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VIGENCIA 2021\2021 PLAN ANTICORRUPCION Y ATENCION AL CIUDADANO\REPORTE GCI ABRIL 2021\"/>
    </mc:Choice>
  </mc:AlternateContent>
  <xr:revisionPtr revIDLastSave="0" documentId="13_ncr:1_{9BDE9973-73DC-42A1-8575-CC6447935227}" xr6:coauthVersionLast="46" xr6:coauthVersionMax="46" xr10:uidLastSave="{00000000-0000-0000-0000-000000000000}"/>
  <bookViews>
    <workbookView xWindow="60" yWindow="0" windowWidth="9000" windowHeight="12690" firstSheet="5" activeTab="5" xr2:uid="{00000000-000D-0000-FFFF-FFFF00000000}"/>
  </bookViews>
  <sheets>
    <sheet name="Riesgos corrupcion" sheetId="10" r:id="rId1"/>
    <sheet name="Racionalizacion de tramites_" sheetId="9" r:id="rId2"/>
    <sheet name="Servicio al ciudadano" sheetId="3" r:id="rId3"/>
    <sheet name="Rendición de Cuentas" sheetId="8" r:id="rId4"/>
    <sheet name="Transparencia" sheetId="5" r:id="rId5"/>
    <sheet name="Iniciativas Adici." sheetId="6" r:id="rId6"/>
  </sheets>
  <definedNames>
    <definedName name="_xlnm._FilterDatabase" localSheetId="1" hidden="1">'Racionalizacion de tramites_'!#REF!</definedName>
    <definedName name="_xlnm._FilterDatabase" localSheetId="0" hidden="1">'Riesgos corrupcion'!$A$4:$G$4</definedName>
    <definedName name="_xlnm._FilterDatabase" localSheetId="2" hidden="1">'Servicio al ciudadano'!$A$4:$BS$4</definedName>
    <definedName name="_xlnm._FilterDatabase" localSheetId="4" hidden="1">Transparencia!$B$1:$G$14</definedName>
    <definedName name="_xlnm.Print_Area" localSheetId="5">'Iniciativas Adici.'!$A$1:$G$9</definedName>
    <definedName name="_xlnm.Print_Area" localSheetId="1">'Racionalizacion de tramites_'!#REF!</definedName>
    <definedName name="_xlnm.Print_Area" localSheetId="3">'Rendición de Cuentas'!$B$3:$G$20</definedName>
    <definedName name="_xlnm.Print_Area" localSheetId="0">'Riesgos corrupcion'!$A$1:$G$19</definedName>
    <definedName name="_xlnm.Print_Area" localSheetId="2">'Servicio al ciudadano'!$B$2:$G$23</definedName>
    <definedName name="_xlnm.Print_Area" localSheetId="4">Transparencia!$B$1:$G$15</definedName>
    <definedName name="_xlnm.Print_Titles" localSheetId="1">'Racionalizacion de tramites_'!#REF!</definedName>
    <definedName name="_xlnm.Print_Titles" localSheetId="3">'Rendición de Cuentas'!$2:$5</definedName>
    <definedName name="_xlnm.Print_Titles" localSheetId="0">'Riesgos corrupcion'!$2:$3</definedName>
    <definedName name="_xlnm.Print_Titles" localSheetId="2">'Servicio al ciudadano'!$2:$3</definedName>
    <definedName name="_xlnm.Print_Titles" localSheetId="4">Transparencia!$1:$3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3" l="1"/>
  <c r="I6" i="3" l="1"/>
  <c r="I4" i="5"/>
  <c r="I12" i="3"/>
  <c r="I16" i="10"/>
  <c r="I15" i="10"/>
  <c r="I13" i="10"/>
  <c r="I11" i="10"/>
  <c r="I8" i="10"/>
  <c r="I6" i="10"/>
  <c r="I5" i="10"/>
  <c r="I9" i="8" l="1"/>
  <c r="I11" i="3"/>
  <c r="I10" i="3"/>
  <c r="I8" i="3"/>
  <c r="S37" i="9"/>
  <c r="S36" i="9"/>
  <c r="S22" i="9"/>
  <c r="S21" i="9"/>
  <c r="S39" i="9"/>
  <c r="S38" i="9"/>
  <c r="S35" i="9"/>
  <c r="S34" i="9"/>
  <c r="S33" i="9"/>
  <c r="S32" i="9"/>
  <c r="S31" i="9"/>
  <c r="S30" i="9"/>
  <c r="S29" i="9"/>
  <c r="S28" i="9"/>
  <c r="S27" i="9"/>
  <c r="S26" i="9"/>
  <c r="S25" i="9"/>
  <c r="S24" i="9"/>
  <c r="S23" i="9"/>
  <c r="S20" i="9"/>
  <c r="S19" i="9"/>
  <c r="S18" i="9"/>
  <c r="S17" i="9"/>
  <c r="S16" i="9"/>
  <c r="I14" i="8"/>
  <c r="I13" i="8"/>
  <c r="I12" i="8"/>
  <c r="I10" i="8"/>
  <c r="I6" i="8"/>
  <c r="S40" i="9" l="1"/>
  <c r="I19" i="3"/>
  <c r="I8" i="6"/>
  <c r="I7" i="6"/>
  <c r="I5" i="6"/>
  <c r="I13" i="5"/>
  <c r="I10" i="5"/>
  <c r="I8" i="5"/>
  <c r="I7" i="5"/>
  <c r="I6" i="5"/>
  <c r="I5" i="5"/>
  <c r="I23" i="3"/>
  <c r="I20" i="3"/>
  <c r="I17" i="3"/>
  <c r="I16" i="3"/>
  <c r="I9" i="3"/>
  <c r="I7" i="3"/>
  <c r="I8" i="8" l="1"/>
  <c r="I9" i="5"/>
  <c r="I17" i="10"/>
  <c r="I11" i="8"/>
  <c r="I22" i="3"/>
  <c r="I9" i="10" l="1"/>
  <c r="I14" i="5"/>
  <c r="I21" i="3"/>
  <c r="I14" i="3"/>
  <c r="I13" i="3"/>
  <c r="I24" i="3" l="1"/>
  <c r="I7" i="8"/>
  <c r="I14" i="10"/>
  <c r="I20" i="10" s="1"/>
  <c r="I12" i="10"/>
  <c r="I10" i="10"/>
  <c r="I7" i="10"/>
  <c r="I6" i="6" l="1"/>
  <c r="I9" i="6" s="1"/>
  <c r="I12" i="5"/>
  <c r="I11" i="5"/>
  <c r="I15" i="5" s="1"/>
  <c r="I19" i="8"/>
  <c r="I18" i="8"/>
  <c r="I17" i="8"/>
  <c r="I16" i="8"/>
  <c r="I15" i="8"/>
  <c r="I20" i="8" s="1"/>
  <c r="I15" i="3"/>
  <c r="I19" i="10"/>
  <c r="I18" i="10"/>
</calcChain>
</file>

<file path=xl/sharedStrings.xml><?xml version="1.0" encoding="utf-8"?>
<sst xmlns="http://schemas.openxmlformats.org/spreadsheetml/2006/main" count="832" uniqueCount="427">
  <si>
    <t>PLAN DE EJECUCIÓN</t>
  </si>
  <si>
    <t>Tipo</t>
  </si>
  <si>
    <t>Número</t>
  </si>
  <si>
    <t>Nombre</t>
  </si>
  <si>
    <t>Estado</t>
  </si>
  <si>
    <t>Situación actual</t>
  </si>
  <si>
    <t>Responsable</t>
  </si>
  <si>
    <t>Único</t>
  </si>
  <si>
    <t>31637</t>
  </si>
  <si>
    <t>Permiso de estudio para la recolección de especímenes de especies silvestres de la diversidad biológica con fines de elaboración de estudios ambientales en Parques Nacionales Naturales</t>
  </si>
  <si>
    <t>Inscrito</t>
  </si>
  <si>
    <t>Modelo Único – Hijo</t>
  </si>
  <si>
    <t>30157</t>
  </si>
  <si>
    <t>Permiso de recolección de especímenes de especies silvestres de la diversidad biológica con fines de investigación científica no comercial - Corporaciones</t>
  </si>
  <si>
    <t>Pago en línea</t>
  </si>
  <si>
    <t>30153</t>
  </si>
  <si>
    <t>Permiso de prospección y exploración de aguas subterráneas</t>
  </si>
  <si>
    <t>30156</t>
  </si>
  <si>
    <t>Permiso de vertimientos</t>
  </si>
  <si>
    <t>491</t>
  </si>
  <si>
    <t>490</t>
  </si>
  <si>
    <t>Autorización para ubicar, mantener, reubicar y reponer estructuras de comunicación de largo alcance</t>
  </si>
  <si>
    <t>457</t>
  </si>
  <si>
    <t>Registro de Reservas Naturales de  la Sociedad Civil</t>
  </si>
  <si>
    <t>916</t>
  </si>
  <si>
    <t>Permiso para adelantar labores de adecuación, reposición o mejoras a las construcciones existentes en el Parque Nacional Natural Los Corales del Rosario y de San Bernardo</t>
  </si>
  <si>
    <t>30152</t>
  </si>
  <si>
    <t>Concesión de aguas superficiales - Corporaciones</t>
  </si>
  <si>
    <t>30155</t>
  </si>
  <si>
    <t>Concesión de aguas subterráneas</t>
  </si>
  <si>
    <t>Componente 1: Gestión del Riesgo de Corrupción  -Mapa de Riesgos de Corrupción</t>
  </si>
  <si>
    <t>Subcomponente</t>
  </si>
  <si>
    <t xml:space="preserve"> Actividades</t>
  </si>
  <si>
    <t>Meta o producto</t>
  </si>
  <si>
    <t xml:space="preserve">Responsable </t>
  </si>
  <si>
    <t>Fecha programada</t>
  </si>
  <si>
    <t>1.1</t>
  </si>
  <si>
    <t>1.2</t>
  </si>
  <si>
    <t>1.3</t>
  </si>
  <si>
    <t>2.1</t>
  </si>
  <si>
    <t>2.2</t>
  </si>
  <si>
    <t>3.1</t>
  </si>
  <si>
    <t>3.2</t>
  </si>
  <si>
    <t>4.1</t>
  </si>
  <si>
    <t>Monitorear y revisar el mapa de riesgos de corrupción</t>
  </si>
  <si>
    <t xml:space="preserve">Mapa de riesgos revisado </t>
  </si>
  <si>
    <t>4.2</t>
  </si>
  <si>
    <t>5.1.</t>
  </si>
  <si>
    <t>Primer Seguimiento al mapa de riesgos</t>
  </si>
  <si>
    <t>Mapa de riesgos con resultados del seguimiento publicado en portal Web</t>
  </si>
  <si>
    <t>Grupo de Control Interno</t>
  </si>
  <si>
    <t>5.2.</t>
  </si>
  <si>
    <t>Segundo Seguimiento al mapa de riesgos</t>
  </si>
  <si>
    <t>5.3.</t>
  </si>
  <si>
    <t>Tercer Seguimiento al mapa de riesgos</t>
  </si>
  <si>
    <t>Niveles Central, Territorial y local</t>
  </si>
  <si>
    <t>Generar alertas tempranas como resultado del monitoreo</t>
  </si>
  <si>
    <t>Niveles Central (responsables de los procesos), Territorial y local</t>
  </si>
  <si>
    <t>Identificación de alertas tempranas</t>
  </si>
  <si>
    <t>Componente 4:  Servicio al Ciudadano</t>
  </si>
  <si>
    <t>Actividades</t>
  </si>
  <si>
    <t>Incorporar recursos en el presupuesto para el desarrollo de iniciativas que mejoren el servicio al ciudadano.</t>
  </si>
  <si>
    <t>Establecer mecanismos de comunicación directa entre las áreas de servicio al ciudadano y la Alta Dirección para facilitar la toma de decisiones y el desarrollo de iniciativas de mejora.</t>
  </si>
  <si>
    <t>Grupo de Procesos Corporativos</t>
  </si>
  <si>
    <t xml:space="preserve">Realizar ajustes razonables a los espacios físicos de atención y servicio al ciudadano para garantizar su accesibilidad de acuerdo con la NTC 6047. </t>
  </si>
  <si>
    <t>2.3</t>
  </si>
  <si>
    <t>Capacitar y reafirmar el desarrollo de las habilidades en el uso y manejo del Centro de relevo para garantizar calidad en el servicio de accesibilidad de personas con discapacidad auditiva</t>
  </si>
  <si>
    <t>2.4</t>
  </si>
  <si>
    <t>2.5</t>
  </si>
  <si>
    <t>Implementar nuevos canales de atención de acuerdo con las características y necesidades de los ciudadanos para garantizar cobertura.</t>
  </si>
  <si>
    <t xml:space="preserve">2.6 </t>
  </si>
  <si>
    <t>2.7</t>
  </si>
  <si>
    <t>2.8</t>
  </si>
  <si>
    <t>Subdirección de Sostenibilidad y Negocios Ambientales, Grupo de Procesos Corporativos, apoyo de Grupo de Sistemas de Información y Radiocomunicaciones</t>
  </si>
  <si>
    <t>Fortalecer las competencias de los servidores públicos que atienden directamente a los ciudadanos a través de procesos de cualificación.</t>
  </si>
  <si>
    <t>Promover espacios de sensibilización para fortalecer la cultura de servicio al interior de la entidad.</t>
  </si>
  <si>
    <t>Grupo de Procesos Corporativos, Oficina Asesora de Planeación y Control Interno</t>
  </si>
  <si>
    <t>4.3</t>
  </si>
  <si>
    <t>4.4</t>
  </si>
  <si>
    <t>Llevar un consolidado de ciudadanos atendidos y presentar informe.</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</si>
  <si>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</si>
  <si>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</si>
  <si>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5.1</t>
  </si>
  <si>
    <r>
      <rPr>
        <b/>
        <sz val="14"/>
        <color theme="1"/>
        <rFont val="Calibri"/>
        <family val="2"/>
        <scheme val="minor"/>
      </rPr>
      <t>Subcomponente 1</t>
    </r>
    <r>
      <rPr>
        <sz val="14"/>
        <color theme="1"/>
        <rFont val="Calibri"/>
        <family val="2"/>
        <scheme val="minor"/>
      </rPr>
      <t xml:space="preserve">                           Estructura administrativa y Direccionamiento estratégico </t>
    </r>
  </si>
  <si>
    <r>
      <rPr>
        <b/>
        <sz val="14"/>
        <color theme="1"/>
        <rFont val="Calibri"/>
        <family val="2"/>
        <scheme val="minor"/>
      </rPr>
      <t xml:space="preserve">Subcomponente 3                          </t>
    </r>
    <r>
      <rPr>
        <sz val="14"/>
        <color theme="1"/>
        <rFont val="Calibri"/>
        <family val="2"/>
        <scheme val="minor"/>
      </rPr>
      <t xml:space="preserve"> Talento humano</t>
    </r>
  </si>
  <si>
    <t>Componente 5:  Transparencia y Acceso a la Información</t>
  </si>
  <si>
    <t>Indicadores</t>
  </si>
  <si>
    <t>Actualización permanente de la información mínima obligatoria (estructura, procedimientos, servicios y funcionamiento).</t>
  </si>
  <si>
    <t>Portal Web actualizado permanentemente.</t>
  </si>
  <si>
    <t>100% de la publicación en portal Web actualizada.</t>
  </si>
  <si>
    <t>Gestionar y actualizar estado de las hojas de vida y declaración de bienes y rentas de cada servidor de la entidad en el  Sistema de Información y Gestión del Empleo Público - SIGEP</t>
  </si>
  <si>
    <t>100% de las hojas de vida de los servidores públicos y contratistas de la entidad  publicados en el aplicativo SIGEP.
100% de la declaración de bienes y rentas de los funcionarios de la entidad actualizada en el SIGEP.</t>
  </si>
  <si>
    <t>Avanzar en la construcción del conjunto de datos abiertos, divulgarlos y evaluar su uso.</t>
  </si>
  <si>
    <t xml:space="preserve">% de avance del desarrollo de los lineamientos establecidos sobre gratuidad y los estándares de contenido y oportunidad </t>
  </si>
  <si>
    <t>Elaborar y mantener actualizado el inventario de activos de información.</t>
  </si>
  <si>
    <t>Inventario de Activos de Información actualizado</t>
  </si>
  <si>
    <t>% de avance en el levantamiento y consolidación del Inventario de activos de Información</t>
  </si>
  <si>
    <t>Esquema de información publicado en el portal Web conforme al Capitulo III del Decreto 103 de 2015</t>
  </si>
  <si>
    <t>% de avance en el levantamiento y consolidación del Esquema de Información</t>
  </si>
  <si>
    <t>3.3</t>
  </si>
  <si>
    <t>Actualizar el índice de información clasificada y reservada</t>
  </si>
  <si>
    <t>Índice de Información clasificada y reservada actualizada y publicada en el portal Web</t>
  </si>
  <si>
    <t xml:space="preserve">% de avance en la construcción de formatos alternativos </t>
  </si>
  <si>
    <t>Portal Web habilitado para acceso en sus principales secciones y noticias en otro idioma y lengua de un grupo étnico seleccionado</t>
  </si>
  <si>
    <t>Información publicada en diversos idiomas y lenguas de acuerdo a la solicitud realizada por las autoridades de las comunidades</t>
  </si>
  <si>
    <t>un (1) informe semestral elaborado y publicado en portal Web</t>
  </si>
  <si>
    <t>Informes elaborados y publicados en el portal Web</t>
  </si>
  <si>
    <t>Componente 5: Iniciativas Adicionales</t>
  </si>
  <si>
    <t xml:space="preserve">Iniciativas adicionales </t>
  </si>
  <si>
    <t>Componente 3:  Rendición de cuentas</t>
  </si>
  <si>
    <t xml:space="preserve">Subcomponente </t>
  </si>
  <si>
    <t xml:space="preserve">Publicación de los Informes de Gestión de la entidad </t>
  </si>
  <si>
    <t>Oficina Asesora de Planeación</t>
  </si>
  <si>
    <t>Grupo de Comunicaciones y Educación Ambiental</t>
  </si>
  <si>
    <t>Informe del proceso de rendición de cuentas</t>
  </si>
  <si>
    <t>Publicación del Informe en el portal Web</t>
  </si>
  <si>
    <t>Informe publicado en portal Web</t>
  </si>
  <si>
    <t xml:space="preserve">Plan de mejoramiento </t>
  </si>
  <si>
    <t>Grupo de Planeación del Manejo con el apoyo del Grupo de Comunicaciones y Educación Ambiental</t>
  </si>
  <si>
    <t>Convocar chats, foros a través de medios electrónicos (Twitter, Facebook, etc.) para  interactuar con la ciudadanía en torno a temas asociados con proyectos normativos o de gestión que adelanta la entidad  en desarrollo de su misión Institucional.</t>
  </si>
  <si>
    <t>% avance en el Índice de información clasificada y reservada publicada y actualizada en el portal web.</t>
  </si>
  <si>
    <t>Asignar responsables de la gestión de los diferentes canales de atención de acuerdo con los requisitosestablecidos y lineamientos impartidos por la Dirección Nacional de Planeación  - Dirección de Servicio al Ciudadano</t>
  </si>
  <si>
    <t xml:space="preserve">Realizar medición y seguimiento a los resultados de los indicadores de el desempeño por los diferentes canales de atención y consolidar estadísticas sobre tiempos de espera, tiempos de atención y cantidad de ciudadanos.
</t>
  </si>
  <si>
    <t>Mantener actualizado el sistema de asignación de números consecutivos (manual o electrónico).</t>
  </si>
  <si>
    <t>Grupo Control Interno</t>
  </si>
  <si>
    <t>Verificación al 100% de la actualización de las Hojas de Vida de los empleados públicos y contratistas de la entidad en el - SIGEP.
Declaración de bienes y rentas de los funcionarios de la entidad en el SIGEP.</t>
  </si>
  <si>
    <t>Mantener la estructura y actualización del esquema de publicación de información en el portal Institucional</t>
  </si>
  <si>
    <r>
      <rPr>
        <b/>
        <sz val="14"/>
        <color theme="1"/>
        <rFont val="Calibri"/>
        <family val="2"/>
        <scheme val="minor"/>
      </rPr>
      <t>Subcomponente 4</t>
    </r>
    <r>
      <rPr>
        <sz val="14"/>
        <color theme="1"/>
        <rFont val="Calibri"/>
        <family val="2"/>
        <scheme val="minor"/>
      </rPr>
      <t xml:space="preserve">                           Normativo y Procedimental</t>
    </r>
  </si>
  <si>
    <t xml:space="preserve">CIO - Subdirección de Gestión y Manejo de Áreas Protegidas, Lideres de cada unidad de decisión (Central, Territorial y Local) con el apoyo del Grupo de comunicaciones y Educación Ambiental. </t>
  </si>
  <si>
    <t>Elaborar informe de solicitudes de acceso a información que contenga: 1. El número de solicitudes recibidas. 2. El número de solicitudes que fueron trasladadas a otra institución. 3. El tiempo de respuesta a cada solicitud.</t>
  </si>
  <si>
    <t>Caracterizar a los ciudadanos - usuarios - grupos de interés y revisar la pertinencia de la oferta, canales, mecanismos de información y comunicación empleados por la entidad.</t>
  </si>
  <si>
    <t>Actualizar la caracterización de ciudadanos a nivel nacional.</t>
  </si>
  <si>
    <t xml:space="preserve">Oficina Asesora de Planeación </t>
  </si>
  <si>
    <t xml:space="preserve">Revisar  y actualizar la documentación de riesgos  conforme a lo establecido la Guía de Administración de Riesgos </t>
  </si>
  <si>
    <t xml:space="preserve">Procedimiento, instructivo y formato mapa de riesgo actualizado </t>
  </si>
  <si>
    <t xml:space="preserve">Socialización de la metodología para la identificación y actualización del mapa de riesgos </t>
  </si>
  <si>
    <t>Oficina Asesora de Planeación, Nivel Central  y Direcciones Territoriales</t>
  </si>
  <si>
    <t xml:space="preserve">Aprobar el mapa de riesgos actualizado conforme al procedimiento de administración de riesgos </t>
  </si>
  <si>
    <t>Mapa de riesgos aprobado</t>
  </si>
  <si>
    <t>Nivel Central - responsables de los procesos</t>
  </si>
  <si>
    <t>Publicación del mapa de riesgos de corrupción</t>
  </si>
  <si>
    <t>Mapa de riesgos de corrupción publicado en portal Web</t>
  </si>
  <si>
    <t xml:space="preserve">Someter a consulta ciudadana el mapa de riesgos de corrupción </t>
  </si>
  <si>
    <t>Mapa de riesgos verificado con aportes de la ciudadanía</t>
  </si>
  <si>
    <t xml:space="preserve">Talleres de socialización y acompañamiento para la actualización del Mapa de riesgos </t>
  </si>
  <si>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</si>
  <si>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</si>
  <si>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t>2) Asignar en cada Dirección Territorial una persona encargado de la atención al ciudadano (información de trámites y servicios, PQR)</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</si>
  <si>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</si>
  <si>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</si>
  <si>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</si>
  <si>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r>
      <rPr>
        <b/>
        <sz val="14"/>
        <color theme="1"/>
        <rFont val="Calibri"/>
        <family val="2"/>
        <scheme val="minor"/>
      </rPr>
      <t xml:space="preserve">Subcomponente 5   </t>
    </r>
    <r>
      <rPr>
        <sz val="14"/>
        <color theme="1"/>
        <rFont val="Calibri"/>
        <family val="2"/>
        <scheme val="minor"/>
      </rPr>
      <t xml:space="preserve"> Relacionamiento con el ciudadano</t>
    </r>
  </si>
  <si>
    <t xml:space="preserve">Asesorar  y acompañar la identificación y actualización del mapa de riesgos </t>
  </si>
  <si>
    <t>1.4</t>
  </si>
  <si>
    <r>
      <t xml:space="preserve">Subcomponente 2                             </t>
    </r>
    <r>
      <rPr>
        <sz val="12"/>
        <color theme="1"/>
        <rFont val="Arial Narrow"/>
        <family val="2"/>
      </rPr>
      <t xml:space="preserve">  Diálogo de doble vía con la ciudadanía y sus organizaciones</t>
    </r>
  </si>
  <si>
    <r>
      <rPr>
        <b/>
        <sz val="12"/>
        <color theme="1"/>
        <rFont val="Arial Narrow"/>
        <family val="2"/>
      </rPr>
      <t>Subcomponente 4</t>
    </r>
    <r>
      <rPr>
        <sz val="12"/>
        <color theme="1"/>
        <rFont val="Arial Narrow"/>
        <family val="2"/>
      </rPr>
      <t xml:space="preserve">                              Evaluación y retroalimentación a  la gestión institucional</t>
    </r>
  </si>
  <si>
    <r>
      <t xml:space="preserve">Subcomponente 1                              </t>
    </r>
    <r>
      <rPr>
        <sz val="12"/>
        <color theme="1"/>
        <rFont val="Arial Narrow"/>
        <family val="2"/>
      </rPr>
      <t>Información de calidad y en lenguaje comprensible</t>
    </r>
  </si>
  <si>
    <t xml:space="preserve">  Grupo Control Interno </t>
  </si>
  <si>
    <t xml:space="preserve">Apropiación de los conceptos para identificar, publicar y actualizar datos abiertos en el portal www,datos,gov,co
Conjunto de datos publicado en portal Institucional y de datos.gov.co, con evaluación sobre su promoción y consumo.
Unificar y actualizar los datos abiertos publicados en el portal Institucional Web y el portal datos.gov.co  </t>
  </si>
  <si>
    <t>Diseñar, implementar y divulgar información en formatos alternativos comprensibles, para facilitar acceso a grupos étnicos y personas con discapacidad, cuando sea requerido.</t>
  </si>
  <si>
    <t>Grupo de comunicaciones y Educación Ambiental y Grupo de Procesos Corporativos</t>
  </si>
  <si>
    <t>Facilitar información en formatos alternativos, cuando sean requeridos por los usuarios..</t>
  </si>
  <si>
    <t>Grupo de Contratos/ Direcciones Territoriales</t>
  </si>
  <si>
    <t xml:space="preserve">1) Revisar los perfiles  para designar a las personas encargadas de la atención al ciudadano en cada Dirección Territorial-(DT).
Nota: Las DT, remitirán previamente las hojas de vida a GGH para el trámite respectivo </t>
  </si>
  <si>
    <t xml:space="preserve">Capacitar al personal de atención al ciudadano (mínimo dos personas) en el uso y manejo del Servicio de Interpretación en Línea - SIEL.
   </t>
  </si>
  <si>
    <t>Grupo de Gestión Humana con el apoyo del Grupo de Comunicaciones y Educación Ambiental y el Grupo Control Disciplinario Interno.</t>
  </si>
  <si>
    <t>Grupo de Sistemas de Información y Radiocomunicaciones,  y apoya Grupo de Comunicaciones y Educación Ambiental</t>
  </si>
  <si>
    <t>Información registrada y actualizada conforme a los lineamientos establecidos de manera bimensual (circular 20161000000014 del 25/01/2016)</t>
  </si>
  <si>
    <t/>
  </si>
  <si>
    <t>Nombre de la entidad:</t>
  </si>
  <si>
    <t>PARQUES NACIONALES NATURALES DE COLOMBIA</t>
  </si>
  <si>
    <t>Orden:</t>
  </si>
  <si>
    <t>Nacional</t>
  </si>
  <si>
    <t>Sector administrativo:</t>
  </si>
  <si>
    <t>Ambiente y Desarrollo Sostenible</t>
  </si>
  <si>
    <t>Año vigencia:</t>
  </si>
  <si>
    <t>Departamento:</t>
  </si>
  <si>
    <t>Municipio:</t>
  </si>
  <si>
    <t>DATOS TRÁMITES A RACIONALIZAR</t>
  </si>
  <si>
    <t>ACCIONES DE RACIONALIZACIÓN A DESARROLLAR</t>
  </si>
  <si>
    <t>Mejora por implementar</t>
  </si>
  <si>
    <t>Beneficio al ciudadano o entidad</t>
  </si>
  <si>
    <t>Tipo racionalización</t>
  </si>
  <si>
    <t>Acciones racionalización</t>
  </si>
  <si>
    <t>Fecha
inicio</t>
  </si>
  <si>
    <t>Fecha final racionalización</t>
  </si>
  <si>
    <t xml:space="preserve">Subdirección de Gestión y Manejo de Áreas Protegidas – GPM y SINAP (elabora) y Oficina Asesora de Planeación (revisa y publica) </t>
  </si>
  <si>
    <t>Elaboración y publicación en portal Web del Informe de logros de la entidad en desarrollo de los compromisos acordados en los Acuerdos de PAZ</t>
  </si>
  <si>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</si>
  <si>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</si>
  <si>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</si>
  <si>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t>Realizar la publicación en la página Web de los procesos de contratación así como el directorio de contratistas y las bases de datos de la contracción de acuerdo con los formatos establecidos y compartido en el drive  por el Grupo de contratos</t>
  </si>
  <si>
    <r>
      <rPr>
        <b/>
        <sz val="14"/>
        <color theme="1"/>
        <rFont val="Calibri"/>
        <family val="2"/>
        <scheme val="minor"/>
      </rPr>
      <t xml:space="preserve">Subcomponente 2                            </t>
    </r>
    <r>
      <rPr>
        <sz val="14"/>
        <color theme="1"/>
        <rFont val="Calibri"/>
        <family val="2"/>
        <scheme val="minor"/>
      </rPr>
      <t xml:space="preserve"> Fortalecimiento de los canales de atención+B24</t>
    </r>
  </si>
  <si>
    <t xml:space="preserve">Implementar mecanismos de actualización normativa y cualificación a servidores en esta área. </t>
  </si>
  <si>
    <t xml:space="preserve">Identificación del grupo de valor,o del ciudadano a destacar  
Publicación en portal Web de las persona o entidades con mayor participación en las convocatorias por medios electrónicos  </t>
  </si>
  <si>
    <t xml:space="preserve">Publicación de revistas, videos, boletines etc  descargables en formato digital </t>
  </si>
  <si>
    <t xml:space="preserve">Dificultad para el usuario de liquidar los servicios de evaluación y seguimiento de los trámites para proceder a su pago </t>
  </si>
  <si>
    <t>e-mail, orfeos y comunicaciones</t>
  </si>
  <si>
    <t>Eliminar errores y devoluciones agilizando el proceso de obtención y respuesta en el permiso solicitado</t>
  </si>
  <si>
    <t>Desarrollo y puesta en funcionamiento de una herramienta de software liquidadora que facilite el proceso al usuario sin necesidad de realizarlo manualmente</t>
  </si>
  <si>
    <t xml:space="preserve">
Grupo de Infraestructura y Direcciones Territoriales</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</si>
  <si>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</si>
  <si>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Direcciones Territoriales, con el apoyo del Grupo de Procesos Corporativos </t>
  </si>
  <si>
    <t>Grupo de Procesos Corporativos y Grupo de Gestión Financiera, y Oficina Asesora de Planeación y Direcciones Territoriales</t>
  </si>
  <si>
    <t>1) Desarrollo de aplicativos para  dispositivos móviles que faciliten los procesos las solicitudes y  consultas de la ciudadanía .
2)Realizar la estrategia para socializar a través de medios virtuales con el Grupo de comunicaciones y educación ambiental.</t>
  </si>
  <si>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</si>
  <si>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 xml:space="preserve">Todas las dependencias que lo requieran  con el apoyo de Grupo de Comunicaciones y Educación Ambiental </t>
  </si>
  <si>
    <t>Comité de Gestión y Evaluación del desempeño Institucional con el apoyo del Grupo de Comunicaciones y Educación Ambiental</t>
  </si>
  <si>
    <t xml:space="preserve">Edición descargable en el portal Web, en formato digital  con información de interés a la comunidad sobre gestiones, estudios, investigaciones adelantadas en la entidad sobre la biodiversidad y conservación de las Áreas Protegidas. </t>
  </si>
  <si>
    <t>Asegurar el cumplimiento de lo establecido en la Ley 1712 de 2014, sobre . Y el Decreto 2106 del 22/11/19</t>
  </si>
  <si>
    <t>Inscripción de guardarques voluntario</t>
  </si>
  <si>
    <t>Certificación como guardaparques voluntario</t>
  </si>
  <si>
    <t>Optimización del aplicativo</t>
  </si>
  <si>
    <t xml:space="preserve">Informar periódicamente a la ciudadanía sobre los resultados de la gestión institucional. </t>
  </si>
  <si>
    <t xml:space="preserve">Elaboración y divulgación del Informe de avances y logros de la entidad en desarrollo de los compromisos acordados en los Acuerdos de PAZ. </t>
  </si>
  <si>
    <t xml:space="preserve">Actualizar la propuesta de contratación y dar inicio a la modernización del portal web </t>
  </si>
  <si>
    <t>Propuesta actualizada
Inicio al proceso de modernización del protal web institucional.</t>
  </si>
  <si>
    <t xml:space="preserve">Habilitar espacios de diálogo social y divulgación de información, mediante estrategia de redes sociales  y otros medios de divulgación de  la entidad referidas a la gestión institucional. </t>
  </si>
  <si>
    <t>Espacios de diálogo y divulgación habilitados para la ciudadanía o grupos de valor o interes.</t>
  </si>
  <si>
    <t xml:space="preserve">6 Foros temáticos regionales realizados, según concertación definida en el comité  institucional de gestión y desempeño. 
</t>
  </si>
  <si>
    <t xml:space="preserve">Oficina Asesora de Planeación - GCEA  y todas las dependencias de la entidad y Direcciones Territoriales (que propongan su realización) . </t>
  </si>
  <si>
    <t>Promover y posicionar el servicio de guardaparques voluntario, permitiendo una participación activa de la ciudadanía interesada en este programa</t>
  </si>
  <si>
    <t xml:space="preserve">Elaboración de informe de evaluación del proceso de rendición de cuentas (Incluye la respuesta a grupos de valor o de interés). </t>
  </si>
  <si>
    <t>GCEA -(apoyan GSIR - OAP)</t>
  </si>
  <si>
    <t>Oficina Asesora de Planeación, Direcciones Territoriales y responsables de los procesos</t>
  </si>
  <si>
    <t>1.1.</t>
  </si>
  <si>
    <t>Socializar a los procesos la política de Administración de Riesgos vigente para de allí partir para su actualización.</t>
  </si>
  <si>
    <t>e-mail, orfeos, comunicaciones, listados de asistencia, presentaciones</t>
  </si>
  <si>
    <t>1.2.</t>
  </si>
  <si>
    <t>Generar observaciones, propuestas y comentarios para la mejora y actualización de la política de Administración Integral de riesgos por parte de los procesos.</t>
  </si>
  <si>
    <t>Oficina Asesora de Planeación, Direcciones Territoriales, procesos NC</t>
  </si>
  <si>
    <t>30/06/20201</t>
  </si>
  <si>
    <t xml:space="preserve">1.3. </t>
  </si>
  <si>
    <t>Formalizar la política de Administración de riesgos conforme a los lineamientos existentes del tema (Guia del DAFP entre otros) y el SGI de la Entidad, publicar y socializar a las partes interesadas</t>
  </si>
  <si>
    <t>Versión del documento política administración de riesgos  publicado en el portal web y socializado - documentos o comunicaciones de aprobación de la política</t>
  </si>
  <si>
    <t>1.4.</t>
  </si>
  <si>
    <t>Socializar con los responsables y los procesos la política de Administración de Riesgos oficializada.</t>
  </si>
  <si>
    <t>e-mail, orfeos, comunicaciones, Listados de asistencia, presentaciones</t>
  </si>
  <si>
    <t xml:space="preserve">Actividades de socialización y acompañamiento para la actualización del Mapa de riesgos </t>
  </si>
  <si>
    <t xml:space="preserve">Elaborar y socializar lineamientos relacionados con la atención en situación de discapacidad visual. 
Dos evaluaciones (una cada semestre) para reducir los hallazgos reportados en el diagnóstico realizado a través del sitio http://www.tawdis.net/  - (GSIR)
</t>
  </si>
  <si>
    <t>Elaborar trimestralmente informes de PQRSD para identificar oportunidades de mejora en la prestación de los servicios.</t>
  </si>
  <si>
    <t>Oficina Asesora Jurídica. Todas las Unidades de Decisión, incluidas como administradores u operadores en el aplicativo de la Superintendencia de Industria y Comercio</t>
  </si>
  <si>
    <t>Realizar actividades de fomento y compromiso de los valores del codigo de integridad, a través de las cuales también se fomentarán los compromisos ético</t>
  </si>
  <si>
    <t>Listados de asistencia, evaluación de las jornadas realizadas.</t>
  </si>
  <si>
    <t>Realizar jornadas y campañas sensibilización y apropiación del conflicto de intereses, afianzando los conceptos de impedimentos, recusación y procedimientos internos de registro y control</t>
  </si>
  <si>
    <t>Actualización y modernización de la aplicación de Guardaparques, para garantizar el fácil acceso y disponibilidad permanente a los interesados</t>
  </si>
  <si>
    <t xml:space="preserve">Actualización y modernización de la aplicación de Guardaparques, para garantizar la generación y entrega oportuna del certificado a los guardaparques. </t>
  </si>
  <si>
    <t xml:space="preserve">Actualmente se cuenta con un aplicativo que funciona bajo una plataforma tecnológica que requiere actualización para soportar las nuevas demandas del programa de guardaparques. </t>
  </si>
  <si>
    <t xml:space="preserve">Disponer del servicio totalmente en línea, lo cual le permite al usuario realizar seguimiento permanente del estado de su inscripción. </t>
  </si>
  <si>
    <t xml:space="preserve">Disponer del servicio totalmente en línea permitiendo al usuario descargar  la certificación de su servicio como guardaparque voluntario en PNN. </t>
  </si>
  <si>
    <t xml:space="preserve">80 ciudadanos formados como guardarparques voluntarios, los cuales serán incorporados para apoyar la conservación de las Áreas Protegidas, </t>
  </si>
  <si>
    <t>Conjunto de datos con impacto al ciudadano publicado y actualizado en www.datos.gov.co con una evaluación sobre su uso y y actualizado en el aplicativo de RUNAP y coberturas.</t>
  </si>
  <si>
    <t>identificar y consultar a la ciudadanía la satisfacción frente a dicha operación estadística.</t>
  </si>
  <si>
    <t>Aplicar encuesta de percepción de la información estadística relacionada con las áreas protegidas integrantes del SINAP inscritas en el RUNAP.</t>
  </si>
  <si>
    <t>SINAP (Lidera) y Direcciones Territoriales</t>
  </si>
  <si>
    <t>4.5</t>
  </si>
  <si>
    <t>Realizar tres jornadas de sensibilización con el apoyo de comunicaciones. Realizar divulgación de información con relación a la responsabilidad de los servidores públicos frente al conflicto de intereses. Las DT deben apoyar las jornadas orientando a sus areas protegidas a su participación.</t>
  </si>
  <si>
    <t>Grupo de Gestión Humana-Oficina de Procesos Disciplinarios Internos</t>
  </si>
  <si>
    <t>Divulgar e interiorizar  Código de Integridad que incorpora lineamientos claros y precisos sobre temas de conflicto de intereses, canales de denuncia de hechos de corrupción, mecanismos para la protección al denunciante.</t>
  </si>
  <si>
    <t xml:space="preserve">Código de Integridad socializado incluyendo con los parámetros anticorrupción.
Socialización del código de integridad con el apoyo de comunicaciones. </t>
  </si>
  <si>
    <t xml:space="preserve">Elaboración de acciones de mejoramiento dentro del proceso de rendición de cuentas que ameritan intervención y ajustes  </t>
  </si>
  <si>
    <t>Subdirección de Gestión y manejo de Áreas Protegidas y Direcciones Territoriales con el apoyo del GCEA y Direcciones Territoriales</t>
  </si>
  <si>
    <t>30/07/2021
y
20/01/2022</t>
  </si>
  <si>
    <t>del 01/07/2021 
al
30/11/2021</t>
  </si>
  <si>
    <t>30/07/2021
 y
30/01/2022</t>
  </si>
  <si>
    <t xml:space="preserve">Grupo de Sistemas de Información y Radiocomunicaciones y Grupo de Procesos Corporativos </t>
  </si>
  <si>
    <t xml:space="preserve">Portal Web con publicaciones para permitir el acceso de la página y noticias principales en idioma inglés y una lengua de un grupo étnico y cultural del país. </t>
  </si>
  <si>
    <r>
      <t xml:space="preserve">Subcomponente 3   </t>
    </r>
    <r>
      <rPr>
        <sz val="12"/>
        <color theme="1"/>
        <rFont val="Arial Narrow"/>
        <family val="2"/>
      </rPr>
      <t>Responsabilidad</t>
    </r>
    <r>
      <rPr>
        <b/>
        <sz val="12"/>
        <color theme="1"/>
        <rFont val="Arial Narrow"/>
        <family val="2"/>
      </rPr>
      <t xml:space="preserve">  -                       </t>
    </r>
    <r>
      <rPr>
        <sz val="12"/>
        <color theme="1"/>
        <rFont val="Arial Narrow"/>
        <family val="2"/>
      </rPr>
      <t>Incentivos para motivar la cultura de la rendición y petición de cuentas</t>
    </r>
  </si>
  <si>
    <t>Realizar mínimo un foro temático regional, en torno a la gestión institucional, como estrategia de diálogo social, previa aprobación de temas y mecanismos para su desarrollo en el Comité institucional de gestión y desempeño.</t>
  </si>
  <si>
    <t>2021</t>
  </si>
  <si>
    <t>Bogotá D.C</t>
  </si>
  <si>
    <t>BOGOTÁ</t>
  </si>
  <si>
    <t xml:space="preserve">Dificultad para el usuario de liquidar los servicios de evaluación y seguimiento de los trámites para proceder a su pago 
</t>
  </si>
  <si>
    <t>Tecnologica</t>
  </si>
  <si>
    <t>Formularios diligenciados en línea</t>
  </si>
  <si>
    <t>04/01/2021</t>
  </si>
  <si>
    <t>31/12/2021</t>
  </si>
  <si>
    <t xml:space="preserve">Grupos de Trámites y Evaluación Ambiental/Grupo de Gestión Financiera/Grupo de Sistemas de Información y radiocomunicaciones </t>
  </si>
  <si>
    <t>No existe mecanismo de pagos en línea</t>
  </si>
  <si>
    <t>Habilitar botón de pagos en línea</t>
  </si>
  <si>
    <t>Reducción de tiempos, contactos innecesarios con la Entidad, incremento de seguridad.</t>
  </si>
  <si>
    <t xml:space="preserve">Grupos de Trámites y Evaluación Ambiental/Grupo de Sistemas de Información y radiocomunicaciones  </t>
  </si>
  <si>
    <t>Reducción de tiempos, contactos innecesarios con la Entidad, incremento de seguridad</t>
  </si>
  <si>
    <t>Permiso de toma y uso de fotografias, grabaciones de video, filmaciones y su uso posterior en Parques Nacionales Naturales</t>
  </si>
  <si>
    <t>Dificultad para el usuario de liquidar los servicios de evaluación y seguimiento de los trámites para proceder a su pago</t>
  </si>
  <si>
    <t>Otros procedimientos administrativos de cara al usuario</t>
  </si>
  <si>
    <t>7317</t>
  </si>
  <si>
    <t>Solicitud de reserva y derecho de ingreso y alojamiento en áreas de Parques Nacionales Naturales con vocación ecoturística</t>
  </si>
  <si>
    <t>40408</t>
  </si>
  <si>
    <t>Grupo de planeación del manejo/Grupo de Sistemas de Información y Radiocomunicaciones</t>
  </si>
  <si>
    <t>42096</t>
  </si>
  <si>
    <t>48175</t>
  </si>
  <si>
    <t>Permiso de ocupación de cauces, playas y lechos</t>
  </si>
  <si>
    <r>
      <rPr>
        <b/>
        <sz val="12"/>
        <color indexed="8"/>
        <rFont val="Arial Narrow"/>
        <family val="2"/>
      </rPr>
      <t xml:space="preserve">Subcomponente /proceso 1                                          </t>
    </r>
    <r>
      <rPr>
        <sz val="12"/>
        <color indexed="8"/>
        <rFont val="Arial Narrow"/>
        <family val="2"/>
      </rPr>
      <t xml:space="preserve"> Política de Administración de Riesgos de Corrupción</t>
    </r>
  </si>
  <si>
    <r>
      <rPr>
        <b/>
        <sz val="12"/>
        <color indexed="8"/>
        <rFont val="Arial Narrow"/>
        <family val="2"/>
      </rPr>
      <t xml:space="preserve">Subcomponente/proceso  2                                                 </t>
    </r>
    <r>
      <rPr>
        <sz val="12"/>
        <color indexed="8"/>
        <rFont val="Arial Narrow"/>
        <family val="2"/>
      </rPr>
      <t>Actualización del Mapa de Riesgos de Corrupción</t>
    </r>
  </si>
  <si>
    <r>
      <rPr>
        <b/>
        <sz val="12"/>
        <color indexed="8"/>
        <rFont val="Arial Narrow"/>
        <family val="2"/>
      </rPr>
      <t xml:space="preserve">Subcomponente /proceso 3                                            </t>
    </r>
    <r>
      <rPr>
        <sz val="12"/>
        <color indexed="8"/>
        <rFont val="Arial Narrow"/>
        <family val="2"/>
      </rPr>
      <t xml:space="preserve"> Consulta y divulgación </t>
    </r>
  </si>
  <si>
    <r>
      <rPr>
        <b/>
        <sz val="12"/>
        <color indexed="8"/>
        <rFont val="Arial Narrow"/>
        <family val="2"/>
      </rPr>
      <t>Subcomponente /proceso 4</t>
    </r>
    <r>
      <rPr>
        <sz val="12"/>
        <color indexed="8"/>
        <rFont val="Arial Narrow"/>
        <family val="2"/>
      </rPr>
      <t xml:space="preserve">                                           Monitoreo o revisión</t>
    </r>
  </si>
  <si>
    <r>
      <rPr>
        <b/>
        <sz val="12"/>
        <color indexed="8"/>
        <rFont val="Arial Narrow"/>
        <family val="2"/>
      </rPr>
      <t>Subcomponente/proceso 5</t>
    </r>
    <r>
      <rPr>
        <sz val="12"/>
        <color indexed="8"/>
        <rFont val="Arial Narrow"/>
        <family val="2"/>
      </rPr>
      <t xml:space="preserve"> 
Seguimiento</t>
    </r>
  </si>
  <si>
    <r>
      <rPr>
        <b/>
        <sz val="12"/>
        <color theme="1"/>
        <rFont val="Calibri"/>
        <family val="2"/>
        <scheme val="minor"/>
      </rPr>
      <t>Subcomponente 1</t>
    </r>
    <r>
      <rPr>
        <sz val="12"/>
        <color theme="1"/>
        <rFont val="Calibri"/>
        <family val="2"/>
        <scheme val="minor"/>
      </rPr>
      <t xml:space="preserve">                                                                          Lineamientos de Transparencia Activa</t>
    </r>
  </si>
  <si>
    <r>
      <rPr>
        <b/>
        <sz val="12"/>
        <color theme="1"/>
        <rFont val="Calibri"/>
        <family val="2"/>
        <scheme val="minor"/>
      </rPr>
      <t xml:space="preserve">Subcomponente 2                                                                          </t>
    </r>
    <r>
      <rPr>
        <sz val="12"/>
        <color theme="1"/>
        <rFont val="Calibri"/>
        <family val="2"/>
        <scheme val="minor"/>
      </rPr>
      <t>Lineamientos de Transparencia Pasiva</t>
    </r>
  </si>
  <si>
    <r>
      <rPr>
        <b/>
        <sz val="12"/>
        <color theme="1"/>
        <rFont val="Calibri"/>
        <family val="2"/>
        <scheme val="minor"/>
      </rPr>
      <t xml:space="preserve">Subcomponente 3                                                                          </t>
    </r>
    <r>
      <rPr>
        <sz val="12"/>
        <color theme="1"/>
        <rFont val="Calibri"/>
        <family val="2"/>
        <scheme val="minor"/>
      </rPr>
      <t>Elaboración los Instrumentos de Gestión de la Información</t>
    </r>
  </si>
  <si>
    <r>
      <rPr>
        <b/>
        <sz val="12"/>
        <color theme="1"/>
        <rFont val="Calibri"/>
        <family val="2"/>
        <scheme val="minor"/>
      </rPr>
      <t>Subcomponente 4</t>
    </r>
    <r>
      <rPr>
        <sz val="12"/>
        <color theme="1"/>
        <rFont val="Calibri"/>
        <family val="2"/>
        <scheme val="minor"/>
      </rPr>
      <t xml:space="preserve">
Criterio diferencial de accesibilidad</t>
    </r>
  </si>
  <si>
    <r>
      <rPr>
        <b/>
        <sz val="12"/>
        <color theme="1"/>
        <rFont val="Calibri"/>
        <family val="2"/>
        <scheme val="minor"/>
      </rPr>
      <t xml:space="preserve">Subcomponente 5                                                                                      </t>
    </r>
    <r>
      <rPr>
        <sz val="12"/>
        <color theme="1"/>
        <rFont val="Calibri"/>
        <family val="2"/>
        <scheme val="minor"/>
      </rPr>
      <t xml:space="preserve">   Monitoreo del Acceso a la Información Pública</t>
    </r>
  </si>
  <si>
    <r>
      <t xml:space="preserve">Plan Anticorrupción y de Atención al Ciudadano -  </t>
    </r>
    <r>
      <rPr>
        <b/>
        <i/>
        <sz val="14"/>
        <color theme="1"/>
        <rFont val="Arial Narrow"/>
        <family val="2"/>
      </rPr>
      <t>2021</t>
    </r>
    <r>
      <rPr>
        <b/>
        <sz val="14"/>
        <rFont val="Arial Narrow"/>
        <family val="2"/>
      </rPr>
      <t xml:space="preserve">                                                                                                                          </t>
    </r>
  </si>
  <si>
    <r>
      <t xml:space="preserve">Plan Anticorrupción y de Atención al Ciudadano - </t>
    </r>
    <r>
      <rPr>
        <b/>
        <i/>
        <sz val="14"/>
        <color theme="1"/>
        <rFont val="Arial Narrow"/>
        <family val="2"/>
      </rPr>
      <t>2021</t>
    </r>
    <r>
      <rPr>
        <b/>
        <sz val="14"/>
        <color theme="1"/>
        <rFont val="Arial Narrow"/>
        <family val="2"/>
      </rPr>
      <t xml:space="preserve">                                                                                                                                                                                 </t>
    </r>
  </si>
  <si>
    <r>
      <t>Plan Anticorrupción y de Atención al Ciudadano -</t>
    </r>
    <r>
      <rPr>
        <b/>
        <i/>
        <sz val="14"/>
        <color theme="1"/>
        <rFont val="Arial Narrow"/>
        <family val="2"/>
      </rPr>
      <t xml:space="preserve">  2021 </t>
    </r>
    <r>
      <rPr>
        <b/>
        <sz val="14"/>
        <color theme="1"/>
        <rFont val="Arial Narrow"/>
        <family val="2"/>
      </rPr>
      <t xml:space="preserve">                                                                                                                                                                               </t>
    </r>
  </si>
  <si>
    <r>
      <t>Plan Anticorrupción y de Atención al Ciudadano -</t>
    </r>
    <r>
      <rPr>
        <b/>
        <i/>
        <sz val="14"/>
        <color rgb="FFFF0000"/>
        <rFont val="Arial Narrow"/>
        <family val="2"/>
      </rPr>
      <t xml:space="preserve"> </t>
    </r>
    <r>
      <rPr>
        <b/>
        <i/>
        <sz val="14"/>
        <color theme="1"/>
        <rFont val="Arial Narrow"/>
        <family val="2"/>
      </rPr>
      <t>2021</t>
    </r>
    <r>
      <rPr>
        <b/>
        <sz val="14"/>
        <color theme="1"/>
        <rFont val="Arial Narrow"/>
        <family val="2"/>
      </rPr>
      <t xml:space="preserve">                                                                                                                                                                                  </t>
    </r>
  </si>
  <si>
    <r>
      <t xml:space="preserve">Plan Anticorrupción y de Atención al Ciudadano - </t>
    </r>
    <r>
      <rPr>
        <b/>
        <i/>
        <sz val="16"/>
        <color theme="1"/>
        <rFont val="Calibri"/>
        <family val="2"/>
        <scheme val="minor"/>
      </rPr>
      <t xml:space="preserve">2021 </t>
    </r>
    <r>
      <rPr>
        <b/>
        <sz val="16"/>
        <color theme="1"/>
        <rFont val="Calibri"/>
        <family val="2"/>
        <scheme val="minor"/>
      </rPr>
      <t xml:space="preserve"> </t>
    </r>
  </si>
  <si>
    <t>Porcentaje de avance</t>
  </si>
  <si>
    <t>Avance descriptivo a abril 30/2021</t>
  </si>
  <si>
    <t>Porcentaje de Avance</t>
  </si>
  <si>
    <t>Avance descriptivo abril 30/2021</t>
  </si>
  <si>
    <t>Subdirección de Gestión y Manejo, Oficina Asesora de Planeación, Grupo de Participación Social  y  del Grupo de Comunicaciones y Educación Ambiental, con el apoyo de las Direcciones Territoriales.</t>
  </si>
  <si>
    <t>Grupo de comunicaciones y Educación Ambiental con el apoyo de todas las dependencias responsables de mantener actualizada la página web
Nota para la intranet es responsabilidad de cada Unidad de decisión en lo relacionado con el recorrido virtual.</t>
  </si>
  <si>
    <t xml:space="preserve">Grupo de comunicaciones y educación ambiental </t>
  </si>
  <si>
    <t>Elaboración y publicación de un informe trimestral de Gestión de la entidad publicado en portal Web</t>
  </si>
  <si>
    <t>Presupuesto asignado para la vigencia 2022, que respalden iniciativas que mejoren el servicio al ciudadano.</t>
  </si>
  <si>
    <r>
      <rPr>
        <b/>
        <sz val="10"/>
        <color theme="1"/>
        <rFont val="Arial Narrow"/>
        <family val="2"/>
      </rPr>
      <t xml:space="preserve">OAP: </t>
    </r>
    <r>
      <rPr>
        <sz val="10"/>
        <color theme="1"/>
        <rFont val="Arial Narrow"/>
        <family val="2"/>
      </rPr>
      <t>La actividad de revisar y actualizar la documentación de riesgos conforme a lo establecido la Guía de Administración de Riesgos se tiene programada para ejecutar en el mes de julio por tal motivo no se presentan evidencias.</t>
    </r>
  </si>
  <si>
    <r>
      <rPr>
        <b/>
        <sz val="10"/>
        <color theme="1"/>
        <rFont val="Arial Narrow"/>
        <family val="2"/>
      </rPr>
      <t>OAP</t>
    </r>
    <r>
      <rPr>
        <sz val="10"/>
        <color theme="1"/>
        <rFont val="Arial Narrow"/>
        <family val="2"/>
      </rPr>
      <t>: Se realizó la publicación del mapa de riesgos en pagina web conforme los resultado de consulta publica en enero y abril del 2021. Evidencia 3.3.</t>
    </r>
  </si>
  <si>
    <t>No aplica para este trimestre.</t>
  </si>
  <si>
    <t>SAF-GPC: Por medio de la Resolución No. 070 del 02 de febrero de 2018, la cual se encuentra vigente, y que establece lineamientos para solicitar copias físicas y digitales a Parques Nacionales Naturales, Parques Nacionales garantiza el cumplimiento a los requerimientos realizados por los usuarios, la misma se encuentra publicada en el siguiente link: 
https://www.parquesnacionales.gov.co/portal/wp-content/uploads/2013/12/RES.070.pdf 
el mismo está acorde a la normatividad vigente.
Anexo 2.1. Res. 070-18</t>
  </si>
  <si>
    <r>
      <rPr>
        <b/>
        <sz val="10"/>
        <color theme="1"/>
        <rFont val="Arial Narrow"/>
        <family val="2"/>
      </rPr>
      <t xml:space="preserve">OAP: </t>
    </r>
    <r>
      <rPr>
        <sz val="10"/>
        <color theme="1"/>
        <rFont val="Arial Narrow"/>
        <family val="2"/>
      </rPr>
      <t>Se recibieron mediante el Sistema de Gestión documental, las aprobaciones de los mapas de riesgos de los procesos que realizaron ajustes, dando cumplimiento al procedimiento de Administración de Riesgos. Evidencia: 3.2.
GCEA: Mediante memornado No. 20211020002173, la coordinadora del GCEA remitió la aprobación para la actualizacion del mapa de riesgos del proceso de Gestión de comunicaciones. Anexo 3. memorando actualización mapa de riesgos. Y Anexo 4. memorando actualización mapa de riesgos orfeo,OAP proceso cumplido 
SINAP Deacuerdo al memorando 20212100000213 se ajusta y aprueba el riego para el procedo de coordinacion SINAP
OPDI Para este cuatrimestre la actividad no esta contemplada para ejecutar.
SAF: El mapa de riesgos aprobado se encuentra en el siguiente linkhttps://intranet.parquesnacionales.gov.co/instrumentos-evaluacion-y-control-gestion/mapa-de-riesgos/
SINAP Deacuerdo al memorando 20212100000213 se ajusta y aprueba el riego para el proceso de coordinacion SINAP
GSIR: Realiza la actualización del mapa de riesgos para la vigencia 2021 y se envia a la OAP el mapa de riesgos del proceso aporbado para el proceso de Gestión de Tecnologia de la Información. 
SSNA Conforme  al proceso de sostenibilidad Financiera, y Una vez enviado el 23 de abril de 2021 a la OAP, fue aprobado sin observaciones lo correspondiente al proceso de sostenibilidad Financiera.
Se anexa Correo electronico del envio.</t>
    </r>
  </si>
  <si>
    <r>
      <rPr>
        <b/>
        <sz val="10"/>
        <color theme="1"/>
        <rFont val="Arial Narrow"/>
        <family val="2"/>
      </rPr>
      <t xml:space="preserve">OAP: </t>
    </r>
    <r>
      <rPr>
        <sz val="10"/>
        <color theme="1"/>
        <rFont val="Arial Narrow"/>
        <family val="2"/>
      </rPr>
      <t xml:space="preserve">Se realizó publicación de los avances trimestralmente del reporte de PAA, en la página web de la entidad con la finalidad de socializar a los grupos de interés la información, conforme el índice de transparencia. Nota. dado que en el primer trimestre del año 2021 se realiza cierre del PAA de la vigencia anterior (2020) se publicó el 22/01/021; el informe el informe de Balance del 1er Trimestre 2021está en proceso de elaboración, por lo cual su publicación se presentará para el 30 de abril. 
 Adicionalmente la OAP como segunda linea de defensa realiza monitoreo de los riesgos antes de entrega para evualición por parte de control interno, mediante la recepción y consolidación de la información por cada uno de los procesos. Evidencia 4.1.
DTAM Se lleva  a cabo el reporte de seguimiento a mapa de riesgos del primer cuatrimestre de 2021 incluidos los riesgos de corrupción.
Anexo 6 REPORTE MAPA DE RIESGOS PROCESO SC Y GRF
Anexo 7 REPORTE MAPA DE RIESGOS PROCESO AAM
Anexo 8 REPORTE MAPA RIESGOS PROCESO AMSP
DTAN: Se anexa 3 modelos de orfeo con envio de informacion a OAP informando el monitoreo realizado primer recorrido a riesgos 2021.
DTAO Se realizó el monitoreo de riesgos de la DTAO y sus AP, se remitio mediante orfeo a cada responsable de proceso.
Evidencias: 
20216110000293 AMSPNN,20216110000313- AA,20216110000303- GRF,20216110000333- GC,20216110000323- SINAP,20216110000343- SC
20216110000353- GRFN,Matriz de Riesgo reportada ,Correo - Reporte primer Sgto Mapa de Riesgos DTAO.
DTCA DTCA cumplió con los términos del seguimiento y monitoreo al mapa de riesgos y oportunidades donde se incluyen los riesgos de corrupción de PNNC.
Se remitió a los líderes  de  proceso Gestión Contractual, Gestión de Recursos Físicos, Gestión de Recursos Financieros y Autoridad Ambiental el avance de las acciones de control para los  riesgos de corrupción previamente identificados, en el drive dispuesto por la OAP se realizó el cargue de las evidencias correspondientes. Se anexan como evidencias los memorandos de reporte.Evidencia: ANEXO 1. Seguimiento y monitoreo Mapa de Riesgos y Oportunidades I Cuatrimestre 2021 autoridad ambiental, ANEXO 2. Seguimiento y monitoreo Mapa de Riesgos y Oportunidades I Cuatrimestre 2021 G.CONTRACTUAL, ANEXO 3. Seguimiento y monitoreo Mapa de Riesgos y Oportunidades I Cuatrimestre 2021 RECURSOS FISICOS-CORRUPCION, ANEXO 4. Seguimiento y monitoreo Mapa de Riesgos y Oportunidades I Cuatrimestre 2021 RFINANCIEROS-CORRUPCIÓN
DTOR: Se realizó la revisión y monitoreo del mapa de riesgos de Dirección Territorial y sus áreas protegidas correspondiente al primer cuatrimestre 2021.
Anexo 4.1.1 DT_Autoridad_Ambiental. Anexo 4.1.2 DTOR_AMSPNN
Anexo 4.1.3 DTORCoordinacion_SINAP, Anexo 4.1.4 Servicio_Ciudadano
Anexo 4.1.5 DTOR Gestion_RFisicos. Anexo 4.1.6 Gestion_RFinancieros
Anexo 4.1.7 DTOR Gestion_Contractual Anexo 4.1.8 map_rie_mat_opo_vig_2021-v3
DTPA:Se hace el envío formal del Primer Reporte del Mapa de Riesgos y Matriz de oportunidades 2021 a los diferentes líderes de proceso en Nivel Central, con sus respectivas evidencias en el drive. (Evidencias 4.1).
GCEA: se realizó el monitoreo del mapa de riesgos de corrupción correspondiente Al proceso Gestión de Comunciaciones con el fin de evitar la materialización de los riesgos. Anexo 4.SOLICITUD INFORMACIÓN PARA EL PRIMER SEGUIMIENTO _ REPORTE MAPA DE RIESGOS_ 2021 y Anexo 5. REPORTE MAPA DE RISGOS GCEA
SINAP-GGIS De acuerdo al memorando 20212100000213 se ajusta y aprueba el riego para el proceSo de coordinacion SINAP 
El dia 23 de Abril de presente año se remite correo electronico remitiendo el primer reporte  consolidado de Mapa de riesgo matriz de oportunidades
La OAJ realizó el primer seguimiento al Mapa de Riesgos y fue reportado a través de correo electrónico el 19/04/2021
OPDI La oficina de control disciplinario solicta la provision de un empleo vacante con el fin de dar mejor organizacion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prorroga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t>
    </r>
    <r>
      <rPr>
        <b/>
        <i/>
        <sz val="10"/>
        <color theme="1"/>
        <rFont val="Arial Narrow"/>
        <family val="2"/>
      </rPr>
      <t>OAP La actividad no se cumplió en consecuencia no se incluye el % de avance reportado
SINA</t>
    </r>
    <r>
      <rPr>
        <sz val="10"/>
        <color theme="1"/>
        <rFont val="Arial Narrow"/>
        <family val="2"/>
      </rPr>
      <t>P Deacuerdo al memorando 20212100000213 se ajusta y aprueba el riego para el procedo de coordinacion SINAP 
El dia 23 de Abril de presente año se remite correo electronico remitiendo el primer reporte  consolidado de Mapa de riesgo matriz de oportunidades
GSIR: Se realiza monitoreo del mapa de riesgos de corrupción correspondiene al proceso de Gestión de Tecnologia de la Información. 
SSNA Conforme  al proceso de sostenibilidad Financiera, y Una vez enviado el 23 de abril de 2021 a la OAP, fue aprobado sin observaciones lo correspondiente al proceso de sostenibilidad Financiera. Se anexa correo elctronico del Envio</t>
    </r>
  </si>
  <si>
    <r>
      <rPr>
        <b/>
        <sz val="10"/>
        <color theme="1"/>
        <rFont val="Arial Narrow"/>
        <family val="2"/>
      </rPr>
      <t xml:space="preserve">OAP: </t>
    </r>
    <r>
      <rPr>
        <sz val="10"/>
        <color theme="1"/>
        <rFont val="Arial Narrow"/>
        <family val="2"/>
      </rPr>
      <t>Se generó campaña de reporte de seguimiento y monitoreo para el 1er trimestre de reporte a riesgos a nivel nacional mediante correo electrónico. Adicionalmente se generaron correos electrónicos por proceso, con alertas tempranas al reporte de los controles de riesgos, previa evaluación de los mismos por el Grupo de Control Interno. Evidencia: 4.2.
DTAM Con ocasión a la responsabilidad de la primerá línea de defensa, se generan alertas tempranas para realización de lreporte acorde al cronograma establecido en la ruta de planeación.
Anexo 9 alerta reporte MAPA DE RIESGOS Y OPORTUNIDADES 2021
Anexo 10 alerta reporte MAPA DE RIESGOS RNN NUKAK
Anexo 11 alerta MAPA DE RIESGOS - OPORTUNIDAD No. 61 Rio Pure
DTAN: se adjunta correo electronico de la OAP con el resultado de la validacion de reisgos y con la solicitud de revsion y correccion de informacion aporatada por la DTAN. EVIDENCIA: Correo electronico con alertas tempranas a riesgos autoridad ambiental. La DTAN envia replica con ajustes presentados a las observaciones.
DTAO Se realizaron las alertas por el nivel central para ajuste al monitoreo de riesgos, las cuales fueron atendidas oportunamente por la DTAO.
Evidencias:  Correo  - DTAO -Riesgo 88 -Acción 1
Correo  - Fwd_ Riesgos GDTAL, AUS y GRFIS
Correo  - Re_ Validación_1erReporte_MapadeRiesgos_2021
Correo - Ajustes DTAO Matriz de riesgos y oportunidades I Cuatrimestre 2021
Correo - Reporte primer Sgto Mapa de Riesgos DTAO
DTCA: No se tiene reporte en este período para esta actividad específica teniendo en cuenta que como resultado del monitoreo no se generaron alertas para los riesgos de corrupción reportados.Se hace la claridad que se realizaron para los otros tipos de riesgo.</t>
    </r>
    <r>
      <rPr>
        <b/>
        <i/>
        <sz val="10"/>
        <color theme="1"/>
        <rFont val="Arial Narrow"/>
        <family val="2"/>
      </rPr>
      <t xml:space="preserve">OAP Teniendo en cuenta que se realizó monitore, se registra reporte de cumplimeinto
DTOR: Se generó las alertas tempranas con la solicitud de reporte de riesgos y oportunidades con el fin de consolidar de manera anticipada y realizar la validación e las evidencias de cumplimiento entregadas.
Anexo 4.2.1 Sol_rep_Riesgos_Gest_Cont; Anexo 4.2.2 Sol_rep_Riesgos_Sum
Anexo 4.2.3 Sol_rep_Riesgos_Tin; Anexo 4.2.4 Sol_rep_Riesgos_Chi
Anexo 4.2.5 Sol_rep_Riesgos_GRFisicos; Anexo 4.2.6 Sol_rep_Riesgos_Mac
Anexo 4.2.7 Sol_rep_Riesgos_Tup; Anexo 4.2.8 Sol_rep_Riesgos_Cin
Anexo 4.2.9 Sol_rep_Riesgos_Pic; Anexo 4.2.10 Sol_rep_Riesgos_DTOR
DTPA:Se hace el envío formal del Primer Reporte del Mapa de Riesgos y Matriz de oportunidades 2021 a los diferentes líderes de proceso en Nivel Central, con sus respectivas evidencias en el drive. (Evidencias 4.2).
GCEA:Como parte de las campañas de comunicación sobre atención al usuario, se agregó y actualizó  información publicada en la página web con referencia a PNN y SFF abiertos al ecoturismo y las respectivas </t>
    </r>
    <r>
      <rPr>
        <sz val="10"/>
        <color theme="1"/>
        <rFont val="Arial Narrow"/>
        <family val="2"/>
      </rPr>
      <t xml:space="preserve">recomendaciones para visitar los parques (29/03/21) (Anexo 1). Por otra parte, se publicó el 24 de marzo del 2021 información en la Intranet sobre la reapertura del Área Única los Estoraques y el proceso de facturación electrónica para proveedores en la Página Web (anexo 2). Por último, la Oficina de Control Disciplinario solicitó el apoyo del GCEA para socializar  mensajes de sensibilizacion referente al Servidor público, las cuales fueron divulgadas las siguientes fechas, la primera el  27 de enero, la segunda el 26 de febrero y la tercera el 26 de marzo (anexo 3). Por otra parte, se han recibido certificaciones de algunas DT, AP y dependencias que aseguran que los contenidos de los cuales son responsables se encuentran actualizados, los cuales son insumo para la generación del reporte anual de cumplimiento. Además, se generó una pieza gráfica la cual fue socializada a nivel nacional, recordando el envío de la certificación (14/04/21). Se adjunta: Anexo . 4 Correo PNNC - Actualización de contenidos en página web e intranet Y Anexo 5.Cuadro de seguimiento de certificación por dependencias. (1), para finalizar, se generó una pieza gráfica de comunicación(15 de abril)  y un correo electrónico(17 de marzo) recordando la importancia de actualizar los contenidos, incluyendo la información del recorrido virtual. Se adjunta: Anexo 6. ACTUALIZACIÓN PÁGINA WEB E INTRANET (PIEZA GRÁFICA) y Anexo 7. Correo de Parques Nacionales Naturales de Colombia - ACTUALIZACIÓN RECORRIDO VIRTUAL
SINAP-GGIS El dia 21 de abril como parte del seguimiento a el riesgo del Proceso de Coordinacion SINAP se remite correo a los lideres de las DTs como parte del seguimento al reporte 
OAJ  </t>
    </r>
    <r>
      <rPr>
        <b/>
        <i/>
        <sz val="10"/>
        <color theme="1"/>
        <rFont val="Arial Narrow"/>
        <family val="2"/>
      </rPr>
      <t>OAP OAJ no reportó
OPDI La oficina de control disciplinario solicta la provision de un empleo vacante con el fin de dar mejor organizacion al manejo de las actuaciones disciplinarias. Pero es necesario advertir que el Grupo de Gestión Humana adelantó el correspondiente procedimiento para el encargo del empleo de Secretario Código 4210 Grado 18, nombrando mediante Resolución No. 0445 del 18 de diciembre de 2020 al señor MAURICIO ANDRES ORTEGA PABÓN, pero en razón a que el funcionario en mención pese haberse concedido prorroga no tomó posesión del empleo, por medio de Resolución No. 092 del 26 de marzo de 2021, se derogó el encargo. Como quiera que se llevó a cabo la calificación anual de funcionarios adscritos a la carrera administrativa en el mes de febrero de 2021, se hace necesaria una nueva convocatoria a fin de invitar nuevamente a los funcionarios a aspirar a este cargo. Se está pendiente de autorización del Director General para la nueva convocatoria.  Anexo 1. 0445 - MAURICIO ANDRES ORTEGA PABON (2).pdf, Anexo 2. Derogatoria encargo Mauricio Ortega CONVOCATORIA SECRETARIO OCDI.pdf, Anexo 3. 11. CONVOCATORIA XI resultado 2.pdf  OAP La actividad no se cumplió en consecuencia no se incluye el % de avance reportado
SINAP El dia 21 de abril como parte del seguimiento a el riesgo del Proceso de Coordinacion SINAP se remite correo a los lideres de las DTs como parte del seguimento al reporte 
GSIR: Se genera al Grupo GSIR alertas sobre monitoreo del mapa de riesgos.
SSNA En atención que el mapa fue aprobado sin observaciones , para la Subdirección de Sostenibilidad y Negocios Ambientales para el ,procesos deSostenibilidad Financiera no se genraron alertas temparanas, ya que se han venido desarrollando las actvidadaes correspondientes con el fin de que no se materailice el riesgo.</t>
    </r>
  </si>
  <si>
    <t xml:space="preserve">AVANCE PROMEDIO PRIMER TRIMESTRE - RIESGOS DE CORRUPCIÓN </t>
  </si>
  <si>
    <t>AVANCE PROMEDIO PRIMER  TRIMESTRE - RACIONALIZACIÓN DE TRÁMITES</t>
  </si>
  <si>
    <t>AVANCE PROMEDIO PRIMER TRIMESTRE - SERVICIO AL CIUDADANO</t>
  </si>
  <si>
    <t>AVANCE PROMEDIO PRIMER CUATRIMESTRE  INICIATIVAS ADICIONALES</t>
  </si>
  <si>
    <t>AVANCE PROMEDIO PRIMER CUATRIMESTRE  TRANSPARENCIA</t>
  </si>
  <si>
    <t>AVANCE PROMEDIO PRIMER CUATRIMESTRE - RENDICIÓN DE CUENTAS</t>
  </si>
  <si>
    <r>
      <rPr>
        <b/>
        <sz val="10"/>
        <color rgb="FF000000"/>
        <rFont val="Arial Narrow"/>
        <family val="2"/>
      </rPr>
      <t xml:space="preserve">GSIR: </t>
    </r>
    <r>
      <rPr>
        <sz val="10"/>
        <color rgb="FF000000"/>
        <rFont val="Arial Narrow"/>
        <family val="2"/>
      </rPr>
      <t xml:space="preserve">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</si>
  <si>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family val="2"/>
      </rPr>
      <t>GSIR:</t>
    </r>
    <r>
      <rPr>
        <sz val="10"/>
        <color rgb="FF000000"/>
        <rFont val="Arial Narrow"/>
        <family val="2"/>
      </rPr>
      <t xml:space="preserve"> Se ha actualizado la herramienta de guardaparques  en producción a una versión más reciente y más moderna, que incluye versiones de software y framework actuales , que mejoran la seguridad y las transacciones de los usuarios y son más competitivas para el momento actual. Construida bajo php7 , framework laravel 5.6 y frontend construido con angularjs 7 :  url en producción: "https://guardaparques.parquesnacionales.gov.co/inicial". Se sigue trabajando en la herramienta
GPM En el trasncurso del año no se ha utilzado el aplicativo, pues cuando se iba usar nuevamente reporto fallas y están fueron presentadas a los ingenieros. De acuerdo a esto, la inscripción de guardaparques ha sido netmente a tráves de correo eléctronico.   OAP, No se verifica avance ni cumplimiento a la actividad programada no se tienen en cuenta % reportado.</t>
    </r>
  </si>
  <si>
    <r>
      <rPr>
        <b/>
        <sz val="10"/>
        <color rgb="FF000000"/>
        <rFont val="Arial Narrow"/>
        <family val="2"/>
      </rPr>
      <t>GSIR:</t>
    </r>
    <r>
      <rPr>
        <sz val="10"/>
        <color rgb="FF000000"/>
        <rFont val="Arial Narrow"/>
        <family val="2"/>
      </rPr>
      <t xml:space="preserve"> En la herramienta que se encuentra en producción la herramienta crea a los usuarios que terminaron su servicio de guardaparques un certificado que acredita todo el servicio que se realizo como voluntarios , con una calificación. En este momento se esta creando sin firma digital y con una verificación de código aleatorio, Se esta construyendo de nuevo el certificado que cumpla con todo el estandar para este tipo de certificados.
GPM El aplicativo destinado para optimizar la gestión del proceso de certificación aún no esta siendo utilizado, pues nuevamente presenta fallas que estan siendo ajustadas por los responsables. Dada esta situación, se ha gestionado por correo electrónico y ORFEO. Los certificados entregados hasta la fecha son 14. Cabe resaltar que el programa áun no esta activo en su totalidad por la siatuación de covid-19, lo cual se ve reflejado en la cantidad de guardaparques ceertificados. OAP, No se verifica avance ni cumplimiento a la actividad programada no se tienen en cuenta % reportado. </t>
    </r>
  </si>
  <si>
    <r>
      <t xml:space="preserve">Consolida: Grupo de Procesos Corporativo .Responsables de c/u de las dependencias según las actividades definidas y </t>
    </r>
    <r>
      <rPr>
        <i/>
        <sz val="10"/>
        <rFont val="Arial Narrow"/>
        <family val="2"/>
      </rPr>
      <t>Direcciones Territoriales</t>
    </r>
  </si>
  <si>
    <r>
      <rPr>
        <sz val="10"/>
        <color theme="1"/>
        <rFont val="Arial Narrow"/>
        <family val="2"/>
      </rPr>
      <t>Evaluar y realizar seguimiento</t>
    </r>
    <r>
      <rPr>
        <sz val="10"/>
        <rFont val="Arial Narrow"/>
        <family val="2"/>
      </rPr>
      <t xml:space="preserve"> a los instrumentos y herramientas implementadas para garantizar la accesibilidad (para personas con discapacidad visual) a la página web de la entidad (Implementación de la NTC 5854 y Convertic).dos evaluaciones una semestral</t>
    </r>
  </si>
  <si>
    <r>
      <t xml:space="preserve">Grupo de Sistemas de Información y Radiocomunicaciones,   y </t>
    </r>
    <r>
      <rPr>
        <i/>
        <sz val="10"/>
        <rFont val="Arial Narrow"/>
        <family val="2"/>
      </rPr>
      <t>Direcciones Territoriales (fase de implementación)</t>
    </r>
    <r>
      <rPr>
        <sz val="10"/>
        <rFont val="Arial Narrow"/>
        <family val="2"/>
      </rPr>
      <t xml:space="preserve"> 
</t>
    </r>
  </si>
  <si>
    <r>
      <t xml:space="preserve">Gestión Humana,  Grupo de procesos Corporativos en la Sede Central y </t>
    </r>
    <r>
      <rPr>
        <b/>
        <i/>
        <sz val="10"/>
        <rFont val="Arial Narrow"/>
        <family val="2"/>
      </rPr>
      <t xml:space="preserve">Direcciones Territoriales </t>
    </r>
  </si>
  <si>
    <r>
      <t xml:space="preserve"> Informe semestral con los resultados del seguimiento y tendencia de los indicadores de desempeño por los diferentes canales de atención incluida la Ventanilla de Única. ventanilla de PQyR., con indicación de  tiempos de espera, tiempos de atención y cantidad de ciudadanos.
</t>
    </r>
    <r>
      <rPr>
        <b/>
        <i/>
        <sz val="10"/>
        <rFont val="Arial Narrow"/>
        <family val="2"/>
      </rPr>
      <t xml:space="preserve">NOTA: </t>
    </r>
    <r>
      <rPr>
        <sz val="10"/>
        <rFont val="Arial Narrow"/>
        <family val="2"/>
      </rPr>
      <t xml:space="preserve">se presenta infomes semestralmente para la vigencia 20021 , se presenta un informes  el 30 de julio y el otro 17 de enero  de 2022. </t>
    </r>
  </si>
  <si>
    <r>
      <t xml:space="preserve">Grupos de Procesos Corporativos, Gestión Humana y </t>
    </r>
    <r>
      <rPr>
        <b/>
        <i/>
        <sz val="10"/>
        <rFont val="Arial Narrow"/>
        <family val="2"/>
      </rPr>
      <t>Direcciones Territoriales</t>
    </r>
  </si>
  <si>
    <r>
      <t xml:space="preserve">Grupo de Procesos Corporativos, Gestión Humana y </t>
    </r>
    <r>
      <rPr>
        <b/>
        <i/>
        <sz val="10"/>
        <rFont val="Arial Narrow"/>
        <family val="2"/>
      </rPr>
      <t>Direcciones Territoriales</t>
    </r>
    <r>
      <rPr>
        <sz val="10"/>
        <rFont val="Arial Narrow"/>
        <family val="2"/>
      </rPr>
      <t xml:space="preserve">, con el apoyo del Grupo de Comunicaciones y Educación Ambiental. </t>
    </r>
  </si>
  <si>
    <r>
      <t>Grupo de Procesos Corporativos-</t>
    </r>
    <r>
      <rPr>
        <b/>
        <i/>
        <sz val="10"/>
        <rFont val="Arial Narrow"/>
        <family val="2"/>
      </rPr>
      <t>Direcciones Territoriales</t>
    </r>
  </si>
  <si>
    <r>
      <t xml:space="preserve">
</t>
    </r>
    <r>
      <rPr>
        <sz val="10"/>
        <rFont val="Arial Narrow"/>
        <family val="2"/>
      </rPr>
      <t xml:space="preserve">Actualizar las base de datos personales y realizar el registro en el aplicativo de la Superintendencia de Industria y Comercio. 
</t>
    </r>
    <r>
      <rPr>
        <b/>
        <i/>
        <u/>
        <sz val="10"/>
        <rFont val="Arial Narrow"/>
        <family val="2"/>
      </rPr>
      <t>Nota:</t>
    </r>
    <r>
      <rPr>
        <sz val="10"/>
        <rFont val="Arial Narrow"/>
        <family val="2"/>
      </rPr>
      <t xml:space="preserve"> se recomienda acceder al siguiente enlace orientador de la SIC https://www.sic.gov.co/sobre-la-proteccion-de-datos-personales</t>
    </r>
  </si>
  <si>
    <r>
      <rPr>
        <strike/>
        <sz val="10"/>
        <rFont val="Arial Narrow"/>
        <family val="2"/>
      </rPr>
      <t xml:space="preserve">
</t>
    </r>
    <r>
      <rPr>
        <sz val="10"/>
        <rFont val="Arial Narrow"/>
        <family val="2"/>
      </rPr>
      <t xml:space="preserve">base de datos personales actualizadas y registradas ante la Superintendencia de Industria y Comercio </t>
    </r>
    <r>
      <rPr>
        <strike/>
        <sz val="10"/>
        <rFont val="Arial Narrow"/>
        <family val="2"/>
      </rPr>
      <t xml:space="preserve">
</t>
    </r>
    <r>
      <rPr>
        <sz val="10"/>
        <rFont val="Arial Narrow"/>
        <family val="2"/>
      </rPr>
      <t xml:space="preserve">
</t>
    </r>
  </si>
  <si>
    <r>
      <t xml:space="preserve">Oficina Asesora Jurídica Lidera. Ejecutan todas las Unidades de Decisión, incluidas como administradores u operadores en el aplicativo de la Superintendencia de Industria y Comercio - </t>
    </r>
    <r>
      <rPr>
        <b/>
        <i/>
        <sz val="10"/>
        <rFont val="Arial Narrow"/>
        <family val="2"/>
      </rPr>
      <t>Direcciones Territoriales</t>
    </r>
  </si>
  <si>
    <r>
      <t xml:space="preserve">(Grupo de procesos corporativos/Oficina Asesora de Planeación) Responsables Unidades de Decisión del Nivel Central y </t>
    </r>
    <r>
      <rPr>
        <b/>
        <i/>
        <sz val="10"/>
        <rFont val="Arial Narrow"/>
        <family val="2"/>
      </rPr>
      <t>Direcciones Territoriales</t>
    </r>
  </si>
  <si>
    <t xml:space="preserve">Elaboración y publicación de piezas de comunicaciones, con publicación en el portal Web, las carteleras  y difusión a través de IN SITU RADIO, de acuerdo a la caracterización de usuarios de la entidad.
</t>
  </si>
  <si>
    <r>
      <t xml:space="preserve">Foros, </t>
    </r>
    <r>
      <rPr>
        <b/>
        <sz val="10"/>
        <rFont val="Arial Narrow"/>
        <family val="2"/>
      </rPr>
      <t xml:space="preserve"> </t>
    </r>
    <r>
      <rPr>
        <sz val="10"/>
        <rFont val="Arial Narrow"/>
        <family val="2"/>
      </rPr>
      <t xml:space="preserve">chats y </t>
    </r>
    <r>
      <rPr>
        <b/>
        <sz val="10"/>
        <rFont val="Arial Narrow"/>
        <family val="2"/>
      </rPr>
      <t xml:space="preserve"> </t>
    </r>
    <r>
      <rPr>
        <sz val="10"/>
        <rFont val="Arial Narrow"/>
        <family val="2"/>
      </rPr>
      <t xml:space="preserve">blog convocados en diálogo con la ciudadanía teniendo en cuenta la caracterización de usuarios de la entidad y los proyectos que tengan impacto en la ciudadanía.
</t>
    </r>
  </si>
  <si>
    <r>
      <t>Reconocimiento público a través</t>
    </r>
    <r>
      <rPr>
        <sz val="10"/>
        <rFont val="Arial Narrow"/>
        <family val="2"/>
      </rPr>
      <t xml:space="preserve"> el portal de la entidad al grupo de valor (</t>
    </r>
    <r>
      <rPr>
        <sz val="10"/>
        <color theme="1"/>
        <rFont val="Arial Narrow"/>
        <family val="2"/>
      </rPr>
      <t xml:space="preserve"> persona o entidad - pública o provada) con mayor participación que haya tenido en foros, chats o convocatoria que se de apertura y que este orientada a la rendición de cuentas</t>
    </r>
  </si>
  <si>
    <r>
      <rPr>
        <sz val="10"/>
        <color theme="1"/>
        <rFont val="Arial Narrow"/>
        <family val="2"/>
      </rPr>
      <t>Lideres de cada unidad de decisión</t>
    </r>
    <r>
      <rPr>
        <sz val="10"/>
        <color rgb="FFFF0000"/>
        <rFont val="Arial Narrow"/>
        <family val="2"/>
      </rPr>
      <t xml:space="preserve"> </t>
    </r>
    <r>
      <rPr>
        <sz val="10"/>
        <rFont val="Arial Narrow"/>
        <family val="2"/>
      </rPr>
      <t>(Central, Territorial y Local).</t>
    </r>
  </si>
  <si>
    <r>
      <t xml:space="preserve">Grupo de Gestión Humana  y Grupo de Contratos y </t>
    </r>
    <r>
      <rPr>
        <b/>
        <i/>
        <sz val="10"/>
        <rFont val="Arial Narrow"/>
        <family val="2"/>
      </rPr>
      <t>Direcciones Territoriales</t>
    </r>
  </si>
  <si>
    <r>
      <t xml:space="preserve">Grupo de Procesos Corporativos con el apoyo de GSIR y Todas las dependencias y las </t>
    </r>
    <r>
      <rPr>
        <b/>
        <i/>
        <sz val="10"/>
        <rFont val="Arial Narrow"/>
        <family val="2"/>
      </rPr>
      <t>Direcciones Territoriales</t>
    </r>
    <r>
      <rPr>
        <sz val="10"/>
        <rFont val="Arial Narrow"/>
        <family val="2"/>
      </rPr>
      <t>.</t>
    </r>
  </si>
  <si>
    <r>
      <rPr>
        <b/>
        <sz val="10"/>
        <color theme="1"/>
        <rFont val="Arial Narrow"/>
        <family val="2"/>
      </rPr>
      <t>OAP:</t>
    </r>
    <r>
      <rPr>
        <sz val="10"/>
        <color theme="1"/>
        <rFont val="Arial Narrow"/>
        <family val="2"/>
      </rPr>
      <t xml:space="preserve"> Se realizó asesoria y acompañamiento para la identificación y actualización del mapa de riesgos a Gestión del Conocimiento e Innovación, Gestión Jurídica, Gestión de Comunicaciones, Control Disciplinario, Direccionamiento Estratégico, Coordinación SINAP, Gestión de Tecnologías, Autoridad Ambiental y DTAN, dentro del 1er cuatrimestre. Evidencia 2.3.
</t>
    </r>
    <r>
      <rPr>
        <b/>
        <sz val="10"/>
        <color theme="1"/>
        <rFont val="Arial Narrow"/>
        <family val="2"/>
      </rPr>
      <t>DTAM:</t>
    </r>
    <r>
      <rPr>
        <sz val="10"/>
        <color theme="1"/>
        <rFont val="Arial Narrow"/>
        <family val="2"/>
      </rPr>
      <t xml:space="preserve"> Teniendo de cuenta la emergencia sanitaria, los recursos y situaciones de orden público, se realizaron talleres de verificación de Acciones del Control, evidencias, metas e indicadores de la Matriz mapa de riesgos y oportunidades con las áreas protegidas y la DT, y como resultado se solicitó a la OAP y líderes de procesos de nivel central los ajustes correspondientes para poder generar seguimiento y reporte a las acciones de control.
Anexo 5 SOLICITUD AJUSTE CONTROLES PREVENTIVOS MAPA DE RIESGOSS DTAM
DTAN: Se hace socialización con los profesionales de la DTAN y las areas protegidas para revisar compromisos 2021 asi mismo reporte de evidencias al mapa de riesgos.EVIDENCIA: 1. Asistencia profesionales DTAN socialización gestión de información SIG y riesgos. 2.  SFF Iguaque- compromisos 2021 SIG incluye mapa de riesgos.
DTAO Se participó en la revisión y ajuste del mapa de riesgos.
Evidencias: correo  23 de marzo 2021 y orfeo 20216110000223
DTCA DTCA: Se desarrollaron reuniones virtuales con las áreas protegidas adscritas a la DT en aras de asesorar y acompañar los procesos de actualización del mapa de riesgos de gestión, corrupción y seguridad digital de PNNC. Esta información consolidada fue remitida por la Directora Territorial mediante memorando a la Jefe de la Oficina Asesora de Planeación en el Nivel Central. anexo1. memorando Solicitud ajustes del mapa de riesgos y matriz de oportunidades de las áreas, anexo 2. memorando Solicitud de ajustes al Riesgo No 72 del PNN Macuira y Riesgo No 84 del PNN OLD, Anexo 3.carpeta listas de asistencia reuniones actualizacion mapa de riesgo
DTOR: Se participó en la revisión y actualización de riesgos del proceso de Autoridad Ambiental de las área protegidas PNN El Tuparro, PNN Chingaza y DNMI Cinaruco, en articulación con la oficina de Gestión del Riesgo. 
Anexo 2.3.1 Act_Riesgos_161_Tup, Anexo 2.3.2 Act_Riesgos_157_Cin, Anexo 2.3.3 Act_Riesgos_152_Chi,Anexo 2.3.4 Lista_Asist_riesgos_OGR
DTPA:Se hace la respectiva socialización y acompañamiento a los responsables en la identificación y actualización del mapa de riesgos y  justo en el mes de abril se hace el reporte de seguimiento y monitoreo del primer cuatrimestre del Mapa de Riesgos y Oportunidades, en el nivel Central en la Oficina Asesora de Planeación. Verificar Link: https://drive.google.com/folderview?id=1xVQpxGcrXMHLsVx1FI_mTzAQnz1bI5Q5.(Evidencias 2.3)
GCEA: En conjunto con la Oficina Asesora de Planeación se analizó y reviso l actualización del mapa de riesgos para el proceso de gestion de comunicacioones en relación a la  pertenenciente al Riesgo N.5, teniendo en cuenta que en las DT ya no hay Comunicador. Se adjunta ANEXO 3. LISTA ASISTENCIA REUNION 18.03.2021 RIESGOS_SGI, </t>
    </r>
    <r>
      <rPr>
        <b/>
        <i/>
        <sz val="10"/>
        <color theme="1"/>
        <rFont val="Arial Narrow"/>
        <family val="2"/>
      </rPr>
      <t xml:space="preserve">OAP proceso cumplido
</t>
    </r>
    <r>
      <rPr>
        <sz val="10"/>
        <color theme="1"/>
        <rFont val="Arial Narrow"/>
        <family val="2"/>
      </rPr>
      <t>OPDI El 26 de abril se realizo reunion para evaluar ajustes a los riesgos teniendo en cuenta el cambio de jefe de la Oficina y se tiene planeada otra reunion para actualizarlos.</t>
    </r>
    <r>
      <rPr>
        <b/>
        <i/>
        <sz val="10"/>
        <color theme="1"/>
        <rFont val="Arial Narrow"/>
        <family val="2"/>
      </rPr>
      <t xml:space="preserve"> OAP, La actividad definida no se ha cumplido en consecuencia no se tiene en cuenta % de avance reportado
ssnaSocialización del mapa de riesgos en la SSNA, se realizó capacitación al personal nuevo en todo lo relacionado con:
Que es el riesgo, que riesgos se tienen, cual su tratamiento y porcentaje de avance de cumplimiento en lo relacionado en que actvidadaes se realizan con el fin de que no se materialice el riesgo.
SE ANEXA LISTA DE ASITENCIA DE LA CAPACITACIÓN.</t>
    </r>
  </si>
  <si>
    <r>
      <rPr>
        <b/>
        <sz val="10"/>
        <color theme="1"/>
        <rFont val="Arial Narrow"/>
        <family val="2"/>
      </rPr>
      <t>OAP:</t>
    </r>
    <r>
      <rPr>
        <sz val="10"/>
        <color theme="1"/>
        <rFont val="Arial Narrow"/>
        <family val="2"/>
      </rPr>
      <t xml:space="preserve"> La actividad de socializar a los procesos la política de Administración de Riesgos vigente se tiene programada para ejecutar en el mes de Mayo por tal motivo no se presentan evidencias.
</t>
    </r>
    <r>
      <rPr>
        <b/>
        <sz val="10"/>
        <color theme="1"/>
        <rFont val="Arial Narrow"/>
        <family val="2"/>
      </rPr>
      <t>DTAM:</t>
    </r>
    <r>
      <rPr>
        <sz val="10"/>
        <color theme="1"/>
        <rFont val="Arial Narrow"/>
        <family val="2"/>
      </rPr>
      <t xml:space="preserve"> Se llevan a cabo socializaciones de la política administrsción del riesgo, de su articulación a la gestión a través de la septima dimensión CONTROL INTERNO - MIPG
Anexo 1 PRESENTACION GESTION DEL RIESGO - MIPG APAPORIS.
Anexo 2 ASISTENCIA CAPACITACIÓN GESTIÓN DEL RIESGO - MIPG APAPORIS.
Anexo 3 presentación GESTION DEL RIESGO - MIPGCHIRIBIQUETE ORITO CAHUINARI.
Anexo 4 ASIATENCIA GESTIÓN DEL RIESGO FEBRERO 15 CHIRIBIQUETE ORITO CAHUINARI.
</t>
    </r>
    <r>
      <rPr>
        <b/>
        <sz val="10"/>
        <color theme="1"/>
        <rFont val="Arial Narrow"/>
        <family val="2"/>
      </rPr>
      <t>DTAN:</t>
    </r>
    <r>
      <rPr>
        <sz val="10"/>
        <color theme="1"/>
        <rFont val="Arial Narrow"/>
        <family val="2"/>
      </rPr>
      <t xml:space="preserve"> Se hace revición de los riesgo oportunidades a cargo de la DTAN junto con la oficina asesora de planeación, OAP  se formulan propuestas para ajustes de los riesgo que pertenecen a proceso Autoridad ambiental y las oportunidades 49 y 50. EVIDENCIA: 1. Correo OAP invitando a territoriales para hacer revision resigos, 2. lista de asistena.
</t>
    </r>
    <r>
      <rPr>
        <b/>
        <sz val="10"/>
        <color theme="1"/>
        <rFont val="Arial Narrow"/>
        <family val="2"/>
      </rPr>
      <t>DTAO:</t>
    </r>
    <r>
      <rPr>
        <sz val="10"/>
        <color theme="1"/>
        <rFont val="Arial Narrow"/>
        <family val="2"/>
      </rPr>
      <t xml:space="preserve"> La socializacion de la politica de administración se tiene prevista para el segundo cuatrimestre del 2021, acorde con el crongrama de la OAP.
</t>
    </r>
    <r>
      <rPr>
        <b/>
        <sz val="10"/>
        <color theme="1"/>
        <rFont val="Arial Narrow"/>
        <family val="2"/>
      </rPr>
      <t>DTCA:</t>
    </r>
    <r>
      <rPr>
        <sz val="10"/>
        <color theme="1"/>
        <rFont val="Arial Narrow"/>
        <family val="2"/>
      </rPr>
      <t xml:space="preserve"> Se socializó a funcionarios y contratistas de la DTCA las política administración de riesgos en el marco de una sensibilización virtual del Modelo Integrado de Planeación y Gestión. Se esperan lineamientos por parte de la OAP para actualización de la misma. Anexo 1. lista de asistencia 12/03/2021, anexo 2. lista de asistencia 16/03/2021 y anexo 3. presentación.
</t>
    </r>
    <r>
      <rPr>
        <b/>
        <sz val="10"/>
        <color theme="1"/>
        <rFont val="Arial Narrow"/>
        <family val="2"/>
      </rPr>
      <t>DTOR:</t>
    </r>
    <r>
      <rPr>
        <sz val="10"/>
        <color theme="1"/>
        <rFont val="Arial Narrow"/>
        <family val="2"/>
      </rPr>
      <t xml:space="preserve"> Se socializó el procedimiento y la política de administración de riesgos y oportunidades vía correo electrónico. 
Anexo 1.1.1 Soc_Pr_Polít_adm_ries_op.
</t>
    </r>
    <r>
      <rPr>
        <b/>
        <sz val="10"/>
        <color theme="1"/>
        <rFont val="Arial Narrow"/>
        <family val="2"/>
      </rPr>
      <t>DTPA:</t>
    </r>
    <r>
      <rPr>
        <sz val="10"/>
        <color theme="1"/>
        <rFont val="Arial Narrow"/>
        <family val="2"/>
      </rPr>
      <t xml:space="preserve"> No se reportó avance de esta actividad.
</t>
    </r>
    <r>
      <rPr>
        <b/>
        <sz val="10"/>
        <color theme="1"/>
        <rFont val="Arial Narrow"/>
        <family val="2"/>
      </rPr>
      <t>GCEA:</t>
    </r>
    <r>
      <rPr>
        <sz val="10"/>
        <color theme="1"/>
        <rFont val="Arial Narrow"/>
        <family val="2"/>
      </rPr>
      <t xml:space="preserve">La actividad no se tenía programada para el primer cuatrimestre.
</t>
    </r>
    <r>
      <rPr>
        <b/>
        <sz val="10"/>
        <color theme="1"/>
        <rFont val="Arial Narrow"/>
        <family val="2"/>
      </rPr>
      <t>OCDI:</t>
    </r>
    <r>
      <rPr>
        <sz val="10"/>
        <color theme="1"/>
        <rFont val="Arial Narrow"/>
        <family val="2"/>
      </rPr>
      <t xml:space="preserve"> Para este cuatrimestre la actividad no esta contemplada para ejecutar.
</t>
    </r>
    <r>
      <rPr>
        <b/>
        <sz val="10"/>
        <color theme="1"/>
        <rFont val="Arial Narrow"/>
        <family val="2"/>
      </rPr>
      <t>SSNA:</t>
    </r>
    <r>
      <rPr>
        <sz val="10"/>
        <color theme="1"/>
        <rFont val="Arial Narrow"/>
        <family val="2"/>
      </rPr>
      <t xml:space="preserve"> Subdirección administrativa y financiera con el fin de dar avance a la evaluación. Adicionalmente se avanza en la revisión del documento de evaluación de recursos propios del año pasado. Anexo 1. correo solicitud información financiera y de recaudo instrumenrtos.docx.
3)Se realizó acompañamiento permanente a la generación de alianzas en especial convenios; actualmente se están desarrollan los estudios previos para fortalecimiento de la tienda de parques. Aliados: Instituto Alexander Vion Humboldt y Escuela taller, para los cuales en respuesta a los requerimientos se esta generando propuesta de estudios previos y plan de trabajo a ejecutar. Anexo 1. 19MARZ  EP CONVENIO PNN-HUMBOLDT ECOTIENDAS V3 (1).docx. Anexo 2. PLAN DE TRABAJO 2021  (1).xlsx.</t>
    </r>
  </si>
  <si>
    <r>
      <rPr>
        <b/>
        <sz val="10"/>
        <color theme="1"/>
        <rFont val="Arial Narrow"/>
        <family val="2"/>
      </rPr>
      <t>OAP:</t>
    </r>
    <r>
      <rPr>
        <sz val="10"/>
        <color theme="1"/>
        <rFont val="Arial Narrow"/>
        <family val="2"/>
      </rPr>
      <t xml:space="preserve"> La actividad de generar observaciones, propuestas y comentarios para la mejora y actualización de la política de Administración Integral de riesgos, se tiene programada para ejecutar en el mes de junio por tal motivo no se presentan evidencias.
</t>
    </r>
    <r>
      <rPr>
        <b/>
        <sz val="10"/>
        <color theme="1"/>
        <rFont val="Arial Narrow"/>
        <family val="2"/>
      </rPr>
      <t>DTAM:</t>
    </r>
    <r>
      <rPr>
        <sz val="10"/>
        <color theme="1"/>
        <rFont val="Arial Narrow"/>
        <family val="2"/>
      </rPr>
      <t xml:space="preserve"> Finalizando la vigencia anterior, la DTAM y las AP realizamos las observaciones que consideramos para el monitoreo de mapa de riesgos establecido en la Política de Asdministración de Riesgos de PNNC.
</t>
    </r>
    <r>
      <rPr>
        <b/>
        <sz val="10"/>
        <color theme="1"/>
        <rFont val="Arial Narrow"/>
        <family val="2"/>
      </rPr>
      <t>DTAN:</t>
    </r>
    <r>
      <rPr>
        <sz val="10"/>
        <color theme="1"/>
        <rFont val="Arial Narrow"/>
        <family val="2"/>
      </rPr>
      <t xml:space="preserve"> Se envia propuesta para  ajuste de riesgos del proceso de autoridad ambiental. EVIDENCIA:  1. Correo electronico con los cambio propuestos a la OAP. 
</t>
    </r>
    <r>
      <rPr>
        <b/>
        <sz val="10"/>
        <color theme="1"/>
        <rFont val="Arial Narrow"/>
        <family val="2"/>
      </rPr>
      <t>DTAO:</t>
    </r>
    <r>
      <rPr>
        <sz val="10"/>
        <color theme="1"/>
        <rFont val="Arial Narrow"/>
        <family val="2"/>
      </rPr>
      <t xml:space="preserve"> La actualización  politica de administración se tiene prevista para el segundo cuatrimestre del 2021, acorde con el crongrama de la OAP.
</t>
    </r>
    <r>
      <rPr>
        <b/>
        <sz val="10"/>
        <color theme="1"/>
        <rFont val="Arial Narrow"/>
        <family val="2"/>
      </rPr>
      <t>DTCA:</t>
    </r>
    <r>
      <rPr>
        <sz val="10"/>
        <color theme="1"/>
        <rFont val="Arial Narrow"/>
        <family val="2"/>
      </rPr>
      <t xml:space="preserve"> Se esperan lineamientos para proceso de actualización de la política de administración de riesgos por parte del OAP.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 No se presenta avance en el primer cuatrimestre para esta actividad, dado que se realizará en el último cuatrimestre.
</t>
    </r>
    <r>
      <rPr>
        <b/>
        <sz val="10"/>
        <color theme="1"/>
        <rFont val="Arial Narrow"/>
        <family val="2"/>
      </rPr>
      <t>GCEA:</t>
    </r>
    <r>
      <rPr>
        <sz val="10"/>
        <color theme="1"/>
        <rFont val="Arial Narrow"/>
        <family val="2"/>
      </rPr>
      <t xml:space="preserve">La actividad no se tenía programada para el primer cuatrimestre.
</t>
    </r>
    <r>
      <rPr>
        <b/>
        <sz val="10"/>
        <color theme="1"/>
        <rFont val="Arial Narrow"/>
        <family val="2"/>
      </rPr>
      <t>OCDI:</t>
    </r>
    <r>
      <rPr>
        <sz val="10"/>
        <color theme="1"/>
        <rFont val="Arial Narrow"/>
        <family val="2"/>
      </rPr>
      <t xml:space="preserve"> Para este cuatrimestre la actividad no esta contemplada para ejecutar.
</t>
    </r>
    <r>
      <rPr>
        <b/>
        <sz val="10"/>
        <color theme="1"/>
        <rFont val="Arial Narrow"/>
        <family val="2"/>
      </rPr>
      <t>SSNA:</t>
    </r>
    <r>
      <rPr>
        <sz val="10"/>
        <color theme="1"/>
        <rFont val="Arial Narrow"/>
        <family val="2"/>
      </rPr>
      <t xml:space="preserve"> No se presentaron actualizaciones al mapa de riesgos del proceso de Sostenibildiad Financiera.</t>
    </r>
  </si>
  <si>
    <r>
      <rPr>
        <b/>
        <sz val="10"/>
        <color theme="1"/>
        <rFont val="Arial Narrow"/>
        <family val="2"/>
      </rPr>
      <t>OAP</t>
    </r>
    <r>
      <rPr>
        <sz val="10"/>
        <color theme="1"/>
        <rFont val="Arial Narrow"/>
        <family val="2"/>
      </rPr>
      <t xml:space="preserve">: La actividad de formalizar la política de Administración de riesgos conforme a los lineamientos existentes del tema se tiene programada para ejecutar en el mes de julio por tal motivo no se presentan evidencias.
</t>
    </r>
    <r>
      <rPr>
        <b/>
        <sz val="10"/>
        <color theme="1"/>
        <rFont val="Arial Narrow"/>
        <family val="2"/>
      </rPr>
      <t>DTAM:</t>
    </r>
    <r>
      <rPr>
        <sz val="10"/>
        <color theme="1"/>
        <rFont val="Arial Narrow"/>
        <family val="2"/>
      </rPr>
      <t xml:space="preserve"> Teniendo en cuenta la actualización de la Guía para la Administración del Riesgo y el Diseño de Controles para Entidades Públicas que actualizó el DAFP versión 5 de diciembre de 2020, esta actividad se llevará a cabo cuando se lleve la actualización del instrumento en PNNC.
</t>
    </r>
    <r>
      <rPr>
        <b/>
        <sz val="10"/>
        <color theme="1"/>
        <rFont val="Arial Narrow"/>
        <family val="2"/>
      </rPr>
      <t>DTAN:</t>
    </r>
    <r>
      <rPr>
        <sz val="10"/>
        <color theme="1"/>
        <rFont val="Arial Narrow"/>
        <family val="2"/>
      </rPr>
      <t xml:space="preserve"> No reportó, sin embargo se tiene en cuenta lo reportado por la OAP.</t>
    </r>
  </si>
  <si>
    <r>
      <rPr>
        <b/>
        <sz val="10"/>
        <color theme="1"/>
        <rFont val="Arial Narrow"/>
        <family val="2"/>
      </rPr>
      <t xml:space="preserve">OAP: </t>
    </r>
    <r>
      <rPr>
        <sz val="10"/>
        <color theme="1"/>
        <rFont val="Arial Narrow"/>
        <family val="2"/>
      </rPr>
      <t xml:space="preserve">La actividad de socializar a los procesos la política de Administración de Riesgos 2021, se tiene programada para ejecutar en el mes de sptiembre por tal motivo no se presentan evidencias.
</t>
    </r>
    <r>
      <rPr>
        <b/>
        <sz val="10"/>
        <color theme="1"/>
        <rFont val="Arial Narrow"/>
        <family val="2"/>
      </rPr>
      <t>DTAN:</t>
    </r>
    <r>
      <rPr>
        <sz val="10"/>
        <color theme="1"/>
        <rFont val="Arial Narrow"/>
        <family val="2"/>
      </rPr>
      <t xml:space="preserve">  Se envia  a las AP de la DTAN con informacion correpondiente a los riesgos  de autoridad ambiental para el primer reporte a riesgos 2.021. EVIDENCIA: 1. Correo electronico con las intrucciones de las fechas,  informacion  que se debe aportar y explicacion de la politica de riesgos. </t>
    </r>
    <r>
      <rPr>
        <b/>
        <sz val="10"/>
        <color theme="1"/>
        <rFont val="Arial Narrow"/>
        <family val="2"/>
      </rPr>
      <t xml:space="preserve">OAP: </t>
    </r>
    <r>
      <rPr>
        <sz val="10"/>
        <color theme="1"/>
        <rFont val="Arial Narrow"/>
        <family val="2"/>
      </rPr>
      <t>el reporte no tiene relación con actividad sin embargo se tiene en cuemta lo reportado por la OAP.</t>
    </r>
    <r>
      <rPr>
        <b/>
        <i/>
        <sz val="10"/>
        <color theme="1"/>
        <rFont val="Arial Narrow"/>
        <family val="2"/>
      </rPr>
      <t xml:space="preserve">
</t>
    </r>
    <r>
      <rPr>
        <b/>
        <sz val="10"/>
        <color theme="1"/>
        <rFont val="Arial Narrow"/>
        <family val="2"/>
      </rPr>
      <t>DTAO:</t>
    </r>
    <r>
      <rPr>
        <sz val="10"/>
        <color theme="1"/>
        <rFont val="Arial Narrow"/>
        <family val="2"/>
      </rPr>
      <t xml:space="preserve"> La socializacion de la politica de administración se tiene prevista para el segundo cuatrimestre del 2021, acorde con el crongrama de la OAP.
</t>
    </r>
    <r>
      <rPr>
        <b/>
        <sz val="10"/>
        <color theme="1"/>
        <rFont val="Arial Narrow"/>
        <family val="2"/>
      </rPr>
      <t>DTCA:</t>
    </r>
    <r>
      <rPr>
        <sz val="10"/>
        <color theme="1"/>
        <rFont val="Arial Narrow"/>
        <family val="2"/>
      </rPr>
      <t xml:space="preserve"> Se socializó a funcionarios y contratistas de la DTCA las política administración de riesgos en el marco de una sensibilización virtual del Modelo Integrado de Planeación y Gestión. Se esperan lineamientos por parte de la OAP para actualización de la misma. Anexo 1. lista de asistencia 12/03/2021, anexo 2. lista de asistencia 16/03/2021 y anexo 3. presentación.
</t>
    </r>
    <r>
      <rPr>
        <b/>
        <sz val="10"/>
        <color theme="1"/>
        <rFont val="Arial Narrow"/>
        <family val="2"/>
      </rPr>
      <t>DTOR:</t>
    </r>
    <r>
      <rPr>
        <sz val="10"/>
        <color theme="1"/>
        <rFont val="Arial Narrow"/>
        <family val="2"/>
      </rPr>
      <t xml:space="preserve"> Se socializó el procedimiento y la política de administración de riesgos y oportunidades vía correo electrónico. 
Anexo 1.1.1 Soc_Pr_Polít_adm_ries_op
</t>
    </r>
    <r>
      <rPr>
        <b/>
        <sz val="10"/>
        <color theme="1"/>
        <rFont val="Arial Narrow"/>
        <family val="2"/>
      </rPr>
      <t>DTPA:</t>
    </r>
    <r>
      <rPr>
        <sz val="10"/>
        <color theme="1"/>
        <rFont val="Arial Narrow"/>
        <family val="2"/>
      </rPr>
      <t xml:space="preserve"> No se reportó avance de esta actividad.
</t>
    </r>
    <r>
      <rPr>
        <b/>
        <sz val="10"/>
        <color theme="1"/>
        <rFont val="Arial Narrow"/>
        <family val="2"/>
      </rPr>
      <t>OAJ:</t>
    </r>
    <r>
      <rPr>
        <sz val="10"/>
        <color theme="1"/>
        <rFont val="Arial Narrow"/>
        <family val="2"/>
      </rPr>
      <t xml:space="preserve"> se compartió a través de correos electrónicos, la información concerniente al Mapa de Riesgos.
</t>
    </r>
    <r>
      <rPr>
        <b/>
        <sz val="10"/>
        <color theme="1"/>
        <rFont val="Arial Narrow"/>
        <family val="2"/>
      </rPr>
      <t>SSNA:</t>
    </r>
    <r>
      <rPr>
        <sz val="10"/>
        <color theme="1"/>
        <rFont val="Arial Narrow"/>
        <family val="2"/>
      </rPr>
      <t xml:space="preserve"> Socialización del mapa de riesgos en la SSNA, se realizó capacitación a l personal nuevo en todo lo relacionado con: Que es el riesgo, que riesgos se tienen, cual su tratamiento y porvcentaje de avnace de cumpkimiento en lo relacionado en que actvidadaes se realizan con el fin de que no se materialice el riesgo.
SE ANEXA LISTA DE ASITENCIA DE LA CAPACITACIÓN.</t>
    </r>
  </si>
  <si>
    <r>
      <rPr>
        <b/>
        <sz val="10"/>
        <color theme="1"/>
        <rFont val="Arial Narrow"/>
        <family val="2"/>
      </rPr>
      <t>GCI:</t>
    </r>
    <r>
      <rPr>
        <sz val="10"/>
        <color theme="1"/>
        <rFont val="Arial Narrow"/>
        <family val="2"/>
      </rPr>
      <t xml:space="preserve"> Se realizó reporte a la Oficina Asesora de Planeación de los Riesgos No 6 "...Manipulación de la información de la Auditoría Interna y/o Calidad en beneficio de un tercero..." y  el Riesgo No 7 "...Incumplimiento en el desarrollo del Plan Anual de Auditorías..." correspondientes al proceso de Evaluación Independiente con sus respectivas evidencias estableciendo cumplimiento en el seguimiento y monitoreo.  </t>
    </r>
  </si>
  <si>
    <r>
      <rPr>
        <b/>
        <sz val="10"/>
        <color theme="1"/>
        <rFont val="Arial Narrow"/>
        <family val="2"/>
      </rPr>
      <t>GCI:</t>
    </r>
    <r>
      <rPr>
        <sz val="10"/>
        <color theme="1"/>
        <rFont val="Arial Narrow"/>
        <family val="2"/>
      </rPr>
      <t xml:space="preserve"> Los avances se reportaran en el siguiente cuatrimestre.</t>
    </r>
  </si>
  <si>
    <r>
      <rPr>
        <b/>
        <sz val="10"/>
        <color theme="1"/>
        <rFont val="Arial Narrow"/>
        <family val="2"/>
      </rPr>
      <t>OAP:</t>
    </r>
    <r>
      <rPr>
        <sz val="10"/>
        <color theme="1"/>
        <rFont val="Arial Narrow"/>
        <family val="2"/>
      </rPr>
      <t xml:space="preserve"> Se sometió a consulta de la ciudadana el mapa de riesgos de corrupción el 20 de enero y 26 de marzo. Evidencia 3.1.</t>
    </r>
  </si>
  <si>
    <t>No se reportaron avances.</t>
  </si>
  <si>
    <t>Los soportes suministrados y la descripción de los mismos en la matriz, están relacionados con la actividad planteada.</t>
  </si>
  <si>
    <r>
      <rPr>
        <b/>
        <sz val="10"/>
        <color theme="1"/>
        <rFont val="Arial Narrow"/>
        <family val="2"/>
      </rPr>
      <t>OAP:</t>
    </r>
    <r>
      <rPr>
        <sz val="10"/>
        <color theme="1"/>
        <rFont val="Arial Narrow"/>
        <family val="2"/>
      </rPr>
      <t xml:space="preserve"> Se socializó al proceso de Gestión de Conocimiento e Innovación el 5/03/2021 sobre la forma como se identifica y genera o actualiza un mapa de riesgos, Las demás socializaciones se tienen programadas para el tercer cuatrimestre del 2021. Evidencia: 2.1.</t>
    </r>
  </si>
  <si>
    <r>
      <rPr>
        <b/>
        <sz val="10"/>
        <color theme="1"/>
        <rFont val="Arial Narrow"/>
        <family val="2"/>
      </rPr>
      <t>GSIR:</t>
    </r>
    <r>
      <rPr>
        <sz val="10"/>
        <color theme="1"/>
        <rFont val="Arial Narrow"/>
        <family val="2"/>
      </rPr>
      <t xml:space="preserve"> </t>
    </r>
    <r>
      <rPr>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
</t>
    </r>
    <r>
      <rPr>
        <b/>
        <sz val="10"/>
        <color rgb="FF000000"/>
        <rFont val="Arial Narrow"/>
        <family val="2"/>
      </rPr>
      <t>OAP:</t>
    </r>
    <r>
      <rPr>
        <sz val="10"/>
        <color rgb="FF000000"/>
        <rFont val="Arial Narrow"/>
        <family val="2"/>
      </rPr>
      <t xml:space="preserve"> La DTCA no reportó avance.</t>
    </r>
  </si>
  <si>
    <r>
      <rPr>
        <b/>
        <sz val="10"/>
        <color theme="1"/>
        <rFont val="Arial Narrow"/>
        <family val="2"/>
      </rPr>
      <t>GSIR:</t>
    </r>
    <r>
      <rPr>
        <sz val="10"/>
        <color theme="1"/>
        <rFont val="Arial Narrow"/>
        <family val="2"/>
      </rPr>
      <t xml:space="preserve"> </t>
    </r>
    <r>
      <rPr>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 xml:space="preserve">GTEA: </t>
    </r>
    <r>
      <rPr>
        <sz val="10"/>
        <color rgb="FF000000"/>
        <rFont val="Arial Narrow"/>
        <family val="2"/>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</si>
  <si>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theme="1"/>
        <rFont val="Arial Narrow"/>
        <family val="2"/>
      </rPr>
      <t>GSIR:</t>
    </r>
    <r>
      <rPr>
        <sz val="10"/>
        <color theme="1"/>
        <rFont val="Arial Narrow"/>
        <family val="2"/>
      </rPr>
      <t xml:space="preserve"> </t>
    </r>
    <r>
      <rPr>
        <sz val="10"/>
        <color rgb="FF000000"/>
        <rFont val="Arial Narrow"/>
        <family val="2"/>
      </rPr>
      <t xml:space="preserve">Desde GSIR se ha venido adelantando la gestión de pagos en linea de los tramites ambientales pero no es factible el pago de los tramites en linea por no ser atractivo para las empresas que prestan este servicio, ya que el numero de tramites en linea es muy poco.
</t>
    </r>
    <r>
      <rPr>
        <b/>
        <sz val="10"/>
        <color rgb="FF000000"/>
        <rFont val="Arial Narrow"/>
        <family val="2"/>
      </rPr>
      <t xml:space="preserve">GTEA: </t>
    </r>
    <r>
      <rPr>
        <sz val="10"/>
        <color rgb="FF000000"/>
        <rFont val="Arial Narrow"/>
        <family val="2"/>
      </rPr>
      <t>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</si>
  <si>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theme="1"/>
        <rFont val="Arial Narrow"/>
        <family val="2"/>
      </rPr>
      <t>GSIR:</t>
    </r>
    <r>
      <rPr>
        <sz val="10"/>
        <color theme="1"/>
        <rFont val="Arial Narrow"/>
        <family val="2"/>
      </rPr>
      <t xml:space="preserve"> </t>
    </r>
    <r>
      <rPr>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</si>
  <si>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</si>
  <si>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theme="1"/>
        <rFont val="Arial Narrow"/>
        <family val="2"/>
      </rPr>
      <t>GSIR:</t>
    </r>
    <r>
      <rPr>
        <sz val="10"/>
        <color theme="1"/>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</si>
  <si>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theme="1"/>
        <rFont val="Arial Narrow"/>
        <family val="2"/>
      </rPr>
      <t>GSIR:</t>
    </r>
    <r>
      <rPr>
        <sz val="10"/>
        <color theme="1"/>
        <rFont val="Arial Narrow"/>
        <family val="2"/>
      </rPr>
      <t xml:space="preserve"> </t>
    </r>
    <r>
      <rPr>
        <sz val="10"/>
        <color rgb="FF000000"/>
        <rFont val="Arial Narrow"/>
        <family val="2"/>
      </rPr>
      <t xml:space="preserve">Se debe habilitar desde la Ventanilla Unica (VU) la opción de diligenciar los tramites en linea registrandose en VU, VITAL ("MADS") y la herramienta Tramites.
</t>
    </r>
    <r>
      <rPr>
        <b/>
        <sz val="10"/>
        <color rgb="FF000000"/>
        <rFont val="Arial Narrow"/>
        <family val="2"/>
      </rPr>
      <t xml:space="preserve">GTEA: </t>
    </r>
    <r>
      <rPr>
        <sz val="10"/>
        <color rgb="FF000000"/>
        <rFont val="Arial Narrow"/>
        <family val="2"/>
      </rPr>
      <t xml:space="preserve">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
</t>
    </r>
    <r>
      <rPr>
        <b/>
        <sz val="10"/>
        <color rgb="FF000000"/>
        <rFont val="Arial Narrow"/>
        <family val="2"/>
      </rPr>
      <t>OAP:</t>
    </r>
    <r>
      <rPr>
        <sz val="10"/>
        <color rgb="FF000000"/>
        <rFont val="Arial Narrow"/>
        <family val="2"/>
      </rPr>
      <t xml:space="preserve"> La DTCA no reportó avance.</t>
    </r>
  </si>
  <si>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 Se aclara que este tema debe ser responsabilidad del area funcional de la entidad, el grupo GSIR apoya desde la parte técnica.
</t>
    </r>
    <r>
      <rPr>
        <b/>
        <sz val="10"/>
        <color rgb="FF000000"/>
        <rFont val="Arial Narrow"/>
        <family val="2"/>
      </rPr>
      <t xml:space="preserve">GTEA: </t>
    </r>
    <r>
      <rPr>
        <sz val="10"/>
        <color rgb="FF000000"/>
        <rFont val="Arial Narrow"/>
        <family val="2"/>
      </rPr>
      <t>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</si>
  <si>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theme="1"/>
        <rFont val="Arial Narrow"/>
        <family val="2"/>
      </rPr>
      <t>GSIR:</t>
    </r>
    <r>
      <rPr>
        <sz val="10"/>
        <color rgb="FF000000"/>
        <rFont val="Arial Narrow"/>
        <family val="2"/>
      </rPr>
      <t xml:space="preserve"> Se debe habilitar desde la Ventanilla Unica (VU) la opción de diligenciar los tramites en linea registrandose en VU, VITAL ("MADS") y la herramienta Tramites.
</t>
    </r>
    <r>
      <rPr>
        <b/>
        <sz val="10"/>
        <color rgb="FF000000"/>
        <rFont val="Arial Narrow"/>
        <family val="2"/>
      </rPr>
      <t>GTEA:</t>
    </r>
    <r>
      <rPr>
        <sz val="10"/>
        <color rgb="FF000000"/>
        <rFont val="Arial Narrow"/>
        <family val="2"/>
      </rPr>
      <t xml:space="preserve"> 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</si>
  <si>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theme="1"/>
        <rFont val="Arial Narrow"/>
        <family val="2"/>
      </rPr>
      <t>GSIR:</t>
    </r>
    <r>
      <rPr>
        <sz val="10"/>
        <color rgb="FF000000"/>
        <rFont val="Arial Narrow"/>
        <family val="2"/>
      </rPr>
      <t xml:space="preserve"> Se debe habilitar desde la Ventanilla Unica (VU) la opción de diligenciar los tramites en linea registrandose en VU, VITAL ("MADS") y la herramienta Tramites.
</t>
    </r>
    <r>
      <rPr>
        <b/>
        <sz val="10"/>
        <color rgb="FF000000"/>
        <rFont val="Arial Narrow"/>
        <family val="2"/>
      </rPr>
      <t xml:space="preserve">GTEA: </t>
    </r>
    <r>
      <rPr>
        <sz val="10"/>
        <color rgb="FF000000"/>
        <rFont val="Arial Narrow"/>
        <family val="2"/>
      </rPr>
      <t>El desarrollo del software liquidador de estos pagos debe ser liderado por la SAF-GGF, sin embargo estamos dispuestos en apoyar el ejercicio una vez se formule el correspondiente Plan de trabajo entre las dependencias involucradas de acuerdo a las etapas de la estrategia de racionalización del DAFP. Se ha propuesto reunión desde la OAP para recibir la orientación del DAFP el próximo jueves 06 de mayo del presente.</t>
    </r>
  </si>
  <si>
    <r>
      <rPr>
        <b/>
        <sz val="10"/>
        <color rgb="FF000000"/>
        <rFont val="Arial Narrow"/>
        <family val="2"/>
      </rPr>
      <t>GSIR:</t>
    </r>
    <r>
      <rPr>
        <sz val="10"/>
        <color rgb="FF000000"/>
        <rFont val="Arial Narrow"/>
        <family val="2"/>
      </rPr>
      <t xml:space="preserve"> Se apoyo la construcción de los estudios previos para la plataforma de Ecoturimos esta plataforma incluiría la plataforma de pagos que pemrtiría avanzar con esta actividad pero no tanto se contrate esta plataforma no se puede avanzar en el requerimientos.
</t>
    </r>
    <r>
      <rPr>
        <b/>
        <sz val="10"/>
        <color rgb="FF000000"/>
        <rFont val="Arial Narrow"/>
        <family val="2"/>
      </rPr>
      <t>GTEA:</t>
    </r>
    <r>
      <rPr>
        <sz val="10"/>
        <color rgb="FF000000"/>
        <rFont val="Arial Narrow"/>
        <family val="2"/>
      </rPr>
      <t xml:space="preserve"> Aunque la implementación de esta estrategia o acción de racionalización es compleja por el desinterés de los bancos en la generación del botón de Pago en Linea de los trámites, es importante señalar que se debe formular el correspondiente Plan de trabajo entre las dependencias involucradas, de acuerdo a las etapas de la estrategia de racionalización del DAFP. Se ha propuesto reunión desde la OAP para recibir la orientación del DAFP el próximo jueves 06 de mayo del presente.</t>
    </r>
  </si>
  <si>
    <t>No hay consistencia entre el reporte y la evidencia presentada.</t>
  </si>
  <si>
    <r>
      <rPr>
        <b/>
        <sz val="10"/>
        <color theme="1"/>
        <rFont val="Arial Narrow"/>
        <family val="2"/>
      </rPr>
      <t>Direcciones Territoriales</t>
    </r>
    <r>
      <rPr>
        <sz val="10"/>
        <color theme="1"/>
        <rFont val="Arial Narrow"/>
        <family val="2"/>
      </rPr>
      <t xml:space="preserve"> </t>
    </r>
  </si>
  <si>
    <r>
      <rPr>
        <b/>
        <sz val="10"/>
        <color theme="1"/>
        <rFont val="Arial Narrow"/>
        <family val="2"/>
      </rPr>
      <t>DTAM:</t>
    </r>
    <r>
      <rPr>
        <sz val="10"/>
        <color theme="1"/>
        <rFont val="Arial Narrow"/>
        <family val="2"/>
      </rPr>
      <t xml:space="preserve"> Mediante Resolución No. 10 de enero 12 de hace la distribución del presupuesto, del presupuesto de inversión., Así mismo, se asignó el presupuesto por Nación para adquisición de bienes y servicios - infraestructura mejorada para la administración, la vigilancia y el control de las áreas protegida - administración de las áreas del sistema de parques nacionales naturales y coordinación del sistema nacional de AP. 
Anexo 1 ASIGNACIÓN PRESUPUESTO NACIÓN
dtan Presupuesto asignado 2022 -  planeacion y financiera -  Programado tercer trimestre de 2021
</t>
    </r>
    <r>
      <rPr>
        <b/>
        <sz val="10"/>
        <color theme="1"/>
        <rFont val="Arial Narrow"/>
        <family val="2"/>
      </rPr>
      <t>DTAO:</t>
    </r>
    <r>
      <rPr>
        <sz val="10"/>
        <color theme="1"/>
        <rFont val="Arial Narrow"/>
        <family val="2"/>
      </rPr>
      <t xml:space="preserve"> Para la vigencia 2021 aún no se han asignado presupuesto, ya que la oficina continuan cerradas, se esperan directricez para el segundo semestre.
</t>
    </r>
    <r>
      <rPr>
        <b/>
        <sz val="10"/>
        <color theme="1"/>
        <rFont val="Arial Narrow"/>
        <family val="2"/>
      </rPr>
      <t>DTCA:</t>
    </r>
    <r>
      <rPr>
        <sz val="10"/>
        <color theme="1"/>
        <rFont val="Arial Narrow"/>
        <family val="2"/>
      </rPr>
      <t xml:space="preserve"> No se presenta reporte debido a que la fecha de vencimiento de la “meta o producto”, es posterior al corte del seguimiento y lo corresondiente se concerta en el último trimestre de cada vigencia.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Para la atención al usuario, se dispuso de recursos para la contratación de personal administrativo en la Dirección Terriitorial Pacifico, el contrato de recepción de Alejandra Ibarguen Longa No.DTPA-CPS-NACION-2021-011   y  el contrao de la Lider de Calidad Claudia Delgado Bonilla de la DTPA No. DTPA-CPS-NACION-2021-076. Se puede verificar en el siguiente Link dichos contratos: https://community.secop.gov.co/Public/Tendering/ContractDetailView/Index?UniqueIdentifier=CO1.PCCNTR.2211571.
En la DTPA, se reportan los recursos incorporados en el presupuesto asignado a la Dirección Pacifico que apuntan al desarrollo de iniciativas enfocadas en mejorar y fortalecer los canales de atención y de servicio al ciudadano,  los cuales corresponden a los dos (2) contratos de prestación de servicios relacionados a continuación: Ver Evidencias 1.1 y 2.7.</t>
    </r>
  </si>
  <si>
    <r>
      <rPr>
        <b/>
        <sz val="10"/>
        <color theme="1"/>
        <rFont val="Arial Narrow"/>
        <family val="2"/>
      </rPr>
      <t>DTAM:</t>
    </r>
    <r>
      <rPr>
        <sz val="10"/>
        <color theme="1"/>
        <rFont val="Arial Narrow"/>
        <family val="2"/>
      </rPr>
      <t xml:space="preserve"> la información es semestral, no aplica en este cuatrimestre.
</t>
    </r>
    <r>
      <rPr>
        <b/>
        <sz val="10"/>
        <color theme="1"/>
        <rFont val="Arial Narrow"/>
        <family val="2"/>
      </rPr>
      <t>DTAN:</t>
    </r>
    <r>
      <rPr>
        <sz val="10"/>
        <color theme="1"/>
        <rFont val="Arial Narrow"/>
        <family val="2"/>
      </rPr>
      <t xml:space="preserve"> En el mes de junio de 2021 se hara el informe de encuestas de satisfacción del primer semestre de 2021.. La informacion estara disponible para el segundo cuatrimestre  de 2021.
</t>
    </r>
    <r>
      <rPr>
        <b/>
        <sz val="10"/>
        <color theme="1"/>
        <rFont val="Arial Narrow"/>
        <family val="2"/>
      </rPr>
      <t>DTAO:</t>
    </r>
    <r>
      <rPr>
        <sz val="10"/>
        <color theme="1"/>
        <rFont val="Arial Narrow"/>
        <family val="2"/>
      </rPr>
      <t xml:space="preserve"> Se retoma trabajo en alternancia, muy poca presencia de usuarios, solo se aplico una encuesta a un usuario en sede administrativa. Se realiza seguimiento a las PQRS y se presenta informe trimestral. Evidencias: Transparencia 1.2 encuesta usuario Transparencia 1.2 Informe PQRs DTAO 1 trimestre.
</t>
    </r>
    <r>
      <rPr>
        <b/>
        <sz val="10"/>
        <color theme="1"/>
        <rFont val="Arial Narrow"/>
        <family val="2"/>
      </rPr>
      <t>DTCA:</t>
    </r>
    <r>
      <rPr>
        <sz val="10"/>
        <color theme="1"/>
        <rFont val="Arial Narrow"/>
        <family val="2"/>
      </rPr>
      <t xml:space="preserve"> No se presenta informe teniendo en cuenta que la meta tiene periodicidad semestral y es competencia del Grupo de Procesos Corporativos. La DTCA se encuentra a la espera de los nuevos lineamientos para aplicación de encuestas de satisfacción teniendo en cuenta que el link socializado por GPC no funcionó para la aplicación de las mismas y como resultado de la emergencia sanitaria en las sedes administrativas de la DT no se prestó atención presencial a usuarios en el primer cuatrimestre de la actual vigencia. 
</t>
    </r>
    <r>
      <rPr>
        <b/>
        <sz val="10"/>
        <color theme="1"/>
        <rFont val="Arial Narrow"/>
        <family val="2"/>
      </rPr>
      <t>DTOR:</t>
    </r>
    <r>
      <rPr>
        <sz val="10"/>
        <color theme="1"/>
        <rFont val="Arial Narrow"/>
        <family val="2"/>
      </rPr>
      <t xml:space="preserve"> No se presenta avance en el periodo a reportar dado que el registro es semestral.
</t>
    </r>
    <r>
      <rPr>
        <b/>
        <sz val="10"/>
        <color theme="1"/>
        <rFont val="Arial Narrow"/>
        <family val="2"/>
      </rPr>
      <t>DTPA:</t>
    </r>
    <r>
      <rPr>
        <sz val="10"/>
        <color theme="1"/>
        <rFont val="Arial Narrow"/>
        <family val="2"/>
      </rPr>
      <t xml:space="preserve"> Se anexa el informe del primer trimestre de PQRS realizado por la DTPA. 
</t>
    </r>
    <r>
      <rPr>
        <b/>
        <sz val="10"/>
        <color theme="1"/>
        <rFont val="Arial Narrow"/>
        <family val="2"/>
      </rPr>
      <t>SAF-GPC:</t>
    </r>
    <r>
      <rPr>
        <sz val="10"/>
        <color theme="1"/>
        <rFont val="Arial Narrow"/>
        <family val="2"/>
      </rPr>
      <t xml:space="preserve"> En el ejercicio de Planeación y costeo Anual, se realizó y se cuenta con presupuesto Asignado de acuerdo con el POA Vigencia de 2021 para las iniciativas que mejoren el Servicio al Ciudadano. 
Anexo 1.1.  Prespuesto consolidado GPC 2021
</t>
    </r>
    <r>
      <rPr>
        <b/>
        <sz val="10"/>
        <color theme="1"/>
        <rFont val="Arial Narrow"/>
        <family val="2"/>
      </rPr>
      <t>SAF-GPC:</t>
    </r>
    <r>
      <rPr>
        <sz val="10"/>
        <color theme="1"/>
        <rFont val="Arial Narrow"/>
        <family val="2"/>
      </rPr>
      <t xml:space="preserve"> Los reportes se realizan de manera trimestral y se publican en la página web de la entidad en el link: 
https://www.parquesnacionales.gov.co/portal/es/servicio-al-ciudadano/informe-de-peticiones-quejas-y-reglamos/
Anexo 1.2. Análisis encuestas I trimestre 21
Anexo 1.2. Informe PQRSD I trimestre 21.</t>
    </r>
  </si>
  <si>
    <r>
      <rPr>
        <b/>
        <sz val="10"/>
        <color theme="1"/>
        <rFont val="Arial Narrow"/>
        <family val="2"/>
      </rPr>
      <t>DTAM:</t>
    </r>
    <r>
      <rPr>
        <sz val="10"/>
        <color theme="1"/>
        <rFont val="Arial Narrow"/>
        <family val="2"/>
      </rPr>
      <t xml:space="preserve"> No se registran avances en ste periodo
</t>
    </r>
    <r>
      <rPr>
        <b/>
        <sz val="10"/>
        <color theme="1"/>
        <rFont val="Arial Narrow"/>
        <family val="2"/>
      </rPr>
      <t>DTAN:</t>
    </r>
    <r>
      <rPr>
        <sz val="10"/>
        <color theme="1"/>
        <rFont val="Arial Narrow"/>
        <family val="2"/>
      </rPr>
      <t xml:space="preserve"> Se adelantó el proceso DTAN-CONSULTORIA-002-2019, con el objeto Servicios de Consultoría para la realización de estudios y diseños complementarios para la ejecución de obras de adecuación en la infraestructura del Edificio MINAMBIENTE Bucaramanga,  espacios físicos de atención y servicio al ciudadano para garantizar su accesibilidad. Se espera la asignación de recursos para la vigencia 2021 y poder realizar obras al respecto.
</t>
    </r>
    <r>
      <rPr>
        <b/>
        <sz val="10"/>
        <color theme="1"/>
        <rFont val="Arial Narrow"/>
        <family val="2"/>
      </rPr>
      <t>DTAO:</t>
    </r>
    <r>
      <rPr>
        <sz val="10"/>
        <color theme="1"/>
        <rFont val="Arial Narrow"/>
        <family val="2"/>
      </rPr>
      <t xml:space="preserve"> Para la vigencia 2021 aún no se han asignado presupuesto, ya que la oficina continuan cerradas, se esperan directricez para el segundo semestre.
</t>
    </r>
    <r>
      <rPr>
        <b/>
        <sz val="10"/>
        <color theme="1"/>
        <rFont val="Arial Narrow"/>
        <family val="2"/>
      </rPr>
      <t>DTCA:</t>
    </r>
    <r>
      <rPr>
        <sz val="10"/>
        <color theme="1"/>
        <rFont val="Arial Narrow"/>
        <family val="2"/>
      </rPr>
      <t xml:space="preserve"> No se han ejecutado obras en la sede de la DT ni en las áreas protegidas adscritas a la Dirección Territorial Caribe conforme lo informaron a esta unidad de decisión en el primer cuatrimestre de la actual vigencia.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 No existe presupuesto para el cumplimiento de dicha actividad.
</t>
    </r>
    <r>
      <rPr>
        <b/>
        <sz val="10"/>
        <color theme="1"/>
        <rFont val="Arial Narrow"/>
        <family val="2"/>
      </rPr>
      <t>SAF_GI:</t>
    </r>
    <r>
      <rPr>
        <sz val="10"/>
        <color theme="1"/>
        <rFont val="Arial Narrow"/>
        <family val="2"/>
      </rPr>
      <t xml:space="preserve"> Se han realizado diseños, especificaciones, cantidades de obra y presupuestos correspondientes para los espacios físicos de atención al ciudadano con discapacidad que cuentan con diagnóstico remitido por las DireccionesTerritoriales  - no se ha definido aún los mantenimientos y obras que se van a realizar este año.</t>
    </r>
  </si>
  <si>
    <r>
      <rPr>
        <b/>
        <sz val="10"/>
        <color theme="1"/>
        <rFont val="Arial Narrow"/>
        <family val="2"/>
      </rPr>
      <t>SAF-GPC:</t>
    </r>
    <r>
      <rPr>
        <sz val="10"/>
        <color theme="1"/>
        <rFont val="Arial Narrow"/>
        <family val="2"/>
      </rPr>
      <t xml:space="preserve"> Junto con el GSIR se han reallizado reuniones con el fin de mejorar el funcionamiento del aplicativo de VENTANILLA ÚNICA, con el fin de aumentar las funcionalidades del mismo, y garantizar el acceso a los usuarios, en el marco de las disposiciones dle Decreto 491 de 2020. 
Anexo 2.2.Reunión 1 26-04-21.
Anexo 2.2.Reunión 2 26-04-21.
</t>
    </r>
    <r>
      <rPr>
        <b/>
        <sz val="10"/>
        <color theme="1"/>
        <rFont val="Arial Narrow"/>
        <family val="2"/>
      </rPr>
      <t>GSIR:</t>
    </r>
    <r>
      <rPr>
        <sz val="10"/>
        <color theme="1"/>
        <rFont val="Arial Narrow"/>
        <family val="2"/>
      </rPr>
      <t xml:space="preserve"> Se realiza diagnostico de tawdis, encontrando 56 problemas en la actualidad. La página de parques esta con conformidad nivel A, lo que significa que  cumple con todos los puntos de verificación de prioridad 1. Se debe tener en claro que muchos de los problemas generados son por el ingreso de contenido, y se esta trabajando para controlar estos puntos  en el contenido generado actualmente y buscar una manera de ajustar lo que ya se hizo para poder mejorar la calificación de la página.  Se ha avanzado en la accesibilidad de la página reemplazando componentes estaticos, por componentes dinamicos permitiendo una mejor comprensión para las personas que visualizan la página. 
La información del test de tawdis es:56 Problemas, en 6 criterios de éxito Son necesarias correcciones.
La información y los componentes de la interfaz de usuario deben ser presentados a los usuarios de modo que puedan percibirlos. Perceptible 19
Los componentes de la interfaz de usuario y la navegación deben ser operables. Operable 8
La información y el manejo de la interfaz de usuario debe ser comprensible. Comprensible 1
El contenido debe ser suficientemente robusto como para ser interpretado de forma fiable por una amplia variedad de agentes de usuario, incluyendo las ayudas técnicas. Robusto 28.</t>
    </r>
  </si>
  <si>
    <r>
      <rPr>
        <b/>
        <sz val="10"/>
        <color theme="1"/>
        <rFont val="Arial Narrow"/>
        <family val="2"/>
      </rPr>
      <t>DTAM:</t>
    </r>
    <r>
      <rPr>
        <sz val="10"/>
        <color theme="1"/>
        <rFont val="Arial Narrow"/>
        <family val="2"/>
      </rPr>
      <t xml:space="preserve"> Durante este periodo no se recibieron instrucciones para llevar a cabo la actividad por parte del Grupo de Procesos Corporativos.
Sin embargo la DTAM genera correo de alerta el </t>
    </r>
    <r>
      <rPr>
        <b/>
        <sz val="10"/>
        <color theme="1"/>
        <rFont val="Arial Narrow"/>
        <family val="2"/>
      </rPr>
      <t>GPC:</t>
    </r>
    <r>
      <rPr>
        <sz val="10"/>
        <color theme="1"/>
        <rFont val="Arial Narrow"/>
        <family val="2"/>
      </rPr>
      <t xml:space="preserve"> para las directrices que se den al respecto.
Anexo 12 INQUIETUD REPORTE PAAC 2021 SIEL
</t>
    </r>
    <r>
      <rPr>
        <b/>
        <sz val="10"/>
        <color theme="1"/>
        <rFont val="Arial Narrow"/>
        <family val="2"/>
      </rPr>
      <t>DTAN:</t>
    </r>
    <r>
      <rPr>
        <sz val="10"/>
        <color theme="1"/>
        <rFont val="Arial Narrow"/>
        <family val="2"/>
      </rPr>
      <t xml:space="preserve"> Para el año 2021, no se ha recibido capacitaciones en el en el uso y manejo del Servicio de Interpretación en Línea - SIEL.
</t>
    </r>
    <r>
      <rPr>
        <b/>
        <sz val="10"/>
        <color theme="1"/>
        <rFont val="Arial Narrow"/>
        <family val="2"/>
      </rPr>
      <t>DTAO:</t>
    </r>
    <r>
      <rPr>
        <sz val="10"/>
        <color theme="1"/>
        <rFont val="Arial Narrow"/>
        <family val="2"/>
      </rPr>
      <t xml:space="preserve"> El grupo de procesos corporativos nos informa que las capacitaciones se realizaran en el 2 y 3 cuatrimestre.
</t>
    </r>
    <r>
      <rPr>
        <b/>
        <sz val="10"/>
        <color theme="1"/>
        <rFont val="Arial Narrow"/>
        <family val="2"/>
      </rPr>
      <t>DTCA:</t>
    </r>
    <r>
      <rPr>
        <sz val="10"/>
        <color theme="1"/>
        <rFont val="Arial Narrow"/>
        <family val="2"/>
      </rPr>
      <t xml:space="preserve"> Se remitió via correo electrónico información relacionada con el centro de relevo y el Servicio de Interpretación en línea a funcionarios  y contratistas de la DTCA. Se prospecta generar socializaciones de la herramienta conforme el material disponible en la página web del centro de relevo teniendo en cuenta las limitaciones a partir de la emergencia sanitaria Covid y la dificultad de concertar con entidades esta capacitación. Adicionalmente, esta unidad de decisión espera contar con el impulso del Grupo de procesos corporativos de acuerdo a lo establecido. Anexo 1. Correo de Parques Nacionales  ¿Sabes que es el centro de relevo _?
</t>
    </r>
    <r>
      <rPr>
        <b/>
        <sz val="10"/>
        <color theme="1"/>
        <rFont val="Arial Narrow"/>
        <family val="2"/>
      </rPr>
      <t>DTOR:</t>
    </r>
    <r>
      <rPr>
        <sz val="10"/>
        <color theme="1"/>
        <rFont val="Arial Narrow"/>
        <family val="2"/>
      </rPr>
      <t xml:space="preserve"> No se presenta avance en el periodo a reportar.
DTPA: Teniendo en cuenta la emergencia sanitaria decretada por medio del decreto 491 de 2020, por el momento se tienen suspendidas las capacitaciones por parte de las entidades públicas, por lo cual encontramos a la espera de lineamientos por parte de GPC con el objetivo de poder dar cumplimiento a las mismas. No se presentan avances de dicha actividad.
SAF-GPC: En atención a la emergencia sanitaria declarada por el Gobierno Naional mediante el Decreto 417 de 2020, aun no se han podido concertar capacitaciones con las demás entidades esperando lograr antes de terminar el 1 semestre realizar la primera capacitación.</t>
    </r>
  </si>
  <si>
    <r>
      <rPr>
        <b/>
        <sz val="10"/>
        <color theme="1"/>
        <rFont val="Arial Narrow"/>
        <family val="2"/>
      </rPr>
      <t>DTAM:</t>
    </r>
    <r>
      <rPr>
        <sz val="10"/>
        <color theme="1"/>
        <rFont val="Arial Narrow"/>
        <family val="2"/>
      </rPr>
      <t xml:space="preserve"> Actividad realizada por el GSIR, la DTAM está atenta a directrices por parte del líder del proceso de nivel central
</t>
    </r>
    <r>
      <rPr>
        <b/>
        <sz val="10"/>
        <color theme="1"/>
        <rFont val="Arial Narrow"/>
        <family val="2"/>
      </rPr>
      <t>DTAN:</t>
    </r>
    <r>
      <rPr>
        <sz val="10"/>
        <color theme="1"/>
        <rFont val="Arial Narrow"/>
        <family val="2"/>
      </rPr>
      <t xml:space="preserve"> No se han recibido invitaciones a capactiacion o socializaciones sobre el tema en el periodo indicado que nos permita avanzar en al integraciond ela ventanilla de PQR con los tramites de la entidad - Depende el avance del grupo desistemas de información radiocomunicaciones.
</t>
    </r>
    <r>
      <rPr>
        <b/>
        <sz val="10"/>
        <color theme="1"/>
        <rFont val="Arial Narrow"/>
        <family val="2"/>
      </rPr>
      <t>DTAO:</t>
    </r>
    <r>
      <rPr>
        <sz val="10"/>
        <color theme="1"/>
        <rFont val="Arial Narrow"/>
        <family val="2"/>
      </rPr>
      <t xml:space="preserve"> Se realizan verificaciones desde la DTAO con la persona que apoya el proceso de Servicio al Ciudadano  de la aplicacion de la ventanilla unica y se evidencia que se encuentra presentando fallas aun, situación que se reporta nuevamente al personal de GSIR  para revisión,  toda vez que se habia informado que ya este aplicativo se encontraba en pruebas. La DTAO no ha recibido ningún lineamiento o indicación sobre su participación o responsabilidad en el  tema de mantenimiento e integración de la ventanilla de PQR. 
Evidencia: 1 Errores carga ventanilla PQR
</t>
    </r>
    <r>
      <rPr>
        <b/>
        <sz val="10"/>
        <color theme="1"/>
        <rFont val="Arial Narrow"/>
        <family val="2"/>
      </rPr>
      <t>DTCA:</t>
    </r>
    <r>
      <rPr>
        <sz val="10"/>
        <color theme="1"/>
        <rFont val="Arial Narrow"/>
        <family val="2"/>
      </rPr>
      <t xml:space="preserve"> No se tienen avances en este cuatrimestre toda vez que, el Grupo de Sistemas de Información y Radiocomunicaciones (GSIR)  no ha solicitado ningún requerimiento a esta unidad de decisión
</t>
    </r>
    <r>
      <rPr>
        <b/>
        <sz val="10"/>
        <color theme="1"/>
        <rFont val="Arial Narrow"/>
        <family val="2"/>
      </rPr>
      <t>DTOR:</t>
    </r>
    <r>
      <rPr>
        <sz val="10"/>
        <color theme="1"/>
        <rFont val="Arial Narrow"/>
        <family val="2"/>
      </rPr>
      <t xml:space="preserve"> El mantenimiento y soporte de la herramienta de PQRS se está realizando desde el nivel central, de acuerdo a las incidencias reportadas con relación al funcionamiento del aplicativo, de acuerdo a lo citado en el memorando 20192400001743.
</t>
    </r>
    <r>
      <rPr>
        <b/>
        <sz val="10"/>
        <color theme="1"/>
        <rFont val="Arial Narrow"/>
        <family val="2"/>
      </rPr>
      <t>DTPA:</t>
    </r>
    <r>
      <rPr>
        <sz val="10"/>
        <color theme="1"/>
        <rFont val="Arial Narrow"/>
        <family val="2"/>
      </rPr>
      <t xml:space="preserve"> Esta actividad se encuentra a cargo de GSIR (Grupo de Sistema de Información y Radiocomunicaciones). 
</t>
    </r>
    <r>
      <rPr>
        <b/>
        <i/>
        <sz val="10"/>
        <color theme="1"/>
        <rFont val="Arial Narrow"/>
        <family val="2"/>
      </rPr>
      <t xml:space="preserve">OAP: </t>
    </r>
    <r>
      <rPr>
        <sz val="10"/>
        <color theme="1"/>
        <rFont val="Arial Narrow"/>
        <family val="2"/>
      </rPr>
      <t>el insumo lo proveen las DT en consecuencia se ratifica su aplicación como fue concertado
GSIR: Se esta realizando le mantenimiento de la herramienta VU agregandolo a la ultima versión de la herramienta Orfeo, como tambien actualizandola a la ultima versión de Angular, entre el mes de abril y mayo se pondra en operación nuevamente la herramienta VU.</t>
    </r>
    <r>
      <rPr>
        <i/>
        <sz val="10"/>
        <color theme="1"/>
        <rFont val="Arial Narrow"/>
        <family val="2"/>
      </rPr>
      <t xml:space="preserve"> </t>
    </r>
  </si>
  <si>
    <r>
      <rPr>
        <b/>
        <sz val="10"/>
        <color theme="1"/>
        <rFont val="Arial Narrow"/>
        <family val="2"/>
      </rPr>
      <t>GCEA:</t>
    </r>
    <r>
      <rPr>
        <sz val="10"/>
        <color theme="1"/>
        <rFont val="Arial Narrow"/>
        <family val="2"/>
      </rPr>
      <t xml:space="preserve"> No recibió ninguna solicitud de apoyo para implementar nuevos canales de atención de acuerdo con las caracteristicas y necesidades de los ciudadanos para garantizar cobertura. 
</t>
    </r>
    <r>
      <rPr>
        <b/>
        <sz val="10"/>
        <color theme="1"/>
        <rFont val="Arial Narrow"/>
        <family val="2"/>
      </rPr>
      <t>GSIR:</t>
    </r>
    <r>
      <rPr>
        <sz val="10"/>
        <color theme="1"/>
        <rFont val="Arial Narrow"/>
        <family val="2"/>
      </rPr>
      <t xml:space="preserve"> La herramienta no es una aplicacion movil, pero al ser resposive se comporta bien cuando se ejecuta en dispositivos moviles.</t>
    </r>
  </si>
  <si>
    <r>
      <rPr>
        <b/>
        <sz val="10"/>
        <color theme="1"/>
        <rFont val="Arial Narrow"/>
        <family val="2"/>
      </rPr>
      <t>SSNA:</t>
    </r>
    <r>
      <rPr>
        <sz val="10"/>
        <color theme="1"/>
        <rFont val="Arial Narrow"/>
        <family val="2"/>
      </rPr>
      <t xml:space="preserve"> Informe de encuestas de satisfacción de visitantes del año  2020 con los resultados de  las encuestas de satisfaccion de visitantes aplicadas durante el periodo Enero - Marzo y el mes de Diciembre de 2020.   Correos enviados a ls Direcciones Territoriales DTAN, DTAO, DTCA, DTOR y DTPA con el tamaño de muestra  de las encuestas de satisfacción,  el cronograma y el acceso a las carpetas en Drive para su aplicación.    </t>
    </r>
  </si>
  <si>
    <r>
      <rPr>
        <b/>
        <sz val="10"/>
        <color theme="1"/>
        <rFont val="Arial Narrow"/>
        <family val="2"/>
      </rPr>
      <t>DTAM:</t>
    </r>
    <r>
      <rPr>
        <sz val="10"/>
        <color theme="1"/>
        <rFont val="Arial Narrow"/>
        <family val="2"/>
      </rPr>
      <t xml:space="preserve"> Para la sede de la DT, se cuenta con una persona de planta, quien realiza la atención al ciudadano a través de los diferentes medios virtuales, llamadas, presenciales, dando información que el usuario requiera, con el apoyo de los temáticos según sea el requerimiento, a través de MARIELA INES VELASQUEZ - SECRETARIA EJECUTIVA- vinculada desde 1995
</t>
    </r>
    <r>
      <rPr>
        <b/>
        <sz val="10"/>
        <color theme="1"/>
        <rFont val="Arial Narrow"/>
        <family val="2"/>
      </rPr>
      <t>DTAN:</t>
    </r>
    <r>
      <rPr>
        <sz val="10"/>
        <color theme="1"/>
        <rFont val="Arial Narrow"/>
        <family val="2"/>
      </rPr>
      <t xml:space="preserve">Se adjunta: 1. Estudios previos  persona de atencion al ciudadano. 2.  hoja de vida del contratista PEDRO DUARTE PARRA, quien es la persona encargada de atención al usuario en la DTAN.
3. Informacion de contrato de pedro duarte.  Informacion tomAda SECOP II
</t>
    </r>
    <r>
      <rPr>
        <b/>
        <sz val="10"/>
        <color theme="1"/>
        <rFont val="Arial Narrow"/>
        <family val="2"/>
      </rPr>
      <t>DTAO:</t>
    </r>
    <r>
      <rPr>
        <sz val="10"/>
        <color theme="1"/>
        <rFont val="Arial Narrow"/>
        <family val="2"/>
      </rPr>
      <t xml:space="preserve"> Para el 2021  continua la persona encargada desde el 2020, para atender los temas relacionados con atención al ciudadano. se adjuntan documentos certificados HV
</t>
    </r>
    <r>
      <rPr>
        <b/>
        <sz val="10"/>
        <color theme="1"/>
        <rFont val="Arial Narrow"/>
        <family val="2"/>
      </rPr>
      <t>DTCA:</t>
    </r>
    <r>
      <rPr>
        <sz val="10"/>
        <color theme="1"/>
        <rFont val="Arial Narrow"/>
        <family val="2"/>
      </rPr>
      <t xml:space="preserve"> Previa revisión de los perfiles, se cumplió con la designación del responsable de atención al usuario en la Dirección Territorial Caribe. Las obligaciones contractuales y los productos se encuentran definidas en el Estudio Previo. Anexo1. Estudios Previos responsable atención usuario DTCA.
</t>
    </r>
    <r>
      <rPr>
        <b/>
        <sz val="10"/>
        <color theme="1"/>
        <rFont val="Arial Narrow"/>
        <family val="2"/>
      </rPr>
      <t>DTOR:</t>
    </r>
    <r>
      <rPr>
        <sz val="10"/>
        <color theme="1"/>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nombramiento
Anexo 2.7.2 Manual_Funciones
</t>
    </r>
    <r>
      <rPr>
        <b/>
        <sz val="10"/>
        <color theme="1"/>
        <rFont val="Arial Narrow"/>
        <family val="2"/>
      </rPr>
      <t>DTPA:</t>
    </r>
    <r>
      <rPr>
        <sz val="10"/>
        <color theme="1"/>
        <rFont val="Arial Narrow"/>
        <family val="2"/>
      </rPr>
      <t xml:space="preserve">  Para la atención al usuario, se dispuso de recursos para la contratación de personal administrativo en la Dirección Terriitorial Pacifico, el contrato de recepción de Alejandra Ibarguen Longa No.DTPA-CPS-NACION-2021-011   y  el contrao de la Lider de Calidad Claudia Delgado Bonilla de la DTPA No. DTPA-CPS-NACION-2021-076. Se puede verificar en el siguiente Link dichos contratos: https://community.secop.gov.co/Public/Tendering/ContractDetailView/Index?UniqueIdentifier=CO1.PCCNTR.2211571.
En la DTPA, se reportan los recursos incorporados en el presupuesto asignado a la Dirección Pacifico que apuntan al desarrollo de iniciativas enfocadas en mejorar y fortalecer los canales de atención y de servicio al ciudadano,  los cuales corresponden a los dos (2) contratos de prestación de servicios relacionados a continuación: Ver Evidencias 1.1 y 2.7.</t>
    </r>
  </si>
  <si>
    <r>
      <rPr>
        <b/>
        <sz val="10"/>
        <color theme="1"/>
        <rFont val="Arial Narrow"/>
        <family val="2"/>
      </rPr>
      <t>DTAM:</t>
    </r>
    <r>
      <rPr>
        <sz val="10"/>
        <color theme="1"/>
        <rFont val="Arial Narrow"/>
        <family val="2"/>
      </rPr>
      <t xml:space="preserve"> Acorde al presupuesto asignado para la vigencia 2021, se llevaron a cabo las contrataciones para que en cada una de las sedes de las áreas protegidas se realizara contratación de prestación de servicos al personal técnico que dentro de sus actividades está la de atender los usuarios.
Anexo 2 CD DTAM NACION CPS No.019-2021 - LYDA YASMIN CHITIVA SILVA
Anexo 3 CD-DTAM NACION-CPS No. 020-2021 - GLADYS PAZ CRIOLLO
Anexo 4 CD-DTAM NACION-CPS No. 021-2021 - JOHANA LISBED QUINTERO JURADO
Anexo 5 CD-DTAM NACION-CPS No. 022-2021 - MARTHA ISABEL LLANOS PEREZ
Anexo 6 CD-DTAM NACION-CPS No. 025 - 2021 - DIANA MAGALI ZAPATA GIL
Anexo 7 CD-DTAM NACION-CPS No. 026 - 2021 - MIRIEM SOCORRO TORRES PAREDES
anexo 8 CD-DTAM NACION-CPS No. 065 - 2021 - ALBA ALEJANDRA FERNANDEZ FIGUEREDO
Anexo 9 CD-DTAM NACION-CPS No. 068-2021 - LEIDY VANESSA CUENCA
Anexo 10 CD-DTAM NACION-CPS No. 077-2021 - ANDRES FABIAN VALBUENA LOZANO
</t>
    </r>
    <r>
      <rPr>
        <b/>
        <sz val="10"/>
        <color theme="1"/>
        <rFont val="Arial Narrow"/>
        <family val="2"/>
      </rPr>
      <t>DTAN:</t>
    </r>
    <r>
      <rPr>
        <sz val="10"/>
        <color theme="1"/>
        <rFont val="Arial Narrow"/>
        <family val="2"/>
      </rPr>
      <t xml:space="preserve">Para el tramite de PQR y el  encargado de revisar y filtrar temas de derechos de petición PQR es el funcionario Gelver Augusto Bermúdez Sandoval. EVIDENCIA: Manual de funciones Gelber Bermudez. 2. Informacion de secop II . contrato de pedro Duarte persona encargadaa de atencion al ciudadano
</t>
    </r>
    <r>
      <rPr>
        <b/>
        <sz val="10"/>
        <color theme="1"/>
        <rFont val="Arial Narrow"/>
        <family val="2"/>
      </rPr>
      <t>DTAO:</t>
    </r>
    <r>
      <rPr>
        <sz val="10"/>
        <color theme="1"/>
        <rFont val="Arial Narrow"/>
        <family val="2"/>
      </rPr>
      <t xml:space="preserve"> Para el 2021  continua la persona encargada desde el 2020, para atender los temas relacionados con atención al ciudadano y se encarga a la profesional especializada de la DTAO para el tema de PQRS, Evidencia: Orfeo 20216110000363
</t>
    </r>
    <r>
      <rPr>
        <b/>
        <sz val="10"/>
        <color theme="1"/>
        <rFont val="Arial Narrow"/>
        <family val="2"/>
      </rPr>
      <t>DTCA:</t>
    </r>
    <r>
      <rPr>
        <sz val="10"/>
        <color theme="1"/>
        <rFont val="Arial Narrow"/>
        <family val="2"/>
      </rPr>
      <t xml:space="preserve"> Se  asignó a la contratista Sandra Parra de la DTCA la atención al usuario interno y externo en la Dirección Territorial Caribe. Las obligaciones contractuales y los productos se encuentran definidas en los Estudios Previos. Teniendo en cuenta que su Contrato data de la vigencia 2020( vigencia futura). Se espera reportar en el próximo cuatrimestre  las evidencias  de asignación como responsable de atención del usuario en la DT para la finalizacion de los compromisos en  la actual vigencia 2021. Anexo1. Estudios Previos responsable atención usuario DTCA.
</t>
    </r>
    <r>
      <rPr>
        <b/>
        <sz val="10"/>
        <color theme="1"/>
        <rFont val="Arial Narrow"/>
        <family val="2"/>
      </rPr>
      <t>DTOR:</t>
    </r>
    <r>
      <rPr>
        <sz val="10"/>
        <color theme="1"/>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nombramiento
Anexo 2.7.2 Manual_Funciones
</t>
    </r>
    <r>
      <rPr>
        <b/>
        <sz val="10"/>
        <color theme="1"/>
        <rFont val="Arial Narrow"/>
        <family val="2"/>
      </rPr>
      <t>DTPA:</t>
    </r>
    <r>
      <rPr>
        <sz val="10"/>
        <color theme="1"/>
        <rFont val="Arial Narrow"/>
        <family val="2"/>
      </rPr>
      <t xml:space="preserve">1- DTPA-CPS-NACION-2021-011
CONTRATISTA: ALEJANDRA IBARGUEN LONGA, C.C. 1144073595 DE CALI (VALLE)
OBJETO: Prestación de servicios de apoyo a la gestión en actividades de atención al usuario y de correspondencia para la Dirección Territorial Pacifico.
VALOR: $15.217.384
PLAZO DE EJECUCIÓN: OCHO (8) MESES
2- DTPA-CPS-NACION-2021-076
CONTRATISTA: CLAUDIA DELGADO BONILLA, C.C. 29112413 DE CALI (VALLE)
OBJETO: Prestación de servicios profesionales y de apoyo a la gestión para el sostenimiento y mantenimiento del Sistema de Gestión de Calidad en la Dirección Territorial Pacífico, en cumplimiento de la Norma Técnica de Calidad.
VALOR: $26.316.807
PLAZO DE EJECUCIÓN: OCHO (8) MESES Y CUATRO (4) DÍAS. (Meta para cumplir en ultimo cuatrimestre EBB)
SAF-GPC: Se están proyectando los memorandos a cada DT, con el fin de solicitar el reporte de los encargados del Servicio al Ciudadano. </t>
    </r>
  </si>
  <si>
    <r>
      <rPr>
        <b/>
        <sz val="10"/>
        <color theme="1"/>
        <rFont val="Arial Narrow"/>
        <family val="2"/>
      </rPr>
      <t>DTAM:</t>
    </r>
    <r>
      <rPr>
        <sz val="10"/>
        <color theme="1"/>
        <rFont val="Arial Narrow"/>
        <family val="2"/>
      </rPr>
      <t xml:space="preserve"> 1) se genera corre electrónico al profesiona de Gestión Humana con el fin de establecer que oferta se tiene para la vigencia 2021. 
Anexo 11 coreo profesional GH CAPACITACIONES DANE
2) se lleva a cabo sensibilización de la importancia de dar respuesta oportuna a las solicitudes, tipo de peticiones y cómo proceder. Anexo 12 presentación TIPOS DE SOLICITUDES PQRSD
Anexo 13  sensibilización TIPOS DE SOLICITUDES PQRS
Así mismo permanentemente se sensibiliza la importancia de conocer los tipos de solicitudes, términos y definiciones.
Anexo 14 presentaciónSENSIBILIZACIÓN RESPUESTAS PQRS
Anexo 15 correo de SENSIBILIZACIÓN RESPUESTAS PQRS
</t>
    </r>
    <r>
      <rPr>
        <b/>
        <sz val="10"/>
        <color theme="1"/>
        <rFont val="Arial Narrow"/>
        <family val="2"/>
      </rPr>
      <t>DTAN:</t>
    </r>
    <r>
      <rPr>
        <sz val="10"/>
        <color theme="1"/>
        <rFont val="Arial Narrow"/>
        <family val="2"/>
      </rPr>
      <t xml:space="preserve"> El la vigencia 2021. No se han recibido invitaciones a sensibilizaciones  por el DNP o propuestas por el grupo de procesos corporativos en el tema de servicio al ciudadano.
</t>
    </r>
    <r>
      <rPr>
        <b/>
        <sz val="10"/>
        <color theme="1"/>
        <rFont val="Arial Narrow"/>
        <family val="2"/>
      </rPr>
      <t>DTCA:</t>
    </r>
    <r>
      <rPr>
        <sz val="10"/>
        <color theme="1"/>
        <rFont val="Arial Narrow"/>
        <family val="2"/>
      </rPr>
      <t xml:space="preserve"> En aras de fortalecer competencias en los servidores que apoyan la atención al ciudadano en la DT y las áreas protegidas se realizaron sensibilizaciones modalidad virtual. Temática abordada: Derechos de Petición, términos transitorios respuestas de PQRSD, Tipos de PQRS, Peticiones verbales, ampliación de términos, servicios, trámites,  y también se realizó otra sensibilización donde se abordó la temática: Modelo Integrado de planeación y GEstión de PNNC.   Anexo 1. lista de asistencia 12/03/2021, anexo 2. lista de asistencia 16/03/2021 y anexo 3. presentación MIPG, Anexo 4. Presentación Derechos de Petición y SERVICIO AL CIUDADANO MARZO 2021,  anexo 5. lista asistencia 
</t>
    </r>
    <r>
      <rPr>
        <b/>
        <sz val="10"/>
        <color theme="1"/>
        <rFont val="Arial Narrow"/>
        <family val="2"/>
      </rPr>
      <t>DTOR:</t>
    </r>
    <r>
      <rPr>
        <sz val="10"/>
        <color theme="1"/>
        <rFont val="Arial Narrow"/>
        <family val="2"/>
      </rPr>
      <t xml:space="preserve"> Se realizó sensibilización sobre clases de derechos de petición ley 1755 y Decreto 491/2020, carta de trato digno, protocolo de servicio al ciudadano y servicios de la entidad, dirigido a la  administrativa del PNN El Tuparro.Anexo 3.1.1. lista_asistencia
Anexo 3.1.2 presentación_PQRS1 Anexo 3.1.3_PresPQRS_n_termD491
</t>
    </r>
    <r>
      <rPr>
        <b/>
        <sz val="10"/>
        <color theme="1"/>
        <rFont val="Arial Narrow"/>
        <family val="2"/>
      </rPr>
      <t>DTPA:</t>
    </r>
    <r>
      <rPr>
        <sz val="10"/>
        <color theme="1"/>
        <rFont val="Arial Narrow"/>
        <family val="2"/>
      </rPr>
      <t xml:space="preserve"> No se presenta avance en dicha actividad.Teniendo en cuenta la emergencia sanitaria decretada por medio del decreto 491 de 2020, por el momento se tienen suspendidas las capacitaciones por parte de las entidades públicas, por lo cual encontramos a la espera de lineamientos con el objetivo de poder dar cumplimiento a las mismas. 
</t>
    </r>
    <r>
      <rPr>
        <b/>
        <i/>
        <sz val="10"/>
        <color theme="1"/>
        <rFont val="Arial Narrow"/>
        <family val="2"/>
      </rPr>
      <t xml:space="preserve">OAP: </t>
    </r>
    <r>
      <rPr>
        <sz val="10"/>
        <color theme="1"/>
        <rFont val="Arial Narrow"/>
        <family val="2"/>
      </rPr>
      <t xml:space="preserve">Existen mecanismos virtuales que deben ser habilitados para el cumplimiento de la actividad. </t>
    </r>
    <r>
      <rPr>
        <b/>
        <i/>
        <sz val="10"/>
        <color theme="1"/>
        <rFont val="Arial Narrow"/>
        <family val="2"/>
      </rPr>
      <t xml:space="preserve">
</t>
    </r>
    <r>
      <rPr>
        <b/>
        <sz val="10"/>
        <color theme="1"/>
        <rFont val="Arial Narrow"/>
        <family val="2"/>
      </rPr>
      <t>SAF_GGH:</t>
    </r>
    <r>
      <rPr>
        <sz val="10"/>
        <color theme="1"/>
        <rFont val="Arial Narrow"/>
        <family val="2"/>
      </rPr>
      <t xml:space="preserve"> El fortalecer el talento humano en parques es el objetivo: para ello se participo en el IV Cuarto Encuentro del Equipo Transversal de Relación Estado-Ciudadano -Creación oficinas Estado-ciudadano en el marco de la Ley 2052-2020 programado por la función publica y tambien se orienta, el curso virtual lenguaje claro para servidores y colaboradores publicos en Colombia que oferta el DNP.</t>
    </r>
  </si>
  <si>
    <r>
      <rPr>
        <b/>
        <sz val="10"/>
        <color theme="1"/>
        <rFont val="Arial Narrow"/>
        <family val="2"/>
      </rPr>
      <t>DTAM:</t>
    </r>
    <r>
      <rPr>
        <sz val="10"/>
        <color theme="1"/>
        <rFont val="Arial Narrow"/>
        <family val="2"/>
      </rPr>
      <t xml:space="preserve"> Se realiza sensibilización de fortalecimento a la atención ciudadana, como intrumentos, competencias,  peticiones prioritarias, ampliación de términos y canales de atención.
Anexo 16 PRESENTACION CULRURA SERVICIO AL CIUDADANO
Anexo 17 SENSIBILIZACIÓN CULTURA SERVICIO AL CIUDADANO
</t>
    </r>
    <r>
      <rPr>
        <b/>
        <sz val="10"/>
        <color theme="1"/>
        <rFont val="Arial Narrow"/>
        <family val="2"/>
      </rPr>
      <t>DTAN:</t>
    </r>
    <r>
      <rPr>
        <sz val="10"/>
        <color theme="1"/>
        <rFont val="Arial Narrow"/>
        <family val="2"/>
      </rPr>
      <t xml:space="preserve"> Evidencias: 1.  flas informativo donde se confirman fechas y terminos en las que se deben responde las peticiones. 2. Asistencia tema servIcio al ciudadano ( Tramite de PQR).
</t>
    </r>
    <r>
      <rPr>
        <b/>
        <sz val="10"/>
        <color theme="1"/>
        <rFont val="Arial Narrow"/>
        <family val="2"/>
      </rPr>
      <t>DTAO:</t>
    </r>
    <r>
      <rPr>
        <sz val="10"/>
        <color theme="1"/>
        <rFont val="Arial Narrow"/>
        <family val="2"/>
      </rPr>
      <t xml:space="preserve"> El grupo de procesos corporativos  informa que las capacitaciones se realizaran en el 2 y 3 cuatrimestre.
</t>
    </r>
    <r>
      <rPr>
        <b/>
        <sz val="10"/>
        <color theme="1"/>
        <rFont val="Arial Narrow"/>
        <family val="2"/>
      </rPr>
      <t>DTCA:</t>
    </r>
    <r>
      <rPr>
        <sz val="10"/>
        <color theme="1"/>
        <rFont val="Arial Narrow"/>
        <family val="2"/>
      </rPr>
      <t xml:space="preserve"> En el marco de las sensibilizaciones del Modelo Integrado de Planeación y Gestión se socializaron las herramientas dispuestas en la entidad que promueven la cultura de servicio al ciudadano. Anexo 1. lista de asistencia 12/03/2021, anexo 2. lista de asistencia 16/03/2021 y anexo 3. presentación MIPG, Anexo 4. Presentación Derechos de Petición y SERVICIO AL CIUDADANO MARZO 2021,  anexo 5. lista asistencia 
</t>
    </r>
    <r>
      <rPr>
        <b/>
        <sz val="10"/>
        <color theme="1"/>
        <rFont val="Arial Narrow"/>
        <family val="2"/>
      </rPr>
      <t>DTOR:</t>
    </r>
    <r>
      <rPr>
        <sz val="10"/>
        <color theme="1"/>
        <rFont val="Arial Narrow"/>
        <family val="2"/>
      </rPr>
      <t xml:space="preserve"> Se  realizó la divulgación del protocolo de servicio al ciudadano al personal de las áreas protegidas. Anexo 3.2.1 Divul_Prot_serv_ciud
Anexo 3.2.2 Prot_aten_ciud2018
</t>
    </r>
    <r>
      <rPr>
        <b/>
        <sz val="10"/>
        <color theme="1"/>
        <rFont val="Arial Narrow"/>
        <family val="2"/>
      </rPr>
      <t>DTPA:</t>
    </r>
    <r>
      <rPr>
        <sz val="10"/>
        <color theme="1"/>
        <rFont val="Arial Narrow"/>
        <family val="2"/>
      </rPr>
      <t xml:space="preserve"> No se presenta avance en dicha actividad.Se plantea realizar las respectivas sensibilizaciones virtuales para el proximo cuatrimestre de 2021.
</t>
    </r>
    <r>
      <rPr>
        <b/>
        <sz val="10"/>
        <color theme="1"/>
        <rFont val="Arial Narrow"/>
        <family val="2"/>
      </rPr>
      <t>GCEA:</t>
    </r>
    <r>
      <rPr>
        <sz val="10"/>
        <color theme="1"/>
        <rFont val="Arial Narrow"/>
        <family val="2"/>
      </rPr>
      <t xml:space="preserve">socializó 2 publicaciones referente a esta actividad a través del correo de la entidad. (Anexo 1.)
</t>
    </r>
    <r>
      <rPr>
        <b/>
        <sz val="10"/>
        <color theme="1"/>
        <rFont val="Arial Narrow"/>
        <family val="2"/>
      </rPr>
      <t>GGH:</t>
    </r>
    <r>
      <rPr>
        <sz val="10"/>
        <color theme="1"/>
        <rFont val="Arial Narrow"/>
        <family val="2"/>
      </rPr>
      <t xml:space="preserve"> Se ha realizado el curso Integridad, transparencia y lucha contra la corrupción a funcionarios y contratistas, debido a que incentiva a los servidores publicos a un servicio a la ciudadania integral y ejemplar. Este curso que inicio el año anterior se continua hacia todo el personal vinculado a Parques.</t>
    </r>
  </si>
  <si>
    <r>
      <rPr>
        <b/>
        <sz val="10"/>
        <color theme="1"/>
        <rFont val="Arial Narrow"/>
        <family val="2"/>
      </rPr>
      <t>DTAM:</t>
    </r>
    <r>
      <rPr>
        <sz val="10"/>
        <color theme="1"/>
        <rFont val="Arial Narrow"/>
        <family val="2"/>
      </rPr>
      <t xml:space="preserve"> Es en el GGIS (SGM) Nivel Central, donde se lleva o hace seguimiento a la información estadística del SINAP.
La DTAM está a la espera de alguna orientación respecto a la aplicación de  encuesta.
</t>
    </r>
    <r>
      <rPr>
        <b/>
        <sz val="10"/>
        <color theme="1"/>
        <rFont val="Arial Narrow"/>
        <family val="2"/>
      </rPr>
      <t>DTAN:</t>
    </r>
    <r>
      <rPr>
        <sz val="10"/>
        <color theme="1"/>
        <rFont val="Arial Narrow"/>
        <family val="2"/>
      </rPr>
      <t xml:space="preserve"> No se ha recibido por parte del area responsable la informacion que permita desarrollar esta actividad. 
</t>
    </r>
    <r>
      <rPr>
        <b/>
        <sz val="10"/>
        <color theme="1"/>
        <rFont val="Arial Narrow"/>
        <family val="2"/>
      </rPr>
      <t>DTAO:</t>
    </r>
    <r>
      <rPr>
        <sz val="10"/>
        <color theme="1"/>
        <rFont val="Arial Narrow"/>
        <family val="2"/>
      </rPr>
      <t xml:space="preserve"> Esta actividad es desarrollada por parte del Grupo de Gestión e Integración SINAP de la Subdirección de Gestión y Manejo de Áreas Protegidas (SGM), Nivel Central-PNN, que es quien esta a cargo de la operación estadística de la plataforma RUNAP. En este sentido no aplica para la Dirección Territorial Andes Occidentales (DTAO)-PNNC.</t>
    </r>
    <r>
      <rPr>
        <b/>
        <i/>
        <sz val="10"/>
        <color theme="1"/>
        <rFont val="Arial Narrow"/>
        <family val="2"/>
      </rPr>
      <t xml:space="preserve"> 
OAP: </t>
    </r>
    <r>
      <rPr>
        <sz val="10"/>
        <color theme="1"/>
        <rFont val="Arial Narrow"/>
        <family val="2"/>
      </rPr>
      <t xml:space="preserve">Se aclara que esta actividad debe ser desarrollada en DT según lineamiento que imparta el SINAP.
</t>
    </r>
    <r>
      <rPr>
        <b/>
        <sz val="10"/>
        <color theme="1"/>
        <rFont val="Arial Narrow"/>
        <family val="2"/>
      </rPr>
      <t>DTCA:</t>
    </r>
    <r>
      <rPr>
        <sz val="10"/>
        <color theme="1"/>
        <rFont val="Arial Narrow"/>
        <family val="2"/>
      </rPr>
      <t xml:space="preserve"> No se tienen avances en este cuatrimestre se esperan lineamientos del SINAP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 La DTPA no tiene avances especificos en la actividad relaciondas  con la encuesta Aplicar encuesta de percepción de la información estadística relacionada con las áreas protegidas integrantes del SINAP inscritas en el RUNAP, esto lo debe realizar el grupo SINAP del NIvel Central, la DTPA es reponsable de la cooridnacion del Sirap Pacifiico y se ha avanzado en : Ver  Evidencias 4.2.
La DTPA desde el mes de enero asumió la secretaria técnica del SIRAP Pacifico de manera transitoria  mientras se logra contratar con los recursos del proyecto GEF Pacifico  al profesional que asumirá este cargo, los avances durante este trimestre son:
Reunión de empalme entre la DTPA y el IIAP para recibir de manera oficial la Secretaria técnica y la  información del Sirap Pacifico. Anexo 1
La DTPA convocó y  realizó dos  comité técnico del Sirap Pacifico para revisar la operatividad  de la secretaria técnica, el plan de trabajo para el 2021, el memorando de Entendimiento, ámbito de gestión y regionalización, aprobación del  POA 2021 del proyecto GEF Pacifico, entre otros temas de interés del susbsistema. Anexo 2
- Se realizó un  espacio intersirap Pacifico y Eje Cafetero para revisar los ámbitos de gestión, la regionalización establecida en el Decreto, la participación de actores y las rutas de reportes información de los subsistemas de áreas protegidas Pacífico y Eje Cafetero, para este ejerció la DTPA a través del profesional SIG realizó un ejercicio cartográfico preliminar en el que se identificaron  las áreas de los municipios no incluidos en la regionalización pero que hacen parte del ámbito de gestión, sin embargo se definió continuar trabajando para  revisar los criterios que se definieron para definir el ámbito de gestión del Pacifico que permita analizar el tema de participación, gobernanza y de la misma gestión. Anexo 3.
Estrategia de sostenibilidad financiera: Se retomó trabajo con BIOFIN y el grupo de trabajo encargado de la formulación del proyecto del Sirap Pacifico que se presentara al Sistema General de Regalías, en este espacio se retomó lo avanzado el año pasado en términos de la definición del  objetivo general, objetivos específicos y posibles productos a lograr. 
Para avanzar en la formulación del proyecto bajo la metodología de marco lógico, se requiere definir los insumos para cada componente, esto implica contar con conocimientos específicos o información específica para cada objetivo, para lo cual se solicitó  del apoyo de los miembros del comité técnico del SIRAP PACIFICO, para identificar personas que puedan contribuir con el siguiente paso de la formulación y así conformar grupos de trabajo para cada objetivo del proyecto. Anexo 4.
Convenio interadministrativo: Se realizó reunión para revisar   los recursos con los que cuenta las entidades que hacen parte del el Sirap Pacifico con el fin de definir  como y en que se ejecutaran los recursos, lo definido es que  los recursos de CVC ($20.000.000) quedaron incluidos en el convenio con la Gobernación del Valle del Cauca para apoyar la actividad relacionada con la regionalización y ámbito de gestión del Sirap Pacifico.
El IIAP aportará $10.000.000 que estarán están disponibles para  fortalecer algún proceso regional del Sirap como el ejercicio de revisión del ámbito de gestión y regionalización del Subsistema o priorizar una actividad del plan de acción.
El resto de las entidades no cuentan con recursos para aportar al subsistema para esta vigencia. Anexo 5
Proyecto GEF Pacifico: se realizó el primer comité técnico y directivo  para conocer los  avances y resultados del proyecto al 2020, aprobación del manual operativo, aprobacion del  POA 2021 en el cual se plantearon las observaciones, comentarios e inquietudes por parte de los miembros del Sirap Pacifico y  del comité Directivo en este sentido FAO  envío  nuevamente el POA con lo solicitado en el Comité Directivo para la revisión final y posterior aprobación  vía correo electrónico. También se definió el nombre estratégico para el proyecto: “Pacífico Biocultural: tradición y vida” un nombre que sea fácil de identificar, recordar y resumir de manera global el proyecto, también se avanza en la definición de la agenda y  logística del evento de lanzamiento del proyecto programado para el mes de abril.
El proyecto aprobó la contratación de la Secretaría Técnica del SIRAP, para lo cual entre la coordinación y la dirección del proyecto se definieron los TdR para avanzar con el proceso de contratación  por parte de FAO.
Por parte de la Dirección del proyecto se revisaron las hojas de vidas y se  participó de las entrevistas para la elección del profesional de instrumentos de planificación y evaluación de servicios ecosistémicos y  del supervisor técnico de mosaicos. Anexo 6
SAMP: la DTPA participó de dos espacios para aportar insumos para el  ajuste del Plan de Acción de la Política Nacional de Océanos y Espacios Costeros. Anexo 7.
</t>
    </r>
    <r>
      <rPr>
        <b/>
        <i/>
        <sz val="10"/>
        <color theme="1"/>
        <rFont val="Arial Narrow"/>
        <family val="2"/>
      </rPr>
      <t xml:space="preserve">OAP: </t>
    </r>
    <r>
      <rPr>
        <sz val="10"/>
        <color theme="1"/>
        <rFont val="Arial Narrow"/>
        <family val="2"/>
      </rPr>
      <t xml:space="preserve">lo reportado no corresponde con la actividad 
La entidad cuenta con dos encuestas dirigidas a usuarios internos y externos. La encuesta de satisfacción fue diseñada para identificar necesidades de las autoridades ambientales encargadas de registrar áreas protegidas en la plataforma RUNAP. Hasta el momento se han registrado 15 encuestas diligenciadas durante todo el 2021. La segunda encuesta es de percepción, está dirigida a todo usuario que hacen uso de la información estadística difundida por la entidad y se encuentra colgada en la página RUNAP en el siguiente link. https://docs.google.com/forms/d/e/1FAIpQLSdxho6QPEdt2xFP8bM7KL2_E-Os1xBJUUqEtr_3XusxYKyGQA/viewform. hasta el momento se han diligenciado 6 encuestas de percepción las cuales serán incluidas junto con las encuestas de satisfacción en un informe de análisis de necesidades el cual se realiza de manera semestral. 
SINAP La entidad cuenta con dos encuestas dirigidas a usuarios internos y externos. La encuesta de satisfacción fue diseñada para identificar necesidades de las autoridades ambientales encargadas de registrar áreas protegidas en la plataforma RUNAP. Hasta el momento se han registrado 15 encuestas diligenciadas durante todo el 2021. La segunda encuesta es de percepción, está dirigida a todo usuario que hacen uso de la información estadística difundida por la entidad y se encuentra colgada en la página RUNAP en el siguiente link. https://docs.google.com/forms/d/e/1FAIpQLSdxho6QPEdt2xFP8bM7KL2_E-Os1xBJUUqEtr_3XusxYKyGQA/viewform. hasta el momento se han diligenciado 6 encuestas de percepción las cuales serán incluidas junto con las encuestas de satisfacción en un informe de análisis de necesidades el cual se realiza de manera semestral. </t>
    </r>
  </si>
  <si>
    <r>
      <rPr>
        <b/>
        <sz val="10"/>
        <color theme="1"/>
        <rFont val="Arial Narrow"/>
        <family val="2"/>
      </rPr>
      <t>DTAM:</t>
    </r>
    <r>
      <rPr>
        <sz val="10"/>
        <color theme="1"/>
        <rFont val="Arial Narrow"/>
        <family val="2"/>
      </rPr>
      <t xml:space="preserve"> Con ocasión a la emergencia sanitaria, situaciones de orden público, para este periodo se hace reporte al Grupo de Procesos Corporativos de reporte usuarios atendidos.
Anexo18 REPORTE USUARIOS ATENDIDOS DTAM1ER TRIM 21.
</t>
    </r>
    <r>
      <rPr>
        <b/>
        <sz val="10"/>
        <color theme="1"/>
        <rFont val="Arial Narrow"/>
        <family val="2"/>
      </rPr>
      <t>DTAO:</t>
    </r>
    <r>
      <rPr>
        <sz val="10"/>
        <color theme="1"/>
        <rFont val="Arial Narrow"/>
        <family val="2"/>
      </rPr>
      <t xml:space="preserve"> Se retoma trabajo en alternancia, muy poca presencia de usuarios, Se hace el registro del ingreso  de todos las personas que ingresan a la DTAO por diferentes temas.Evidencia: Formato de registro usuarios dtao
</t>
    </r>
    <r>
      <rPr>
        <b/>
        <sz val="10"/>
        <color theme="1"/>
        <rFont val="Arial Narrow"/>
        <family val="2"/>
      </rPr>
      <t>DTCA:</t>
    </r>
    <r>
      <rPr>
        <sz val="10"/>
        <color theme="1"/>
        <rFont val="Arial Narrow"/>
        <family val="2"/>
      </rPr>
      <t xml:space="preserve"> Se reporta en el formato dispuesto en el proceso de servicio al ciudadano el consolidado de usuarios atendidos en la DT y las sedes administrativas adscritas. 
</t>
    </r>
    <r>
      <rPr>
        <b/>
        <sz val="10"/>
        <color theme="1"/>
        <rFont val="Arial Narrow"/>
        <family val="2"/>
      </rPr>
      <t>PNN CRSB:</t>
    </r>
    <r>
      <rPr>
        <sz val="10"/>
        <color theme="1"/>
        <rFont val="Arial Narrow"/>
        <family val="2"/>
      </rPr>
      <t xml:space="preserve"> Se anexa el formato REGISTRO DE USUARIOS PARQUES NACIONALES NATURALES DE COLOMBIA.
</t>
    </r>
    <r>
      <rPr>
        <b/>
        <sz val="10"/>
        <color theme="1"/>
        <rFont val="Arial Narrow"/>
        <family val="2"/>
      </rPr>
      <t>SF Acandí:</t>
    </r>
    <r>
      <rPr>
        <sz val="10"/>
        <color theme="1"/>
        <rFont val="Arial Narrow"/>
        <family val="2"/>
      </rPr>
      <t xml:space="preserve"> el área protegida y en la sede administrativa no hemos recibido usuarios 
</t>
    </r>
    <r>
      <rPr>
        <b/>
        <sz val="10"/>
        <color theme="1"/>
        <rFont val="Arial Narrow"/>
        <family val="2"/>
      </rPr>
      <t>PNN Bahia Portete:</t>
    </r>
    <r>
      <rPr>
        <sz val="10"/>
        <color theme="1"/>
        <rFont val="Arial Narrow"/>
        <family val="2"/>
      </rPr>
      <t xml:space="preserve"> Debido a la emergencia sanitaria decreta por el Covid 19, no se están atendiendo usuarios en la sede administrativa,por lo tanto en este cuatrimestre el no se tienen consolidado de usuarios atendidos
</t>
    </r>
    <r>
      <rPr>
        <b/>
        <sz val="10"/>
        <color theme="1"/>
        <rFont val="Arial Narrow"/>
        <family val="2"/>
      </rPr>
      <t>SFF LOS FLAMENCOS:</t>
    </r>
    <r>
      <rPr>
        <sz val="10"/>
        <color theme="1"/>
        <rFont val="Arial Narrow"/>
        <family val="2"/>
      </rPr>
      <t xml:space="preserve"> A lo largo del primer cuatrimestre se han atendido tres (3)  ciudadanos, de los cuales 2 fueron de forma presencial y una a través de correo electrónico. Registro_usuarios_PNNC_V_2_SFF Los Flamencos_Cuatrimestre 1
</t>
    </r>
    <r>
      <rPr>
        <b/>
        <sz val="10"/>
        <color theme="1"/>
        <rFont val="Arial Narrow"/>
        <family val="2"/>
      </rPr>
      <t>PNN OLD PROVIDENCE:</t>
    </r>
    <r>
      <rPr>
        <sz val="10"/>
        <color theme="1"/>
        <rFont val="Arial Narrow"/>
        <family val="2"/>
      </rPr>
      <t xml:space="preserve"> Old Providence no tiene sede como consecuencia del huracan IOTA a finales del 2020, por lo cual no se tiene reporte 
</t>
    </r>
    <r>
      <rPr>
        <b/>
        <sz val="10"/>
        <color theme="1"/>
        <rFont val="Arial Narrow"/>
        <family val="2"/>
      </rPr>
      <t>DTCA:</t>
    </r>
    <r>
      <rPr>
        <sz val="10"/>
        <color theme="1"/>
        <rFont val="Arial Narrow"/>
        <family val="2"/>
      </rPr>
      <t xml:space="preserve"> El reporte de la DTCA se cargará en el próximo cuatrimestre teniendo en cuenta la situación de confinamiento de la ciudad producto de la pandemia por Covid-19. No se tuvo acceso a la información en la sede por parte del responsable.
</t>
    </r>
    <r>
      <rPr>
        <b/>
        <sz val="10"/>
        <color theme="1"/>
        <rFont val="Arial Narrow"/>
        <family val="2"/>
      </rPr>
      <t>El PNN CPROFUNDIDAD:</t>
    </r>
    <r>
      <rPr>
        <sz val="10"/>
        <color theme="1"/>
        <rFont val="Arial Narrow"/>
        <family val="2"/>
      </rPr>
      <t xml:space="preserve"> no tiene reportes a la fecha del componente de servicio al ciudadano
Evidencias en la carpeta 4.3
</t>
    </r>
    <r>
      <rPr>
        <b/>
        <sz val="10"/>
        <color theme="1"/>
        <rFont val="Arial Narrow"/>
        <family val="2"/>
      </rPr>
      <t>DTOR:</t>
    </r>
    <r>
      <rPr>
        <sz val="10"/>
        <color theme="1"/>
        <rFont val="Arial Narrow"/>
        <family val="2"/>
      </rPr>
      <t xml:space="preserve"> Se realizó reporte trimestral de usurios atendidos por diferentes canales, al Grupo de Procesos Corporativos. Anexo 4.3.1 Rep_usuarios_atendidos
Anexo 4.3.2  Reg_usuarios_aten_DT
</t>
    </r>
    <r>
      <rPr>
        <b/>
        <sz val="10"/>
        <color theme="1"/>
        <rFont val="Arial Narrow"/>
        <family val="2"/>
      </rPr>
      <t>DTPA:</t>
    </r>
    <r>
      <rPr>
        <sz val="10"/>
        <color theme="1"/>
        <rFont val="Arial Narrow"/>
        <family val="2"/>
      </rPr>
      <t xml:space="preserve"> No se presenta avance en dicha actividad.
</t>
    </r>
    <r>
      <rPr>
        <b/>
        <sz val="10"/>
        <color theme="1"/>
        <rFont val="Arial Narrow"/>
        <family val="2"/>
      </rPr>
      <t>SAF-GPC:</t>
    </r>
    <r>
      <rPr>
        <sz val="10"/>
        <color theme="1"/>
        <rFont val="Arial Narrow"/>
        <family val="2"/>
      </rPr>
      <t xml:space="preserve"> Se realizó el seguimiento de ciudadanos atendidos por los diferentes canales en el nivel central, el cual se refleja en el Informe de Gestión del I Trimestre.
Anexo 4.3. Informe de Gestión I Trimestre -21.</t>
    </r>
  </si>
  <si>
    <r>
      <rPr>
        <b/>
        <sz val="10"/>
        <color theme="1"/>
        <rFont val="Arial Narrow"/>
        <family val="2"/>
      </rPr>
      <t>DTAM:</t>
    </r>
    <r>
      <rPr>
        <sz val="10"/>
        <color theme="1"/>
        <rFont val="Arial Narrow"/>
        <family val="2"/>
      </rPr>
      <t xml:space="preserve"> No se registrna avances en el periodo.
</t>
    </r>
    <r>
      <rPr>
        <b/>
        <sz val="10"/>
        <color theme="1"/>
        <rFont val="Arial Narrow"/>
        <family val="2"/>
      </rPr>
      <t>DTAN:</t>
    </r>
    <r>
      <rPr>
        <sz val="10"/>
        <color theme="1"/>
        <rFont val="Arial Narrow"/>
        <family val="2"/>
      </rPr>
      <t xml:space="preserve"> No hemos reportado esta información a la superintendencia de industria y comercio. Nunca lo hemos realizado y no tenemos usuario ni clave ni tampoco hemos recibido capacitación para realizar este proceso.</t>
    </r>
    <r>
      <rPr>
        <b/>
        <i/>
        <sz val="10"/>
        <color theme="1"/>
        <rFont val="Arial Narrow"/>
        <family val="2"/>
      </rPr>
      <t xml:space="preserve"> </t>
    </r>
    <r>
      <rPr>
        <sz val="10"/>
        <color theme="1"/>
        <rFont val="Arial Narrow"/>
        <family val="2"/>
      </rPr>
      <t xml:space="preserve">No se reportan actividades relacionadas con la actualización de las DB.
</t>
    </r>
    <r>
      <rPr>
        <b/>
        <sz val="10"/>
        <color theme="1"/>
        <rFont val="Arial Narrow"/>
        <family val="2"/>
      </rPr>
      <t>DTAO:</t>
    </r>
    <r>
      <rPr>
        <sz val="10"/>
        <color theme="1"/>
        <rFont val="Arial Narrow"/>
        <family val="2"/>
      </rPr>
      <t xml:space="preserve"> No se han recibido los lineamientos al respecto y en el momento no se cuenta aun con la persona contratada para atender este tema. por lo cual se designara un encargado mientras se surte el contrato.
</t>
    </r>
    <r>
      <rPr>
        <b/>
        <sz val="10"/>
        <color theme="1"/>
        <rFont val="Arial Narrow"/>
        <family val="2"/>
      </rPr>
      <t>DTCA:</t>
    </r>
    <r>
      <rPr>
        <sz val="10"/>
        <color theme="1"/>
        <rFont val="Arial Narrow"/>
        <family val="2"/>
      </rPr>
      <t xml:space="preserve"> A la fecha de reporte del cuatrimestre no se  tiene información ni lineaamientos por parte de la oficina Jurídica.
</t>
    </r>
    <r>
      <rPr>
        <b/>
        <sz val="10"/>
        <color theme="1"/>
        <rFont val="Arial Narrow"/>
        <family val="2"/>
      </rPr>
      <t>DTOR:</t>
    </r>
    <r>
      <rPr>
        <sz val="10"/>
        <color theme="1"/>
        <rFont val="Arial Narrow"/>
        <family val="2"/>
      </rPr>
      <t xml:space="preserve"> Las bases de datos se encuentran actualizadas, se está a la espera de las indicaciones para el proceso de actualización en el aplicativo de la SIC. 
</t>
    </r>
    <r>
      <rPr>
        <b/>
        <sz val="10"/>
        <color theme="1"/>
        <rFont val="Arial Narrow"/>
        <family val="2"/>
      </rPr>
      <t>DTPA:</t>
    </r>
    <r>
      <rPr>
        <sz val="10"/>
        <color theme="1"/>
        <rFont val="Arial Narrow"/>
        <family val="2"/>
      </rPr>
      <t xml:space="preserve"> No se presenta avance en dicha actividad. </t>
    </r>
  </si>
  <si>
    <r>
      <rPr>
        <b/>
        <sz val="10"/>
        <color theme="1"/>
        <rFont val="Arial Narrow"/>
        <family val="2"/>
      </rPr>
      <t>OAP:</t>
    </r>
    <r>
      <rPr>
        <sz val="10"/>
        <color theme="1"/>
        <rFont val="Arial Narrow"/>
        <family val="2"/>
      </rPr>
      <t xml:space="preserve"> Las Direcciones Territoriales DTOR, DTPA, DTAM, DTAN y DTAO; no reportaron avances. 
</t>
    </r>
    <r>
      <rPr>
        <b/>
        <sz val="10"/>
        <color theme="1"/>
        <rFont val="Arial Narrow"/>
        <family val="2"/>
      </rPr>
      <t>DTCA:</t>
    </r>
    <r>
      <rPr>
        <sz val="10"/>
        <color theme="1"/>
        <rFont val="Arial Narrow"/>
        <family val="2"/>
      </rPr>
      <t xml:space="preserve"> A la fecha de reporte del cuatrimestre no se  tiene información ni lineaamientos por parte de la Oficina Asesora Jurídica.
</t>
    </r>
    <r>
      <rPr>
        <b/>
        <sz val="10"/>
        <color theme="1"/>
        <rFont val="Arial Narrow"/>
        <family val="2"/>
      </rPr>
      <t>GCEA:</t>
    </r>
    <r>
      <rPr>
        <sz val="10"/>
        <color theme="1"/>
        <rFont val="Arial Narrow"/>
        <family val="2"/>
      </rPr>
      <t xml:space="preserve"> no ha socializado información que corresponda a la autocapacitacion de datos personales en el portal de la SIC.</t>
    </r>
  </si>
  <si>
    <r>
      <rPr>
        <b/>
        <sz val="10"/>
        <color theme="1"/>
        <rFont val="Arial Narrow"/>
        <family val="2"/>
      </rPr>
      <t>DTAM:</t>
    </r>
    <r>
      <rPr>
        <sz val="10"/>
        <color theme="1"/>
        <rFont val="Arial Narrow"/>
        <family val="2"/>
      </rPr>
      <t xml:space="preserve"> Se solicita mediente correo electrópnico al Grupo de Procesos Corporativos que lineamientos se tiene para este año, con el fin de llevar a cabo esta actividad.
Anexo19 correo  orientación  CARACTERIZACIÓN USUARIOS - GPC
</t>
    </r>
    <r>
      <rPr>
        <b/>
        <sz val="10"/>
        <color theme="1"/>
        <rFont val="Arial Narrow"/>
        <family val="2"/>
      </rPr>
      <t>DTAN:</t>
    </r>
    <r>
      <rPr>
        <sz val="10"/>
        <color theme="1"/>
        <rFont val="Arial Narrow"/>
        <family val="2"/>
      </rPr>
      <t xml:space="preserve"> Para la vigencia actual no se han recibido los lineamientos de parte de la oficina de procesos corporativos en referencia a la caracterización de usuarios 
</t>
    </r>
    <r>
      <rPr>
        <b/>
        <sz val="10"/>
        <color theme="1"/>
        <rFont val="Arial Narrow"/>
        <family val="2"/>
      </rPr>
      <t>DTAO:</t>
    </r>
    <r>
      <rPr>
        <sz val="10"/>
        <color theme="1"/>
        <rFont val="Arial Narrow"/>
        <family val="2"/>
      </rPr>
      <t xml:space="preserve"> El grupo de procesos corporativos informa que la caracterización de ciudadanos se tiene prevista para el segundo cuatrimestre del 2021
</t>
    </r>
    <r>
      <rPr>
        <b/>
        <sz val="10"/>
        <color theme="1"/>
        <rFont val="Arial Narrow"/>
        <family val="2"/>
      </rPr>
      <t>DTCA:</t>
    </r>
    <r>
      <rPr>
        <sz val="10"/>
        <color theme="1"/>
        <rFont val="Arial Narrow"/>
        <family val="2"/>
      </rPr>
      <t xml:space="preserve"> No se tienen avances en el período reportado teniendo en cuenta que la caracterización de ciudadanos se realiza con periodicidad anual en el último trimestre de cada vigencia. Para lo cual se esperan lineamientos del  Grupo de Procesos Corporativos en la actual vigencia
</t>
    </r>
    <r>
      <rPr>
        <b/>
        <sz val="10"/>
        <color theme="1"/>
        <rFont val="Arial Narrow"/>
        <family val="2"/>
      </rPr>
      <t>DTOR:</t>
    </r>
    <r>
      <rPr>
        <sz val="10"/>
        <color theme="1"/>
        <rFont val="Arial Narrow"/>
        <family val="2"/>
      </rPr>
      <t xml:space="preserve"> La caracterización se realizó en el noviembre 2020, por lo tanto se encuentra vigente y publicada en la pagina web, la actualización se realizará en los siguientes reportes. 
Anexo 5.1.1 Infor_Caracterizacion_dic_PNNC20  </t>
    </r>
    <r>
      <rPr>
        <b/>
        <sz val="10"/>
        <color theme="1"/>
        <rFont val="Arial Narrow"/>
        <family val="2"/>
      </rPr>
      <t>OAP:</t>
    </r>
    <r>
      <rPr>
        <sz val="10"/>
        <color theme="1"/>
        <rFont val="Arial Narrow"/>
        <family val="2"/>
      </rPr>
      <t xml:space="preserve"> No se ha realizado actualización del dcto de caracterización en 2021 por tanto no se tiene en cuenta el % de avance reportado.
</t>
    </r>
    <r>
      <rPr>
        <b/>
        <sz val="10"/>
        <color theme="1"/>
        <rFont val="Arial Narrow"/>
        <family val="2"/>
      </rPr>
      <t>DTPA:</t>
    </r>
    <r>
      <rPr>
        <sz val="10"/>
        <color theme="1"/>
        <rFont val="Arial Narrow"/>
        <family val="2"/>
      </rPr>
      <t xml:space="preserve"> La caracterización se encuentra vigente y publicada en la página web Nota: la caracterización debe ser actualizada de manera anual 
</t>
    </r>
    <r>
      <rPr>
        <b/>
        <sz val="10"/>
        <color theme="1"/>
        <rFont val="Arial Narrow"/>
        <family val="2"/>
      </rPr>
      <t>OAP:</t>
    </r>
    <r>
      <rPr>
        <b/>
        <i/>
        <sz val="10"/>
        <color theme="1"/>
        <rFont val="Arial Narrow"/>
        <family val="2"/>
      </rPr>
      <t xml:space="preserve"> </t>
    </r>
    <r>
      <rPr>
        <sz val="10"/>
        <color theme="1"/>
        <rFont val="Arial Narrow"/>
        <family val="2"/>
      </rPr>
      <t>La actividad debe referirse a la vigencia 2021, no se incluye % de avance reportado.</t>
    </r>
    <r>
      <rPr>
        <b/>
        <i/>
        <sz val="10"/>
        <color theme="1"/>
        <rFont val="Arial Narrow"/>
        <family val="2"/>
      </rPr>
      <t xml:space="preserve">
</t>
    </r>
    <r>
      <rPr>
        <b/>
        <sz val="10"/>
        <color theme="1"/>
        <rFont val="Arial Narrow"/>
        <family val="2"/>
      </rPr>
      <t>SAF-GPC:</t>
    </r>
    <r>
      <rPr>
        <b/>
        <i/>
        <sz val="10"/>
        <color theme="1"/>
        <rFont val="Arial Narrow"/>
        <family val="2"/>
      </rPr>
      <t xml:space="preserve"> </t>
    </r>
    <r>
      <rPr>
        <sz val="10"/>
        <color theme="1"/>
        <rFont val="Arial Narrow"/>
        <family val="2"/>
      </rPr>
      <t>En atención a la restructuración que se dio en PNNC, se está realizando la recopilación de la información y verificando fechas para realizar reuniones con el fin de poder ajustar y actualizar la caracterización de usuarios.</t>
    </r>
  </si>
  <si>
    <r>
      <rPr>
        <b/>
        <sz val="10"/>
        <color theme="1"/>
        <rFont val="Arial Narrow"/>
        <family val="2"/>
      </rPr>
      <t>OAP:</t>
    </r>
    <r>
      <rPr>
        <sz val="10"/>
        <color theme="1"/>
        <rFont val="Arial Narrow"/>
        <family val="2"/>
      </rPr>
      <t xml:space="preserve"> No se reportaron avances.</t>
    </r>
  </si>
  <si>
    <r>
      <rPr>
        <b/>
        <sz val="10"/>
        <color theme="1"/>
        <rFont val="Arial Narrow"/>
        <family val="2"/>
      </rPr>
      <t>GCI:</t>
    </r>
    <r>
      <rPr>
        <sz val="10"/>
        <color theme="1"/>
        <rFont val="Arial Narrow"/>
        <family val="2"/>
      </rPr>
      <t xml:space="preserve"> A la fecha no se ha realizado el seguimiento, evaluación del proceso de rendición de cuentas por parte de PNNC.</t>
    </r>
  </si>
  <si>
    <r>
      <rPr>
        <b/>
        <sz val="10"/>
        <color theme="1"/>
        <rFont val="Arial Narrow"/>
        <family val="2"/>
      </rPr>
      <t>GCEA:</t>
    </r>
    <r>
      <rPr>
        <sz val="10"/>
        <color theme="1"/>
        <rFont val="Arial Narrow"/>
        <family val="2"/>
      </rPr>
      <t xml:space="preserve"> Durante el periodo las diferentes dependencias no han enviado publicaciones que deban ser divulgadas a través de la página web, sin embargo, se publicaron 42 boletines de prensa con información de interes de la entidad en el portal web ( anexo 0.3) </t>
    </r>
  </si>
  <si>
    <r>
      <rPr>
        <b/>
        <sz val="10"/>
        <color theme="1"/>
        <rFont val="Arial Narrow"/>
        <family val="2"/>
      </rPr>
      <t>GCEA:</t>
    </r>
    <r>
      <rPr>
        <sz val="10"/>
        <color theme="1"/>
        <rFont val="Arial Narrow"/>
        <family val="2"/>
      </rPr>
      <t xml:space="preserve"> No ha realizado publicaciones en el portal web de la entidad sobre las personas o entidades con mayor participación en las convocatorias por medios electrónicos</t>
    </r>
  </si>
  <si>
    <r>
      <rPr>
        <b/>
        <sz val="10"/>
        <color theme="1"/>
        <rFont val="Arial Narrow"/>
        <family val="2"/>
      </rPr>
      <t>DTAM:</t>
    </r>
    <r>
      <rPr>
        <sz val="10"/>
        <color theme="1"/>
        <rFont val="Arial Narrow"/>
        <family val="2"/>
      </rPr>
      <t xml:space="preserve"> PNN Alto Fragua: Taller de Educación ambiental en el marco de la conmemoración de los 19 años de declaratoria del  PNN AFIW: el evento se realiza el 24 de febrero y contó con la participación de la docente de la institución los escolares y funcionarios del PNN AFIW, se realizó actividad educativa y cultural en la Institución Educativa La Gallineta, en San José del Fragua. En la actividad se desarrolló el tema relacionado con cámaras trampa instaladas en el PNN AFIW, se realizó una actividad de pintura al parque y se conmemoró los 19 años de declaratoria del área protegida (Mem_24_feb_2021_IE La Gallineta_ENV_def). Así mismo,. Conmemoración de los 19 años del PNN AFIW: En el marco de la celebración de los 19 años de la declaratoria del PNN AFIW, se llevó a cabo la socialización de la segunda adicionalidad (GEF7) de Corazón de Amazonia, con la participación de delegados de diferentes instituciones y organizaciones, se socializó el Programa Paisajes Sostenibles de la Amazonía ASL implementado a través de Corazón de la Amazonia, destacando entre otros aspectos: las entidades y organizaciones socias y la línea histórica de la implementación del proyecto desde el 2015.  Por otra Parte En la alianza estratégica WWF y Parques Nacionales Naturales de Colombia, se avanza en la ejecución del proyecto Áreas Protegidas y Paz, con los espacio de formación para el Fortalecimiento a los acuerdos de restauración que el PNN Alto Fragua Indi Wasi, con 35 familias en los municipios de San José del Fragua y Belén de los Andaquíes en el departamento de Caquetá que participan en el fortalecimiento de sus sistemas sostenibles para la conservación siendo la Corporación de Desarrollo Sustentable del Piedemonte Andino Amazónico CORDESPA el socio local que apoyará la implementación de los sistemas. También se vien articulando acciones para el monitoreo y el fortalecimiento de capacidades comunitarias e institucionales con el apoyo de la Fundación ProCAT. Programadas 4 jornadas de formación. Se han realizado 2 Jornadas: Se ha avanzado con dos jornadas de formación una en el mes de marzo Tema Ordenamiento local del territorio, Taller 2 Análisis Rápido de Riesgos Climáticos y Adaptación al Cambio
Anexo 3 EVIDENCIAS EDUC AMBIENTAL PNN ALTO FRAGUA.
</t>
    </r>
    <r>
      <rPr>
        <b/>
        <sz val="10"/>
        <color theme="1"/>
        <rFont val="Arial Narrow"/>
        <family val="2"/>
      </rPr>
      <t>PNN La Paya:</t>
    </r>
    <r>
      <rPr>
        <sz val="10"/>
        <color theme="1"/>
        <rFont val="Arial Narrow"/>
        <family val="2"/>
      </rPr>
      <t xml:space="preserve"> Capacitacion y socializacion estrategida de comunicación y educacion para la conservacion de la biodiversidad y diversidad cultural con el pueblo SIONA. Así mismo,El 22 de abril del 2021 en el marco de la celebración del día mundial de la tierra el Parque Nacional Natural La Paya adelantó una jornada de educación ambiental en el parque central los Héroes y en la balsa eco-educativa ubicados en el municipio de Leguizamo. Se realizaron charlas de educación ambiental apoyadas en una exposición fotográfica durante todo el día con diferentes actores sociales del municipio; sobre las horas de la noche se llevó acabo un cine foro ambiental. Estas acciones que pretenden evidenciar la riqueza ecosistémica y la diversidad cultural presente en el área protegida permiten avanzar en la consolidación de espacios de educación y reflexión frente a nuestra responsabilidad con el medio natural.Anexo 4 SOCIALIZACIÓN SIONA-20210427T211858Z-001LA PAYA, 
</t>
    </r>
    <r>
      <rPr>
        <b/>
        <sz val="10"/>
        <color theme="1"/>
        <rFont val="Arial Narrow"/>
        <family val="2"/>
      </rPr>
      <t>DTAO:</t>
    </r>
    <r>
      <rPr>
        <sz val="10"/>
        <color theme="1"/>
        <rFont val="Arial Narrow"/>
        <family val="2"/>
      </rPr>
      <t xml:space="preserve"> Desde PNN Tatama se realizaron reuniones con las alcaldías UMATAS y comunidad de los municipios de Santuario y el Águila con el fin de abordar el proceso de siembra de árboles, respecto al tema de reactivación y como apoyara los procesos de restauración ecológica, tanto al interior del área protegida como en la zona aledaña. 
Además, se revisó la propuesta de restauración, promoción de la RNSC y comercialización de café especial en las tiendas de Parques, con un propietario del predio Finca Montes. 
Desde el PNN Selva de Florencia se viene adelantando procesos de restauración ecológica, enfocado en zonas degradadas del área protegida una de estas zonas ha sido seleccionada para promover la siembra de especies vegetales propias del área protegida, a través del apoyo de la comunidad y del batallón de desminado humanitario. Finalmente se viene trabajando en la ampliación de la Reserva Forestal Protectora el Popal, en conjunto con la comunidad, CORPOCALDAS y la Alcaldía de Pensilvania Evidencias:
Carpeta PNN Tatama ACTA DE REUNION SIGAM FEBRERO 2021 (1)
Listado de asistencia reunón SIGAM  GAINF_FO_05_Acta_de_Reunión_MEGR Asistencia  Reunion alcaldia.
Reunión alcaldia El Aguila.Carpeta PNN Selva Florencia
Reunión RFP El Popal Informe técnico_Ha proceso restauración_PNNSFL_ITrim
</t>
    </r>
    <r>
      <rPr>
        <b/>
        <sz val="10"/>
        <color theme="1"/>
        <rFont val="Arial Narrow"/>
        <family val="2"/>
      </rPr>
      <t>DTCA:</t>
    </r>
    <r>
      <rPr>
        <sz val="10"/>
        <color theme="1"/>
        <rFont val="Arial Narrow"/>
        <family val="2"/>
      </rPr>
      <t xml:space="preserve"> El avance de esta actividad se encuentra reportado en los avances y evidencias contenidos en el  plan de participación social, ciudadana y rendición de cuentas vigencia 2021 (ver matriz plan participación ciudadana DTCA en la ruta de drive socializada por la OAP
</t>
    </r>
    <r>
      <rPr>
        <b/>
        <sz val="10"/>
        <color theme="1"/>
        <rFont val="Arial Narrow"/>
        <family val="2"/>
      </rPr>
      <t>DTOR:</t>
    </r>
    <r>
      <rPr>
        <sz val="10"/>
        <color theme="1"/>
        <rFont val="Arial Narrow"/>
        <family val="2"/>
      </rPr>
      <t xml:space="preserve">Se han realizado once (11) talleres orientados a procesos de fortalecimiento interno y externas como: 
- Taller Encuentro de comunicación y educación ambiental con el Hogar Infantil Rafael Uribe Uribe (Anexo 1). 
- Taller Encuentro de posicionamiento con la Institución Educativa la Julia 8 de marzo (Anexo 2). 
- Taller Encuentro de posicionamiento con la Institución Educativa la Julia 12 de marzo (Anexo 3)
- Taller Salida Pedagógica Vereda Bajo Curia - Sector Norte (Anexo 4).
- Taller emprendimientos ecoturismo de la Meliponicultura - corredor Mesetas - San Juan de Arama Comunidad Bocas del Sanza (Anexo 5)
- Taller Comité Técnico y de Bienestar Equipo- Sector Norte PNN Sierra de La Macarena (Anexo 6). 
- Taller segundo Festival de la Tortuga y el Caimán PNN El Tuparro (Anexo 7a-7b). 
- Taller con el Batallón de Alta Montaña No 1 (Anexo 8). 
- Taller de celebreación del día del agua en el marco de la Mesa de Educación Ambiental Local de Sumapaz (Anexo 9). 
- Foro con la Institución Educactiva Ovidio Decroly en el municipio del Castillo, Meta (Anexo 10)
- Taller creación de piezas de comunicativas para la prevenir la afluencia de visitantes a los sectores de Cundinamarca y Bogotá (Anexo 11). 
</t>
    </r>
    <r>
      <rPr>
        <b/>
        <sz val="10"/>
        <color theme="1"/>
        <rFont val="Arial Narrow"/>
        <family val="2"/>
      </rPr>
      <t>DTPA:</t>
    </r>
    <r>
      <rPr>
        <sz val="10"/>
        <color theme="1"/>
        <rFont val="Arial Narrow"/>
        <family val="2"/>
      </rPr>
      <t xml:space="preserve">No se ha contratado al  profesional de comunicaciones para dicha actividad.
</t>
    </r>
    <r>
      <rPr>
        <b/>
        <sz val="10"/>
        <color theme="1"/>
        <rFont val="Arial Narrow"/>
        <family val="2"/>
      </rPr>
      <t>OAP:</t>
    </r>
    <r>
      <rPr>
        <b/>
        <i/>
        <sz val="10"/>
        <color theme="1"/>
        <rFont val="Arial Narrow"/>
        <family val="2"/>
      </rPr>
      <t xml:space="preserve"> </t>
    </r>
    <r>
      <rPr>
        <sz val="10"/>
        <color theme="1"/>
        <rFont val="Arial Narrow"/>
        <family val="2"/>
      </rPr>
      <t>Conforme a la reunion sostenida en el mes de abril, esta actividad deben desarrollarla las DT en coordinación y apoyo con GCEA.</t>
    </r>
    <r>
      <rPr>
        <b/>
        <i/>
        <sz val="10"/>
        <color theme="1"/>
        <rFont val="Arial Narrow"/>
        <family val="2"/>
      </rPr>
      <t xml:space="preserve"> 
</t>
    </r>
    <r>
      <rPr>
        <b/>
        <sz val="10"/>
        <color theme="1"/>
        <rFont val="Arial Narrow"/>
        <family val="2"/>
      </rPr>
      <t>GCEA:</t>
    </r>
    <r>
      <rPr>
        <sz val="10"/>
        <color theme="1"/>
        <rFont val="Arial Narrow"/>
        <family val="2"/>
      </rPr>
      <t xml:space="preserve">  realizó en el primer cuatrimestre diversas campañas enfocadas en eduación ambiental, entre ellas se encuetra: una campaña de prevencion de incendios forestales(enero), día del oso, expedición cangrejo negro,prevención de incendios del PNN El tuparro (febrero), día de la vida silvestre, día de los bosques, día del agua, la semana de parques, (marzo) , día de la tierra , día de las dantas (abril).  Se adjunta  ANEXO 3. ENLACE EVIDENCIAS CAMPAÑAS
GPM  1..Investigación, Monitoreo y Vida Silvestre: Se ha apoyado a comunicaciones en la consolidación de información sobre especies silvestres para la campaña #SabiasQue, además de la celebración del día de la vida silvestre, el día de los bosques, el dia del oso andino.                                       *Evidencias_Carpeta_Actividad 3.1*.</t>
    </r>
  </si>
  <si>
    <r>
      <rPr>
        <b/>
        <sz val="10"/>
        <color theme="1"/>
        <rFont val="Arial Narrow"/>
        <family val="2"/>
      </rPr>
      <t>GCEA:</t>
    </r>
    <r>
      <rPr>
        <sz val="10"/>
        <color theme="1"/>
        <rFont val="Arial Narrow"/>
        <family val="2"/>
      </rPr>
      <t xml:space="preserve"> No ha recibido ninguna solicitud de apoyo para convocar a guardaparques voluntarios
</t>
    </r>
    <r>
      <rPr>
        <b/>
        <sz val="10"/>
        <color theme="1"/>
        <rFont val="Arial Narrow"/>
        <family val="2"/>
      </rPr>
      <t>GPM:</t>
    </r>
    <r>
      <rPr>
        <sz val="10"/>
        <color theme="1"/>
        <rFont val="Arial Narrow"/>
        <family val="2"/>
      </rPr>
      <t xml:space="preserve"> Para el año 2021, se ha adelantado toda la gestión correspondiente para la vinculación de guardaparques institucionales y comunitarios de manera presencial, tomando como instrumento el protocolo de bioseguridad con el acuerdo de voluntariedad adjunto al mismo, aprobado en diciembre de 2020. Hasta el momento se han vinculado 14 guardaparques bajo estas modalidades.
Por otro lado, la modalidad de guardaparques virtuales sigue vigente para los interesados, hasta el momento se han vinculado 4 guardaparques, y 5 que están en proceso de búsqueda y vinculación. 
Como parte de la gestión en el programa se adelantaron espacios con 3 entidades, Fundación Bavaria, Alpina, Fundación WeCollab. Con Bavaria y Alpina, se espera recibir apoyo para fortalecimiento del programa, por medio de dotaciones y promoción. Para ello se realizaron reuniones y oficio de propuesta por parte del programa. Con WeCollab, que es una ONG que promueve voluntarios a nivel nacional e internacional, se logró concertar llenar formulario para hacer parte de su portafolio de entidades que vincula voluntarios, y de esta manera dar a conocer el programa a nivel internacional. Además, se está adelantando la gestión para realizar jornada de voluntariado en el PNN Tayrona a mitad de año. Finalmente los guardaparques certificados a la fecha son 14.                                                                   *Evidencias_Carpeta_Actividad 2.4*.</t>
    </r>
  </si>
  <si>
    <r>
      <rPr>
        <b/>
        <sz val="10"/>
        <color theme="1"/>
        <rFont val="Arial Narrow"/>
        <family val="2"/>
      </rPr>
      <t>DTAM:</t>
    </r>
    <r>
      <rPr>
        <sz val="10"/>
        <color theme="1"/>
        <rFont val="Arial Narrow"/>
        <family val="2"/>
      </rPr>
      <t xml:space="preserve"> No se registran avances en el periodo
</t>
    </r>
    <r>
      <rPr>
        <b/>
        <sz val="10"/>
        <color theme="1"/>
        <rFont val="Arial Narrow"/>
        <family val="2"/>
      </rPr>
      <t>DTAN:</t>
    </r>
    <r>
      <rPr>
        <sz val="10"/>
        <color theme="1"/>
        <rFont val="Arial Narrow"/>
        <family val="2"/>
      </rPr>
      <t xml:space="preserve"> Para el año 2021, no se han recibido capacitaciones en el en el uso y manejo del Servicio de Interpretación en Línea - SIEL. 
</t>
    </r>
    <r>
      <rPr>
        <b/>
        <sz val="10"/>
        <color theme="1"/>
        <rFont val="Arial Narrow"/>
        <family val="2"/>
      </rPr>
      <t>OAP:</t>
    </r>
    <r>
      <rPr>
        <b/>
        <i/>
        <sz val="10"/>
        <color theme="1"/>
        <rFont val="Arial Narrow"/>
        <family val="2"/>
      </rPr>
      <t xml:space="preserve"> </t>
    </r>
    <r>
      <rPr>
        <sz val="10"/>
        <color theme="1"/>
        <rFont val="Arial Narrow"/>
        <family val="2"/>
      </rPr>
      <t xml:space="preserve">No se percibe tampoco gestión de la territorial hacia el NC en este sentido especificamente al GPC.
</t>
    </r>
    <r>
      <rPr>
        <b/>
        <sz val="10"/>
        <color theme="1"/>
        <rFont val="Arial Narrow"/>
        <family val="2"/>
      </rPr>
      <t>DTAO:</t>
    </r>
    <r>
      <rPr>
        <sz val="10"/>
        <color theme="1"/>
        <rFont val="Arial Narrow"/>
        <family val="2"/>
      </rPr>
      <t xml:space="preserve"> Se espera avanzar a partir del segundo trimestre del año, en la realización de 3 foros temáticos con diferentes actores en el territorio y la inclusión permanente de los jefes de las áreas protegidas adscritas a la Dirección Territorial: Los foros planeados son los siguientes:
1.        RESERVAS NATURALES DE LA SOCIEDAD CIVIL – NODOS - PAISAJES 2. CORREDOR COORDILLERA CENTRAL – MOSAICO HERENCIA COLOMBIA 3. FORO ÉTNICO TERRITORIAL. Evidencia: dcto Fores Rendición de Cuentas 2021 DTAO
</t>
    </r>
    <r>
      <rPr>
        <b/>
        <sz val="10"/>
        <color theme="1"/>
        <rFont val="Arial Narrow"/>
        <family val="2"/>
      </rPr>
      <t>DTCA:</t>
    </r>
    <r>
      <rPr>
        <sz val="10"/>
        <color theme="1"/>
        <rFont val="Arial Narrow"/>
        <family val="2"/>
      </rPr>
      <t xml:space="preserve"> No se tienen avances para el período reportado. Se prospecta avanzar en el segundo y tercer cuatrimestre de la vigencia teniendo en cuenta las limitaciones producto de la emergencia sanitaria por Covid -19
</t>
    </r>
    <r>
      <rPr>
        <b/>
        <sz val="10"/>
        <color theme="1"/>
        <rFont val="Arial Narrow"/>
        <family val="2"/>
      </rPr>
      <t>DTOR:</t>
    </r>
    <r>
      <rPr>
        <sz val="10"/>
        <color theme="1"/>
        <rFont val="Arial Narrow"/>
        <family val="2"/>
      </rPr>
      <t xml:space="preserve"> Se solicito los lineamientos para la planificación, ejecución y evaluación del foro y las directrices del Nivel Central para la programación de la actividad. 
Anexo 2.1.1Sol_lineamientos_foro
</t>
    </r>
    <r>
      <rPr>
        <b/>
        <sz val="10"/>
        <color theme="1"/>
        <rFont val="Arial Narrow"/>
        <family val="2"/>
      </rPr>
      <t>DTPA:</t>
    </r>
    <r>
      <rPr>
        <sz val="10"/>
        <color theme="1"/>
        <rFont val="Arial Narrow"/>
        <family val="2"/>
      </rPr>
      <t>No reportó avanves.</t>
    </r>
    <r>
      <rPr>
        <b/>
        <i/>
        <sz val="10"/>
        <color theme="1"/>
        <rFont val="Arial Narrow"/>
        <family val="2"/>
      </rPr>
      <t xml:space="preserve">
</t>
    </r>
    <r>
      <rPr>
        <b/>
        <sz val="10"/>
        <color theme="1"/>
        <rFont val="Arial Narrow"/>
        <family val="2"/>
      </rPr>
      <t>GCEA:</t>
    </r>
    <r>
      <rPr>
        <sz val="10"/>
        <color theme="1"/>
        <rFont val="Arial Narrow"/>
        <family val="2"/>
      </rPr>
      <t xml:space="preserve"> No se ha recibido ninguna solicitud ni se ha realizado foros a través de medios electronicos.
</t>
    </r>
    <r>
      <rPr>
        <b/>
        <sz val="10"/>
        <color theme="1"/>
        <rFont val="Arial Narrow"/>
        <family val="2"/>
      </rPr>
      <t>GPM:</t>
    </r>
    <r>
      <rPr>
        <sz val="10"/>
        <color theme="1"/>
        <rFont val="Arial Narrow"/>
        <family val="2"/>
      </rPr>
      <t xml:space="preserve"> 1. Guardaparques: Con la OAJ se adelanta la gestion de publicación de la resolución del nuevo reglamento de guardaparques voluntarios, la cual debe publicarse en la página web para comentarios por parte del público en un período de 15 días. Esta en gestión esta etapa.   </t>
    </r>
  </si>
  <si>
    <r>
      <rPr>
        <b/>
        <sz val="10"/>
        <color theme="1"/>
        <rFont val="Arial Narrow"/>
        <family val="2"/>
      </rPr>
      <t>DTAM:</t>
    </r>
    <r>
      <rPr>
        <sz val="10"/>
        <color theme="1"/>
        <rFont val="Arial Narrow"/>
        <family val="2"/>
      </rPr>
      <t xml:space="preserve"> Actualmente la Dirección Tereritorial está definiendo el tema para ser presentado al Comité Institucional del Gestión del Desempeño y luego para aprobación de la Dirección General de Parques.
</t>
    </r>
    <r>
      <rPr>
        <b/>
        <sz val="10"/>
        <color theme="1"/>
        <rFont val="Arial Narrow"/>
        <family val="2"/>
      </rPr>
      <t>DTAN:</t>
    </r>
    <r>
      <rPr>
        <sz val="10"/>
        <color theme="1"/>
        <rFont val="Arial Narrow"/>
        <family val="2"/>
      </rPr>
      <t xml:space="preserve"> El tema del foro tematico  la fecha de realización  se presetara en el segundo cuatrimestre de 2021
</t>
    </r>
    <r>
      <rPr>
        <b/>
        <sz val="10"/>
        <color theme="1"/>
        <rFont val="Arial Narrow"/>
        <family val="2"/>
      </rPr>
      <t>OAP:</t>
    </r>
    <r>
      <rPr>
        <b/>
        <i/>
        <sz val="10"/>
        <color theme="1"/>
        <rFont val="Arial Narrow"/>
        <family val="2"/>
      </rPr>
      <t xml:space="preserve"> </t>
    </r>
    <r>
      <rPr>
        <sz val="10"/>
        <color theme="1"/>
        <rFont val="Arial Narrow"/>
        <family val="2"/>
      </rPr>
      <t xml:space="preserve">No reportó avances.
</t>
    </r>
    <r>
      <rPr>
        <b/>
        <sz val="10"/>
        <color theme="1"/>
        <rFont val="Arial Narrow"/>
        <family val="2"/>
      </rPr>
      <t>DTAO:</t>
    </r>
    <r>
      <rPr>
        <sz val="10"/>
        <color theme="1"/>
        <rFont val="Arial Narrow"/>
        <family val="2"/>
      </rPr>
      <t xml:space="preserve"> Se espera avanzar a partir del segundo trimestre del año, en la realización de 3 foros temáticos con diferentes actores en el territorio y la inclusión permanente de los jefes de las áreas protegidas adscritas a la Dirección Territorial: Los foros planeados son los siguientes:
1.        RESERVAS NATURALES DE LA SOCIEDAD CIVIL – NODOS - PAISAJES 2. CORREDOR COORDILLERA CENTRAL – MOSAICO HERENCIA COLOMBIA 3. FORO ÉTNICO TERRITORIAL.
Evidencia: dcto Fores Rendición de Cuentas 2021 DTAO, OAP, se incluye un %de avance
</t>
    </r>
    <r>
      <rPr>
        <b/>
        <sz val="10"/>
        <color theme="1"/>
        <rFont val="Arial Narrow"/>
        <family val="2"/>
      </rPr>
      <t>DTCA:</t>
    </r>
    <r>
      <rPr>
        <sz val="10"/>
        <color theme="1"/>
        <rFont val="Arial Narrow"/>
        <family val="2"/>
      </rPr>
      <t xml:space="preserve"> No se tienen avances para el período reportado. Se prospecta avanzar en el segundo y tercer cuatrimestre de la vigencia teniendo en cuenta las limitaciones producto de la emergencia sanitaria por Covid -19
</t>
    </r>
    <r>
      <rPr>
        <b/>
        <sz val="10"/>
        <color theme="1"/>
        <rFont val="Arial Narrow"/>
        <family val="2"/>
      </rPr>
      <t>DTOR:</t>
    </r>
    <r>
      <rPr>
        <sz val="10"/>
        <color theme="1"/>
        <rFont val="Arial Narrow"/>
        <family val="2"/>
      </rPr>
      <t xml:space="preserve"> Se solicito los lineamientos para la planificación, ejecución y evaluación del foro y las directrices del Nivel Central para la programación de la actividad. 
Anexo 2.1.1Sol_lineamientos_foro 
</t>
    </r>
    <r>
      <rPr>
        <b/>
        <sz val="10"/>
        <color theme="1"/>
        <rFont val="Arial Narrow"/>
        <family val="2"/>
      </rPr>
      <t>DTPA:</t>
    </r>
    <r>
      <rPr>
        <sz val="10"/>
        <color theme="1"/>
        <rFont val="Arial Narrow"/>
        <family val="2"/>
      </rPr>
      <t xml:space="preserve">No se ha contratado al  profesional de comunicaciones para dicha actividad. 
</t>
    </r>
    <r>
      <rPr>
        <b/>
        <sz val="10"/>
        <color theme="1"/>
        <rFont val="Arial Narrow"/>
        <family val="2"/>
      </rPr>
      <t>OAP:</t>
    </r>
    <r>
      <rPr>
        <b/>
        <i/>
        <sz val="10"/>
        <color theme="1"/>
        <rFont val="Arial Narrow"/>
        <family val="2"/>
      </rPr>
      <t xml:space="preserve"> </t>
    </r>
    <r>
      <rPr>
        <sz val="10"/>
        <color theme="1"/>
        <rFont val="Arial Narrow"/>
        <family val="2"/>
      </rPr>
      <t>Conforme a la reunion sostenida en el mes de abril, esta actividad deben desarrollarla las DT en coordinación y apoyo con GCEA.</t>
    </r>
    <r>
      <rPr>
        <b/>
        <i/>
        <sz val="10"/>
        <color theme="1"/>
        <rFont val="Arial Narrow"/>
        <family val="2"/>
      </rPr>
      <t xml:space="preserve"> 
GCEA: </t>
    </r>
    <r>
      <rPr>
        <sz val="10"/>
        <color theme="1"/>
        <rFont val="Arial Narrow"/>
        <family val="2"/>
      </rPr>
      <t>No ha recibido ninguna solicitud de apoyo en la realización de foros en el marco de la estrategia de rendición de cuentas.</t>
    </r>
  </si>
  <si>
    <r>
      <rPr>
        <b/>
        <sz val="10"/>
        <color theme="1"/>
        <rFont val="Arial Narrow"/>
        <family val="2"/>
      </rPr>
      <t>GSIR:</t>
    </r>
    <r>
      <rPr>
        <sz val="10"/>
        <color theme="1"/>
        <rFont val="Arial Narrow"/>
        <family val="2"/>
      </rPr>
      <t xml:space="preserve"> Se esta gestionando los permisos al área GCEA de los repositorios y bases de datos del portal web. Se espera al momento de entregar los permisos y accesos poder seguir colaborando con el área de GCEA en la configuración y la actualización del portal WEB</t>
    </r>
  </si>
  <si>
    <r>
      <rPr>
        <b/>
        <sz val="10"/>
        <color theme="1"/>
        <rFont val="Arial Narrow"/>
        <family val="2"/>
      </rPr>
      <t>OAP :</t>
    </r>
    <r>
      <rPr>
        <sz val="10"/>
        <color theme="1"/>
        <rFont val="Arial Narrow"/>
        <family val="2"/>
      </rPr>
      <t xml:space="preserve"> Se coordinó y revisó la elaboración del  Informe de paz  correspondiente a la vigencia   2020 el cual se publicó en el  siguiente link: https://www.parquesnacionales.gov.co/portal/wp-content/uploads/2017/02/informe-rendicion-cuentas-construccion-de-paz_pnn_2020.pdf
</t>
    </r>
    <r>
      <rPr>
        <b/>
        <sz val="10"/>
        <color theme="1"/>
        <rFont val="Arial Narrow"/>
        <family val="2"/>
      </rPr>
      <t>GPM:</t>
    </r>
    <r>
      <rPr>
        <sz val="10"/>
        <color theme="1"/>
        <rFont val="Arial Narrow"/>
        <family val="2"/>
      </rPr>
      <t xml:space="preserve"> Se elaboró el Informe de Rendición de Cuentas Paz año 2020 de PNN, este informe recoge los avances en los compromisos del Plan Marco de Implementación, acciones para la Construcción de Paz, acciones de la Construcción Promoción a la Participación Ciudadana y el Control Social de Paz siguiendo los lineamientos del DAFP en el marco de la implementación del Sistema de Rendición de Cuentas del Acuerdo de Paz.
Informe elaborado en la SGM y enviado a la OAP para el cargue en la página web el dìa 30 de marzo de 2021. *Evidencias_Carpeta_Actividad 1.3*
</t>
    </r>
  </si>
  <si>
    <r>
      <rPr>
        <b/>
        <sz val="10"/>
        <color theme="1"/>
        <rFont val="Arial Narrow"/>
        <family val="2"/>
      </rPr>
      <t>OAP :</t>
    </r>
    <r>
      <rPr>
        <sz val="10"/>
        <color theme="1"/>
        <rFont val="Arial Narrow"/>
        <family val="2"/>
      </rPr>
      <t xml:space="preserve"> Se elaboró y publicó en el portal WEB en el siguiente link :https://www.parquesnacionales.gov.co/portal/wp-content/uploads/2013/08/pnn-informe-de-gestion-primer-trimestre-2021.pdf, el  Informe de Gestión correspondiente al primer trimestre 2021</t>
    </r>
  </si>
  <si>
    <r>
      <rPr>
        <b/>
        <sz val="10"/>
        <color theme="1"/>
        <rFont val="Arial Narrow"/>
        <family val="2"/>
      </rPr>
      <t>DTAM:</t>
    </r>
    <r>
      <rPr>
        <sz val="10"/>
        <color theme="1"/>
        <rFont val="Arial Narrow"/>
        <family val="2"/>
      </rPr>
      <t xml:space="preserve"> En la alianza estratégica WWF y Parques Nacionales Naturales de Colombia, se avanza en la ejecución del proyecto Áreas Protegidas y Paz, con el primer espacio de formación para el Fortalecimiento a los acuerdos de restauración que el PNN Alto Fragua IndiWasi ha suscrito entre los años 2016 y 2019. Son 35 familias en los municipios de San José del Fragua y Belén de los Andaquíes en el departamento de Caquetá que participan en el fortalecimiento de sus sistemas sostenibles para la conservación siendo la Corporación de Desarrollo Sustentable del Piedemonte Andino Amazónico CORDESPA el socio local que apoyará la implementación de los sistemas. También se vienen articulando acciones para el monitoreo y el fortalecimiento de capacidades comunitarias e institucionales con el apoyo de la Fundación ProCAT.Los eventos se llevaron a cabo los días 12 y 13 de marzo 
Anexo 1 Comunicado evento Parques y Paz 1_PNNAFIW_032021
Para el mes de abril y En la alianza estratégica WWF y Parques Nacionales Naturales de Colombia, se avanza en la ejecución del proyecto Áreas Protegidas y Paz, con el segundo espacio de formación para el Fortalecimiento a los acuerdos de restauración que el PNN Alto Fragua IndiWasi ha suscrito. Las 35 familias de los municipios de San José del Fragua y Belén de los Andaquíes en el departamento de Caquetá participaron durante los días 16, 17, 19 y 20 de abril en el Taller de análisis Rápido de Riesgos Climáticos y Adaptación al Cambio” orientado por la Corporación de Desarrollo Sustentable del Piedemonte Andino Amazónico CORDESPA como socio local y la WWF. 
Anexo 1.1 2da_Notas_AP yPaz BRIL PNN ALTO FRAGUA
</t>
    </r>
    <r>
      <rPr>
        <b/>
        <sz val="10"/>
        <color theme="1"/>
        <rFont val="Arial Narrow"/>
        <family val="2"/>
      </rPr>
      <t>DTAN:</t>
    </r>
    <r>
      <rPr>
        <sz val="10"/>
        <color theme="1"/>
        <rFont val="Arial Narrow"/>
        <family val="2"/>
      </rPr>
      <t xml:space="preserve"> En reunion desarrollada en el año 2021 con las direcciones territoriales de PNN se propuso que la informacion para la actividad 1.1  la aporta el grupo de comunicaciones. DTAN: se aporta evidencias diseño  de  vallas PNN CATATUMBO.
</t>
    </r>
    <r>
      <rPr>
        <b/>
        <sz val="10"/>
        <color theme="1"/>
        <rFont val="Arial Narrow"/>
        <family val="2"/>
      </rPr>
      <t>OAP:</t>
    </r>
    <r>
      <rPr>
        <b/>
        <i/>
        <sz val="10"/>
        <color theme="1"/>
        <rFont val="Arial Narrow"/>
        <family val="2"/>
      </rPr>
      <t xml:space="preserve"> </t>
    </r>
    <r>
      <rPr>
        <sz val="10"/>
        <color theme="1"/>
        <rFont val="Arial Narrow"/>
        <family val="2"/>
      </rPr>
      <t>se aclara que la información debe ser aportada por las DT y son a quienes corresponde realizar acciones relacionadas con la actividad definida. El diseño de una valla no es aporte que sume a la actividad en consecuencia no se tiene en cuenta % de avance.</t>
    </r>
    <r>
      <rPr>
        <b/>
        <i/>
        <sz val="10"/>
        <color theme="1"/>
        <rFont val="Arial Narrow"/>
        <family val="2"/>
      </rPr>
      <t xml:space="preserve">
</t>
    </r>
    <r>
      <rPr>
        <b/>
        <sz val="10"/>
        <color theme="1"/>
        <rFont val="Arial Narrow"/>
        <family val="2"/>
      </rPr>
      <t>DTAO:</t>
    </r>
    <r>
      <rPr>
        <sz val="10"/>
        <color theme="1"/>
        <rFont val="Arial Narrow"/>
        <family val="2"/>
      </rPr>
      <t xml:space="preserve"> Como Apoyo la DTAO  por solicitud del nivel central se realizo un  video para el dia del arbol.</t>
    </r>
    <r>
      <rPr>
        <b/>
        <i/>
        <sz val="10"/>
        <color theme="1"/>
        <rFont val="Arial Narrow"/>
        <family val="2"/>
      </rPr>
      <t xml:space="preserve"> 
</t>
    </r>
    <r>
      <rPr>
        <b/>
        <sz val="10"/>
        <color theme="1"/>
        <rFont val="Arial Narrow"/>
        <family val="2"/>
      </rPr>
      <t>OAP:</t>
    </r>
    <r>
      <rPr>
        <b/>
        <i/>
        <sz val="10"/>
        <color theme="1"/>
        <rFont val="Arial Narrow"/>
        <family val="2"/>
      </rPr>
      <t xml:space="preserve">  </t>
    </r>
    <r>
      <rPr>
        <sz val="10"/>
        <color theme="1"/>
        <rFont val="Arial Narrow"/>
        <family val="2"/>
      </rPr>
      <t>gestión no  esta relacionada en forma directa con la  actividad concertada.</t>
    </r>
    <r>
      <rPr>
        <b/>
        <i/>
        <sz val="10"/>
        <color theme="1"/>
        <rFont val="Arial Narrow"/>
        <family val="2"/>
      </rPr>
      <t xml:space="preserve">
</t>
    </r>
    <r>
      <rPr>
        <b/>
        <sz val="10"/>
        <color theme="1"/>
        <rFont val="Arial Narrow"/>
        <family val="2"/>
      </rPr>
      <t>DTCA:</t>
    </r>
    <r>
      <rPr>
        <sz val="10"/>
        <color theme="1"/>
        <rFont val="Arial Narrow"/>
        <family val="2"/>
      </rPr>
      <t xml:space="preserve"> La publicación de las piezas que informan a la ciudadanía los resultados de la gestión institucional son competencia del Grupo de comunicaciones en Nivel Central, por lo tanto corresponde a ellos el reporte de los avances del cuatrimestre e aporta evidencias diseño  de  vallas PNN CATATUMBO  OAP se aclara que la información debe ser aportada por las DT y son a quienes corresponde realizar acciones relacionadas con la actividad definida
</t>
    </r>
    <r>
      <rPr>
        <b/>
        <sz val="10"/>
        <color theme="1"/>
        <rFont val="Arial Narrow"/>
        <family val="2"/>
      </rPr>
      <t>DTOR:</t>
    </r>
    <r>
      <rPr>
        <sz val="10"/>
        <color theme="1"/>
        <rFont val="Arial Narrow"/>
        <family val="2"/>
      </rPr>
      <t xml:space="preserve"> Se envió la base de datos de medios de comunicación y actores estretegicos de la orinoquia para la canalización de la divulgación de la información estrategica de las areas y de la territorial desde el Grupo de Comunciación y Educación Ambiental. Adicionalmente, se solicitaron aprobaciones y viabilidad para la divulgación de información del PNN Sumapaz y Chingaza; se logro la divulgación en notas de prensa los resultados de gestión de sumapaz, Chingaza, El Tuparro y DNMI Cinaruco. Anexos comunciados 0 al 7
</t>
    </r>
    <r>
      <rPr>
        <b/>
        <sz val="10"/>
        <color theme="1"/>
        <rFont val="Arial Narrow"/>
        <family val="2"/>
      </rPr>
      <t>DTPA:</t>
    </r>
    <r>
      <rPr>
        <sz val="10"/>
        <color theme="1"/>
        <rFont val="Arial Narrow"/>
        <family val="2"/>
      </rPr>
      <t xml:space="preserve">No se ha contratado al  profesional de comunicaciones para dicha actividad.
</t>
    </r>
    <r>
      <rPr>
        <b/>
        <sz val="10"/>
        <color theme="1"/>
        <rFont val="Arial Narrow"/>
        <family val="2"/>
      </rPr>
      <t>GCEA:</t>
    </r>
    <r>
      <rPr>
        <sz val="10"/>
        <color theme="1"/>
        <rFont val="Arial Narrow"/>
        <family val="2"/>
      </rPr>
      <t xml:space="preserve"> Elaboró y socializó a través de las redes sociales, página web, intranet y correo institucional ,una pieza gráfica relacionada al balance de gestión (#100 días de resultados) Anexo.1
SINAP Investigación, Monitoreo y Vida Silvestre :
1. Se participa en webinar internacional de SMART con presentación de experiencia de PNN en implementación del módulo de registros ecológicos.
2. Se participó en la publicación del “Manual de Referencia en Mejores Prácticas de Datos Oceánicos No. 5/2020” con el artículo elaborado entre INVEMAR, UDCA y PNN, titulado: Indicadores marino costeros en Colombia.  URL de la publicación: https://cecoldodigital.dimar.mil.co/2716
3. Con apoyo del Andean Bear Conservation Alliance (ABCA) se elaboró la guía para el manejo a la interacción fauna-gente, se están generando unos últimos ajustes antes de comenzar las jornadas de socialización con las áreas protegidas.
4. Se publicó convocatoria para recepción de artículos para la sexta edición en 2021.
5. Se elaboró y publicó el "Informe nacional de investigación y monitoreo 2019". Actualmente se avanza en la contrucción de una experiencia en la herramienta de Arcgis Online.
6. Se cuenta con la publicación "Reporte 2020 sobre la actividad de publicación de PNN en el Sistema de Información Sobre Diversidad en Colombia". Ello articulado al Sistema de Información de Investigación y Montireo de PNN (SMART). 
7. Se avanzo con la consolidacion del visor en la plataforma ELA de ESRI para visualizar lo relacionado con la Estrategia de Conservacion del oso andino en PNN y sus avances, la cual sera bierta para el publico.                                                         *Evidencias_Carpeta_Actividad 1.1*</t>
    </r>
    <r>
      <rPr>
        <b/>
        <i/>
        <sz val="10"/>
        <color theme="1"/>
        <rFont val="Arial Narrow"/>
        <family val="2"/>
      </rPr>
      <t xml:space="preserve">
</t>
    </r>
  </si>
  <si>
    <r>
      <rPr>
        <b/>
        <sz val="10"/>
        <color theme="1"/>
        <rFont val="Arial Narrow"/>
        <family val="2"/>
      </rPr>
      <t>DTAM:</t>
    </r>
    <r>
      <rPr>
        <sz val="10"/>
        <color theme="1"/>
        <rFont val="Arial Narrow"/>
        <family val="2"/>
      </rPr>
      <t xml:space="preserve"> 1) con relación a los contratos de prestación de servicos se adjunta matriz de bases de datos, donde los abogados que llevan los procesos, dejan evidencia de la consulta en el sigep de las hojas de vida con información actualizada.
Anexo 13 base datos CPS CONSULTA SIGEP DTAM
2) Con relación a las hojas de vida de funcionarios y teniendo en cuenta la circular 20214400000034 del 05 de marzo, la actividad se encuentrra en ejecución.
</t>
    </r>
    <r>
      <rPr>
        <b/>
        <sz val="10"/>
        <color theme="1"/>
        <rFont val="Arial Narrow"/>
        <family val="2"/>
      </rPr>
      <t>DTAN:</t>
    </r>
    <r>
      <rPr>
        <sz val="10"/>
        <color theme="1"/>
        <rFont val="Arial Narrow"/>
        <family val="2"/>
      </rPr>
      <t xml:space="preserve"> Los funcionarios tienen plazo hasta el 31 de Mayo para adelantar este proceso, de acuerdo a la circular circular 20214400000034. - EVIDENCIA: Transparencia actividad 1.2. establece las fechas de entrega de la informacion. 
</t>
    </r>
    <r>
      <rPr>
        <b/>
        <sz val="10"/>
        <color theme="1"/>
        <rFont val="Arial Narrow"/>
        <family val="2"/>
      </rPr>
      <t>OAP:</t>
    </r>
    <r>
      <rPr>
        <sz val="10"/>
        <color theme="1"/>
        <rFont val="Arial Narrow"/>
        <family val="2"/>
      </rPr>
      <t xml:space="preserve"> No se reporta avance relacionada con consulta a la base de datos.</t>
    </r>
    <r>
      <rPr>
        <b/>
        <i/>
        <sz val="10"/>
        <color theme="1"/>
        <rFont val="Arial Narrow"/>
        <family val="2"/>
      </rPr>
      <t xml:space="preserve">
</t>
    </r>
    <r>
      <rPr>
        <b/>
        <sz val="10"/>
        <color theme="1"/>
        <rFont val="Arial Narrow"/>
        <family val="2"/>
      </rPr>
      <t>DTAO:</t>
    </r>
    <r>
      <rPr>
        <sz val="10"/>
        <color theme="1"/>
        <rFont val="Arial Narrow"/>
        <family val="2"/>
      </rPr>
      <t xml:space="preserve"> Funcionarios: Se remiten correos a todas las AP y funcionarios, con la circular "20214400000034",  donde se invita a todos los funcionarios a realizar la actualizacion de la Hoja de Vida y la Declaracion de Bienes y Rentas peridodo 2020,  se informa el plazo  para la actualizacion y se dan recomendaciones al respecto, tambien se anexa instructivo para el diligenciamiento.  Se realiza registro de las actualizaciones realizadas por funcionarios. Evidencia: Transparencia. 1.2 Sigep Funcionarios 
Seguimiento  funcionarios  2021 Correo  - CIRCULAR DECLARACION DE BIENES Y RENTAS – SIGEP Y ACTUALIZACION HOJA DE VIDA abril 13-2021
Correo  - CIRCULAR DECLARACION DE BIENES Y RENTAS – SIGEP Y ACTUALIZACION HOJA DE VIDA abril 22-2021 Contratistas:  Se solicita  al iniciar la contratación la hoja de vida SIGEP debidamente actualizadas y con todos los certificados y soportes debidamente cargados, así mismo se revisa que aporten la declaración de bienes y rentas. Son 124 contratos de los cuales se ha realizado la validación en el sistema de un 82.3%  de las hojas de vida correspondiente a 102 contratos, los faltantes se encuentran en proceso de validación y en cuanto a las declaraciones estamos en un 100%,  las cuales ya fueron validadas en el sistema.
Evidencia: Transparencia. 1.2 Sigep Contratistas
</t>
    </r>
    <r>
      <rPr>
        <b/>
        <sz val="10"/>
        <color theme="1"/>
        <rFont val="Arial Narrow"/>
        <family val="2"/>
      </rPr>
      <t>DTCA:</t>
    </r>
    <r>
      <rPr>
        <sz val="10"/>
        <color theme="1"/>
        <rFont val="Arial Narrow"/>
        <family val="2"/>
      </rPr>
      <t xml:space="preserve"> Dando alcance a la circular No 20214400000034 del 5 de marzo de 2021 donde se fija el plazo de actualización de HV Y B&amp;R al  31 de mayo de la actual vigencia, se generó alerta vía correo electrónico a los funcionarios de la DTCA para recordar el lineamiento y plazo establecido. Una vez se cumpla el plazo se avanzará en el seguimiento y verificación del compromiso. Anexo 1. correo electróncio alerta actualización HV Y B&amp;R
</t>
    </r>
    <r>
      <rPr>
        <b/>
        <sz val="10"/>
        <color theme="1"/>
        <rFont val="Arial Narrow"/>
        <family val="2"/>
      </rPr>
      <t>DTOR:</t>
    </r>
    <r>
      <rPr>
        <sz val="10"/>
        <color theme="1"/>
        <rFont val="Arial Narrow"/>
        <family val="2"/>
      </rPr>
      <t xml:space="preserve"> No se presenta avance en el periodo a reportar dado a lineamientos la actividad se realiza en el mes de mayo. </t>
    </r>
    <r>
      <rPr>
        <b/>
        <sz val="10"/>
        <color theme="1"/>
        <rFont val="Arial Narrow"/>
        <family val="2"/>
      </rPr>
      <t>OAP:</t>
    </r>
    <r>
      <rPr>
        <sz val="10"/>
        <color theme="1"/>
        <rFont val="Arial Narrow"/>
        <family val="2"/>
      </rPr>
      <t xml:space="preserve"> La actividad finaliza en mayo pero debe realizarse entre enero y mayo.</t>
    </r>
    <r>
      <rPr>
        <b/>
        <i/>
        <sz val="10"/>
        <color theme="1"/>
        <rFont val="Arial Narrow"/>
        <family val="2"/>
      </rPr>
      <t xml:space="preserve">
</t>
    </r>
    <r>
      <rPr>
        <b/>
        <sz val="10"/>
        <color theme="1"/>
        <rFont val="Arial Narrow"/>
        <family val="2"/>
      </rPr>
      <t>DTPA:</t>
    </r>
    <r>
      <rPr>
        <sz val="10"/>
        <color theme="1"/>
        <rFont val="Arial Narrow"/>
        <family val="2"/>
      </rPr>
      <t>El proceso está vigente, los funcionarios tienen plazo máximo hasta el día 31 de mayo 2021 para finalizar el proceso de actualización de las hojas de vida e informar a la DTPA.</t>
    </r>
    <r>
      <rPr>
        <b/>
        <i/>
        <sz val="10"/>
        <color theme="1"/>
        <rFont val="Arial Narrow"/>
        <family val="2"/>
      </rPr>
      <t xml:space="preserve"> 
</t>
    </r>
    <r>
      <rPr>
        <b/>
        <sz val="10"/>
        <color theme="1"/>
        <rFont val="Arial Narrow"/>
        <family val="2"/>
      </rPr>
      <t>OAP:</t>
    </r>
    <r>
      <rPr>
        <b/>
        <i/>
        <sz val="10"/>
        <color theme="1"/>
        <rFont val="Arial Narrow"/>
        <family val="2"/>
      </rPr>
      <t xml:space="preserve"> </t>
    </r>
    <r>
      <rPr>
        <sz val="10"/>
        <color theme="1"/>
        <rFont val="Arial Narrow"/>
        <family val="2"/>
      </rPr>
      <t>La actividad finaliza en mayo pero debe realizarse entre enero y mayo.</t>
    </r>
    <r>
      <rPr>
        <b/>
        <i/>
        <sz val="10"/>
        <color theme="1"/>
        <rFont val="Arial Narrow"/>
        <family val="2"/>
      </rPr>
      <t xml:space="preserve">
OPDI - OAP:</t>
    </r>
    <r>
      <rPr>
        <sz val="10"/>
        <color theme="1"/>
        <rFont val="Arial Narrow"/>
        <family val="2"/>
      </rPr>
      <t xml:space="preserve"> dependencia no reportó cumplimiento.</t>
    </r>
    <r>
      <rPr>
        <b/>
        <i/>
        <sz val="10"/>
        <color theme="1"/>
        <rFont val="Arial Narrow"/>
        <family val="2"/>
      </rPr>
      <t xml:space="preserve">
</t>
    </r>
    <r>
      <rPr>
        <b/>
        <sz val="10"/>
        <color theme="1"/>
        <rFont val="Arial Narrow"/>
        <family val="2"/>
      </rPr>
      <t>SAF:</t>
    </r>
    <r>
      <rPr>
        <b/>
        <i/>
        <sz val="10"/>
        <color theme="1"/>
        <rFont val="Arial Narrow"/>
        <family val="2"/>
      </rPr>
      <t xml:space="preserve"> </t>
    </r>
    <r>
      <rPr>
        <sz val="10"/>
        <color theme="1"/>
        <rFont val="Arial Narrow"/>
        <family val="2"/>
      </rPr>
      <t>Se actualiza y efectua el registro de novedades (vinculacion-retiro-encargo), según actos administrativos. 
Hoja de  vida de los contratistas actualizada  al primer trmestre</t>
    </r>
    <r>
      <rPr>
        <b/>
        <i/>
        <sz val="10"/>
        <color theme="1"/>
        <rFont val="Arial Narrow"/>
        <family val="2"/>
      </rPr>
      <t xml:space="preserve">                                                                                    </t>
    </r>
    <r>
      <rPr>
        <i/>
        <sz val="10"/>
        <color theme="1"/>
        <rFont val="Arial Narrow"/>
        <family val="2"/>
      </rPr>
      <t>https://www.funcionpublica.gov.co/dafpIndexerBHV/</t>
    </r>
  </si>
  <si>
    <r>
      <rPr>
        <b/>
        <sz val="10"/>
        <color theme="1"/>
        <rFont val="Arial Narrow"/>
        <family val="2"/>
      </rPr>
      <t>DTAM:</t>
    </r>
    <r>
      <rPr>
        <sz val="10"/>
        <color theme="1"/>
        <rFont val="Arial Narrow"/>
        <family val="2"/>
      </rPr>
      <t xml:space="preserve"> Actividad que se consolida y realiza por la Subdirección de Gestuión y Manejo Nivel central.
</t>
    </r>
    <r>
      <rPr>
        <b/>
        <sz val="10"/>
        <color theme="1"/>
        <rFont val="Arial Narrow"/>
        <family val="2"/>
      </rPr>
      <t>DTAN:</t>
    </r>
    <r>
      <rPr>
        <sz val="10"/>
        <color theme="1"/>
        <rFont val="Arial Narrow"/>
        <family val="2"/>
      </rPr>
      <t xml:space="preserve"> No se ha recibido las instrucciones para abordarlo de parte de la CIO, más allá de colaborar con el proceso de registro de las RNSC. Realizar la salida gráfica, revisar temas de áreas, zonificación y revisión de traslapes, no tenemos más instrucciones o permisos. Frente a temas de ingresar y actualizar esta información en www.datos.gov.co. nom se socializado con las direccioens territoriales.
</t>
    </r>
    <r>
      <rPr>
        <b/>
        <sz val="10"/>
        <color theme="1"/>
        <rFont val="Arial Narrow"/>
        <family val="2"/>
      </rPr>
      <t>DTAO:</t>
    </r>
    <r>
      <rPr>
        <sz val="10"/>
        <color theme="1"/>
        <rFont val="Arial Narrow"/>
        <family val="2"/>
      </rPr>
      <t xml:space="preserve"> no reportó avances.
</t>
    </r>
    <r>
      <rPr>
        <b/>
        <sz val="10"/>
        <color theme="1"/>
        <rFont val="Arial Narrow"/>
        <family val="2"/>
      </rPr>
      <t>DTCA:</t>
    </r>
    <r>
      <rPr>
        <sz val="10"/>
        <color theme="1"/>
        <rFont val="Arial Narrow"/>
        <family val="2"/>
      </rPr>
      <t xml:space="preserve"> El registro de información es competencia de la  Subdirección de Gestión y Manejo de Áreas Protegidas por lo cual la DTCA no reporta avance en la meta.
</t>
    </r>
    <r>
      <rPr>
        <b/>
        <sz val="10"/>
        <color theme="1"/>
        <rFont val="Arial Narrow"/>
        <family val="2"/>
      </rPr>
      <t>OAP:</t>
    </r>
    <r>
      <rPr>
        <b/>
        <i/>
        <sz val="10"/>
        <color theme="1"/>
        <rFont val="Arial Narrow"/>
        <family val="2"/>
      </rPr>
      <t xml:space="preserve"> </t>
    </r>
    <r>
      <rPr>
        <sz val="10"/>
        <color theme="1"/>
        <rFont val="Arial Narrow"/>
        <family val="2"/>
      </rPr>
      <t>este proceso es responsabilidad de toda la entidad.</t>
    </r>
    <r>
      <rPr>
        <b/>
        <i/>
        <sz val="10"/>
        <color theme="1"/>
        <rFont val="Arial Narrow"/>
        <family val="2"/>
      </rPr>
      <t xml:space="preserve">
</t>
    </r>
    <r>
      <rPr>
        <b/>
        <sz val="10"/>
        <color theme="1"/>
        <rFont val="Arial Narrow"/>
        <family val="2"/>
      </rPr>
      <t>DTOR:</t>
    </r>
    <r>
      <rPr>
        <sz val="10"/>
        <color theme="1"/>
        <rFont val="Arial Narrow"/>
        <family val="2"/>
      </rPr>
      <t xml:space="preserve"> Actualmente todos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y que en la actualidad dicho usuario se encuentra a cargo de la Subdirección de Gestión y Manejo de Áreas Protegidas</t>
    </r>
    <r>
      <rPr>
        <b/>
        <i/>
        <sz val="10"/>
        <color theme="1"/>
        <rFont val="Arial Narrow"/>
        <family val="2"/>
      </rPr>
      <t xml:space="preserve">.
</t>
    </r>
    <r>
      <rPr>
        <b/>
        <sz val="10"/>
        <color theme="1"/>
        <rFont val="Arial Narrow"/>
        <family val="2"/>
      </rPr>
      <t>OAP:</t>
    </r>
    <r>
      <rPr>
        <b/>
        <i/>
        <sz val="10"/>
        <color theme="1"/>
        <rFont val="Arial Narrow"/>
        <family val="2"/>
      </rPr>
      <t xml:space="preserve"> </t>
    </r>
    <r>
      <rPr>
        <sz val="10"/>
        <color theme="1"/>
        <rFont val="Arial Narrow"/>
        <family val="2"/>
      </rPr>
      <t>este proceso es responsabilidad de toda la entidad, no se incluye el % reportado.</t>
    </r>
    <r>
      <rPr>
        <b/>
        <i/>
        <sz val="10"/>
        <color theme="1"/>
        <rFont val="Arial Narrow"/>
        <family val="2"/>
      </rPr>
      <t xml:space="preserve">
</t>
    </r>
    <r>
      <rPr>
        <b/>
        <sz val="10"/>
        <color theme="1"/>
        <rFont val="Arial Narrow"/>
        <family val="2"/>
      </rPr>
      <t>DTPA:</t>
    </r>
    <r>
      <rPr>
        <sz val="10"/>
        <color theme="1"/>
        <rFont val="Arial Narrow"/>
        <family val="2"/>
      </rPr>
      <t>no reportó avances.</t>
    </r>
    <r>
      <rPr>
        <b/>
        <i/>
        <sz val="10"/>
        <color theme="1"/>
        <rFont val="Arial Narrow"/>
        <family val="2"/>
      </rPr>
      <t xml:space="preserve">
</t>
    </r>
    <r>
      <rPr>
        <b/>
        <sz val="10"/>
        <color theme="1"/>
        <rFont val="Arial Narrow"/>
        <family val="2"/>
      </rPr>
      <t>GCEA:</t>
    </r>
    <r>
      <rPr>
        <sz val="10"/>
        <color theme="1"/>
        <rFont val="Arial Narrow"/>
        <family val="2"/>
      </rPr>
      <t>No recibió ninguna solicitud de apoyo para esta actividad.</t>
    </r>
    <r>
      <rPr>
        <b/>
        <i/>
        <sz val="10"/>
        <color theme="1"/>
        <rFont val="Arial Narrow"/>
        <family val="2"/>
      </rPr>
      <t xml:space="preserve"> 
</t>
    </r>
    <r>
      <rPr>
        <b/>
        <sz val="10"/>
        <color theme="1"/>
        <rFont val="Arial Narrow"/>
        <family val="2"/>
      </rPr>
      <t>SAF:</t>
    </r>
    <r>
      <rPr>
        <b/>
        <i/>
        <sz val="10"/>
        <color theme="1"/>
        <rFont val="Arial Narrow"/>
        <family val="2"/>
      </rPr>
      <t xml:space="preserve"> </t>
    </r>
    <r>
      <rPr>
        <sz val="10"/>
        <color theme="1"/>
        <rFont val="Arial Narrow"/>
        <family val="2"/>
      </rPr>
      <t>no reportó avances.</t>
    </r>
  </si>
  <si>
    <r>
      <rPr>
        <b/>
        <sz val="10"/>
        <color theme="1"/>
        <rFont val="Arial Narrow"/>
        <family val="2"/>
      </rPr>
      <t>DTAM:</t>
    </r>
    <r>
      <rPr>
        <sz val="10"/>
        <color theme="1"/>
        <rFont val="Arial Narrow"/>
        <family val="2"/>
      </rPr>
      <t xml:space="preserve"> Con los reportes que se hacen a través de los diferentes procesos por parte de la Dirección Territorial, es en Nivel Central donde se conslolida información para la actualización de la página web. OAP se valida el concepto registrado  
</t>
    </r>
    <r>
      <rPr>
        <b/>
        <sz val="10"/>
        <color theme="1"/>
        <rFont val="Arial Narrow"/>
        <family val="2"/>
      </rPr>
      <t>GCEA:</t>
    </r>
    <r>
      <rPr>
        <sz val="10"/>
        <color theme="1"/>
        <rFont val="Arial Narrow"/>
        <family val="2"/>
      </rPr>
      <t xml:space="preserve"> Según la normativa, la pagina web cumple en un 93% la publicación con los requerimientos del Capitulo lll del Decreto 103 de 2015. Se adjunta Anexo 2.
</t>
    </r>
    <r>
      <rPr>
        <b/>
        <sz val="10"/>
        <color theme="1"/>
        <rFont val="Arial Narrow"/>
        <family val="2"/>
      </rPr>
      <t>GCI:</t>
    </r>
    <r>
      <rPr>
        <sz val="10"/>
        <color theme="1"/>
        <rFont val="Arial Narrow"/>
        <family val="2"/>
      </rPr>
      <t xml:space="preserve">Mediante Orfeo No. 20211200002443 del 26 de marzo del 2021, se certificó al Grupo de Comunicaciones y Educación Ambiental que los contenidos correspondientes a la información que corresponde  a los Roles, Funciones y Actividades desarrolladas y ejecutadas por el Grupo de Control Interno, se encuentran actualizados conforme a lo dispuesto por la Ley de Transparencia y Gobierno Digital.
Deacuerdo al memorando 20212100000213 se ajusta y aprueba el riego para el procedo de coordinacion SINAP
</t>
    </r>
    <r>
      <rPr>
        <b/>
        <sz val="10"/>
        <color theme="1"/>
        <rFont val="Arial Narrow"/>
        <family val="2"/>
      </rPr>
      <t>SAF-GPC:</t>
    </r>
    <r>
      <rPr>
        <sz val="10"/>
        <color theme="1"/>
        <rFont val="Arial Narrow"/>
        <family val="2"/>
      </rPr>
      <t xml:space="preserve"> Se está actualizando la información del Esquema de Publicación Transparencia y Acceso a la Información Pública, con el fin de incluir todos los temas que se deben plasmar de acuerdo con la ley 1712 de 2014, se remite avance.
Anexo 3.2. Esquema de Publicación de Inf.  2021.
</t>
    </r>
    <r>
      <rPr>
        <b/>
        <sz val="10"/>
        <color theme="1"/>
        <rFont val="Arial Narrow"/>
        <family val="2"/>
      </rPr>
      <t>GSIR:</t>
    </r>
    <r>
      <rPr>
        <sz val="10"/>
        <color theme="1"/>
        <rFont val="Arial Narrow"/>
        <family val="2"/>
      </rPr>
      <t xml:space="preserve"> El esquema de publicación es responsabilidad del área de  Comuniicaciones y Planeacion no nuestro, la herramienta esta diseñada para que dichas areas agreguen lo que sea necesario.
</t>
    </r>
    <r>
      <rPr>
        <b/>
        <sz val="10"/>
        <color theme="1"/>
        <rFont val="Arial Narrow"/>
        <family val="2"/>
      </rPr>
      <t>OAP:</t>
    </r>
    <r>
      <rPr>
        <b/>
        <i/>
        <sz val="10"/>
        <color theme="1"/>
        <rFont val="Arial Narrow"/>
        <family val="2"/>
      </rPr>
      <t xml:space="preserve"> </t>
    </r>
    <r>
      <rPr>
        <sz val="10"/>
        <color theme="1"/>
        <rFont val="Arial Narrow"/>
        <family val="2"/>
      </rPr>
      <t>No se incluye % de avance.</t>
    </r>
  </si>
  <si>
    <r>
      <rPr>
        <b/>
        <sz val="10"/>
        <color theme="1"/>
        <rFont val="Arial Narrow"/>
        <family val="2"/>
      </rPr>
      <t>SAF-GPC:</t>
    </r>
    <r>
      <rPr>
        <sz val="10"/>
        <color theme="1"/>
        <rFont val="Arial Narrow"/>
        <family val="2"/>
      </rPr>
      <t xml:space="preserve"> Se actualizó la información del Índice de Información Clasificada y Reservada para la vigencia 2021.
Anexo 3.3. Índice de Inf. Clasificada y Reservada 2021.
https://www.parquesnacionales.gov.co/portal/es/gestion-documental-ita/indice-de-informacion-clasificada-y-reservada/.</t>
    </r>
  </si>
  <si>
    <r>
      <t xml:space="preserve"> </t>
    </r>
    <r>
      <rPr>
        <b/>
        <sz val="10"/>
        <color theme="1"/>
        <rFont val="Arial Narrow"/>
        <family val="2"/>
      </rPr>
      <t>GCEA:</t>
    </r>
    <r>
      <rPr>
        <sz val="10"/>
        <color theme="1"/>
        <rFont val="Arial Narrow"/>
        <family val="2"/>
      </rPr>
      <t xml:space="preserve"> No recibió ningún requerimiento entorno al diseño de formatos alternativos.</t>
    </r>
  </si>
  <si>
    <r>
      <rPr>
        <b/>
        <sz val="10"/>
        <color theme="1"/>
        <rFont val="Arial Narrow"/>
        <family val="2"/>
      </rPr>
      <t>GCEA:</t>
    </r>
    <r>
      <rPr>
        <sz val="10"/>
        <color theme="1"/>
        <rFont val="Arial Narrow"/>
        <family val="2"/>
      </rPr>
      <t xml:space="preserve"> En el primer cuatrimestre no se ha publicado informacion en diversos idiomas y lenguas en el portal web</t>
    </r>
  </si>
  <si>
    <r>
      <rPr>
        <b/>
        <sz val="10"/>
        <color theme="1"/>
        <rFont val="Arial Narrow"/>
        <family val="2"/>
      </rPr>
      <t>SAF-GPC:</t>
    </r>
    <r>
      <rPr>
        <sz val="10"/>
        <color theme="1"/>
        <rFont val="Arial Narrow"/>
        <family val="2"/>
      </rPr>
      <t xml:space="preserve">  De acuerdo a lo dispuesto en la ley  1712 de 2014, el informe se consolida de manera trimestral. Así las cosas se consolidó la información y se publico en lo correspondiente al primer trimestre: 
https://www.parquesnacionales.gov.co/portal/es/servicio-al-ciudadano/informe-de-peticiones-quejas-y-reglamos/
Anexo 5.1. Informe PQRSD I trimestre 2021.</t>
    </r>
  </si>
  <si>
    <r>
      <rPr>
        <b/>
        <sz val="10"/>
        <color theme="1"/>
        <rFont val="Arial Narrow"/>
        <family val="2"/>
      </rPr>
      <t>DTAM:</t>
    </r>
    <r>
      <rPr>
        <sz val="10"/>
        <color theme="1"/>
        <rFont val="Arial Narrow"/>
        <family val="2"/>
      </rPr>
      <t xml:space="preserve"> Se realiza primera publicación de la contratación llevaa a cabo como 
CONTRATACIÓN DIRECTA, https://www.parquesnacionales.gov.co/portal/es/contratacion/contratacion/direccion-territorial-amazonia/2021-2/contratacion-directa/
MINIMA CUANTIA
https://www.parquesnacionales.gov.co/portal/es/contratacion/contratacion/direccion-territorial-amazonia/2021-2/minima-cuantia/
BASE DE DATOS 
https://www.parquesnacionales.gov.co/portal/es/contratacion/contratacion/direccion-territorial-amazonia/2021-2/base-de-datos/
DIRECTORIO CONTRATISTAS
https://www.parquesnacionales.gov.co/portal/es/contratacion/contratacion/direccion-territorial-amazonia/2021-2/directorio-de-contratistas/
Anexo 14 Primer reporte publicacion portal web
</t>
    </r>
    <r>
      <rPr>
        <b/>
        <sz val="10"/>
        <color theme="1"/>
        <rFont val="Arial Narrow"/>
        <family val="2"/>
      </rPr>
      <t>DTAN:</t>
    </r>
    <r>
      <rPr>
        <sz val="10"/>
        <color theme="1"/>
        <rFont val="Arial Narrow"/>
        <family val="2"/>
      </rPr>
      <t xml:space="preserve"> Se adjuntan dos capturas de pantalla 1.  Publicación en la página web los procesos de contratación efectuados en la Dirección Territorial y sus áreas protegidas adscritas. 2. Pantallazo de la publicación del directorio de contratistas en al pagina web de los procesos de contratación. 
</t>
    </r>
    <r>
      <rPr>
        <b/>
        <sz val="10"/>
        <color theme="1"/>
        <rFont val="Arial Narrow"/>
        <family val="2"/>
      </rPr>
      <t>DTAO:</t>
    </r>
    <r>
      <rPr>
        <sz val="10"/>
        <color theme="1"/>
        <rFont val="Arial Narrow"/>
        <family val="2"/>
      </rPr>
      <t xml:space="preserve"> Segun la circular 20161000000014 se realiza la actualización de la información publicada en la página web.
Evidencia 5.2 pág web Evidencia 5.2_BDD2021_DTAO
</t>
    </r>
    <r>
      <rPr>
        <b/>
        <sz val="10"/>
        <color theme="1"/>
        <rFont val="Arial Narrow"/>
        <family val="2"/>
      </rPr>
      <t>DTCA:</t>
    </r>
    <r>
      <rPr>
        <sz val="10"/>
        <color theme="1"/>
        <rFont val="Arial Narrow"/>
        <family val="2"/>
      </rPr>
      <t xml:space="preserve">En la ruta “Contratación &gt; Procesos de Contratación Pública &gt; Dirección Territorial Caribe &gt; 2021”, de la página Web se encuentran publicado un link que permite visualizar la URL publica de cada proceso publicado en el SECOP II y TVEC  ANEXO 1. PUBLICACIÓN Contratos DTCA 2021
</t>
    </r>
    <r>
      <rPr>
        <b/>
        <sz val="10"/>
        <color theme="1"/>
        <rFont val="Arial Narrow"/>
        <family val="2"/>
      </rPr>
      <t>DTOR:</t>
    </r>
    <r>
      <rPr>
        <sz val="10"/>
        <color theme="1"/>
        <rFont val="Arial Narrow"/>
        <family val="2"/>
      </rPr>
      <t xml:space="preserve"> Se realizó la publicación de los procesos de contratación en la pagina web de PNNC,  y se mantiene actualizado el directorio de contratistas y base de datos de la contratación.
Anexo 5.2.1 Publicaciones
</t>
    </r>
    <r>
      <rPr>
        <b/>
        <sz val="10"/>
        <color theme="1"/>
        <rFont val="Arial Narrow"/>
        <family val="2"/>
      </rPr>
      <t>DTPA:</t>
    </r>
    <r>
      <rPr>
        <sz val="10"/>
        <color theme="1"/>
        <rFont val="Arial Narrow"/>
        <family val="2"/>
      </rPr>
      <t xml:space="preserve"> Se puede verificar dicha actividad en la ruta &gt; Contratación &gt; Procesos de Contratación Pública &gt; Dirección Territorial Pacifico &gt; 2021. http://www.parquesnacionales.gov.co/portal/es/contratacion/contratacion/direccion-territorial-Pacifico/2021-2/ de la página Web de PNNC.(Evidencias 5.2).</t>
    </r>
  </si>
  <si>
    <r>
      <rPr>
        <b/>
        <sz val="10"/>
        <color theme="1"/>
        <rFont val="Arial Narrow"/>
        <family val="2"/>
      </rPr>
      <t>OAP:</t>
    </r>
    <r>
      <rPr>
        <sz val="10"/>
        <color theme="1"/>
        <rFont val="Arial Narrow"/>
        <family val="2"/>
      </rPr>
      <t xml:space="preserve"> Las páginas Web e Intranet responsabilidad de la OAP se encuentran actualizadas de acuerdo con los siguientes linkhttps://www.parquesnacionales.gov.co/portal/es/transparencia-y-acceso-a-la-informacion-publica/  https://intranet.parquesnacionales.gov.co/instrumentos-evaluacion-y-control-gestion/   https://intranet.parquesnacionales.gov.co/recorrido-virtual/direccion-general/oficina-asesora-de-planeacion/ 
</t>
    </r>
    <r>
      <rPr>
        <b/>
        <sz val="10"/>
        <color theme="1"/>
        <rFont val="Arial Narrow"/>
        <family val="2"/>
      </rPr>
      <t>DTAM:</t>
    </r>
    <r>
      <rPr>
        <sz val="10"/>
        <color theme="1"/>
        <rFont val="Arial Narrow"/>
        <family val="2"/>
      </rPr>
      <t xml:space="preserve"> Se generaron las actualizaciones de contenidos y los respectivos memorandos por parte de la DT y las Áreas Protegidas
Anexo 1 actualización contenidos PNN ALTO FRAGUA
Anexo 2 actualización contenidos PNN CAHUINARI
Anexo 3 actualización contenidos PNN CHIRIBIQUETE
Anexo 4 actualización contenidos PNN CHURUMBELOS
Anexo 4 actualización contenidos PNN CHURUMBELOS
Anexo 6 actualización contenidos PNN RIO PURE
Anexo 7 actualización contenidos RNN NUKAK
Anexo 8 actualización contenidos RNN PUINAWAI
Anexo 9 actualización de contenidos PNN AMACAYACU
Anexo 10 actualización de contenidos PNN APAPORIS
Anexo 11 actualización de contenidos SPM ORITO
Anexo 12 ACTUALIZACIÓN CONTENIDOS DTAM
</t>
    </r>
    <r>
      <rPr>
        <b/>
        <sz val="10"/>
        <color theme="1"/>
        <rFont val="Arial Narrow"/>
        <family val="2"/>
      </rPr>
      <t>DTAN:</t>
    </r>
    <r>
      <rPr>
        <sz val="10"/>
        <color theme="1"/>
        <rFont val="Arial Narrow"/>
        <family val="2"/>
      </rPr>
      <t xml:space="preserve"> Los registros en pagina web y rreorrido virtual se encunetran actualziados con al informacion aportada por las AP . Se adjunta evidencia archivos que contienen la infformacion que reposa en la pagina web de PNN
</t>
    </r>
    <r>
      <rPr>
        <b/>
        <sz val="10"/>
        <color theme="1"/>
        <rFont val="Arial Narrow"/>
        <family val="2"/>
      </rPr>
      <t>DTAO:</t>
    </r>
    <r>
      <rPr>
        <sz val="10"/>
        <color theme="1"/>
        <rFont val="Arial Narrow"/>
        <family val="2"/>
      </rPr>
      <t xml:space="preserve"> Se reporta el portal web actualizado con certificación de gobierno en línea del reporte de las Ap de la DTAO.
Evidencias: 20216270000683_inf Gbo en linea Galeras Actualización Gobierno en Línea TAT  Abril 2021
120216250000643_Gbo en linea TAT - Abril 2021
120216240000523_SFL Intranet I trimestre)
Gob en Línea SELVA (Ene, Feb y Mar 2021)
Inf trimestral Gbo en Linea Doña Juana 2021doc Gbno en linea Doña Juana .doc 120216280000723_Gbno en linea Otún
20216200001053 - Informe Gobierno en Línea NEV Febrero - Abril 2021 120216180000353_Inf Gbno en Linea GUA
120216260000053_inf gbn COR.
</t>
    </r>
    <r>
      <rPr>
        <b/>
        <sz val="10"/>
        <color theme="1"/>
        <rFont val="Arial Narrow"/>
        <family val="2"/>
      </rPr>
      <t>DTCA:</t>
    </r>
    <r>
      <rPr>
        <sz val="10"/>
        <color theme="1"/>
        <rFont val="Arial Narrow"/>
        <family val="2"/>
      </rPr>
      <t xml:space="preserve"> Las áreas protegidas de la DTCA gestionaron la actualización de los contenidos en la página Web de la entidad. Se anexa carpeta 1.1 con las respectivas evidencias.
</t>
    </r>
    <r>
      <rPr>
        <b/>
        <sz val="10"/>
        <color theme="1"/>
        <rFont val="Arial Narrow"/>
        <family val="2"/>
      </rPr>
      <t>DTOR:</t>
    </r>
    <r>
      <rPr>
        <sz val="10"/>
        <color theme="1"/>
        <rFont val="Arial Narrow"/>
        <family val="2"/>
      </rPr>
      <t xml:space="preserve"> Se realizó actualización de pagina de la Dirección Territorial y sus áreas protegidas.
Anexo 1.1.1 Certificados _Intranet
</t>
    </r>
    <r>
      <rPr>
        <b/>
        <sz val="10"/>
        <color theme="1"/>
        <rFont val="Arial Narrow"/>
        <family val="2"/>
      </rPr>
      <t>DTPA:</t>
    </r>
    <r>
      <rPr>
        <sz val="10"/>
        <color theme="1"/>
        <rFont val="Arial Narrow"/>
        <family val="2"/>
      </rPr>
      <t xml:space="preserve"> No se ha contratado al profesional de comunicaciones para dicha actividad.
</t>
    </r>
    <r>
      <rPr>
        <b/>
        <sz val="10"/>
        <color theme="1"/>
        <rFont val="Arial Narrow"/>
        <family val="2"/>
      </rPr>
      <t>OAP:</t>
    </r>
    <r>
      <rPr>
        <b/>
        <i/>
        <sz val="10"/>
        <color theme="1"/>
        <rFont val="Arial Narrow"/>
        <family val="2"/>
      </rPr>
      <t xml:space="preserve"> </t>
    </r>
    <r>
      <rPr>
        <sz val="10"/>
        <color theme="1"/>
        <rFont val="Arial Narrow"/>
        <family val="2"/>
      </rPr>
      <t>esta actividad debe cumplirse independientemente de la contratación de este profesional.</t>
    </r>
    <r>
      <rPr>
        <b/>
        <i/>
        <sz val="10"/>
        <color theme="1"/>
        <rFont val="Arial Narrow"/>
        <family val="2"/>
      </rPr>
      <t xml:space="preserve">
</t>
    </r>
    <r>
      <rPr>
        <b/>
        <sz val="10"/>
        <color theme="1"/>
        <rFont val="Arial Narrow"/>
        <family val="2"/>
      </rPr>
      <t>GCEA:</t>
    </r>
    <r>
      <rPr>
        <sz val="10"/>
        <color theme="1"/>
        <rFont val="Arial Narrow"/>
        <family val="2"/>
      </rPr>
      <t xml:space="preserve"> Recibió certificación con corte a 22 de abril  sobre actualización de página web e intranet por parte de algunas direcciones territoriales, sus respectivas áreas protegidas y nivel central. Anexo 1.Cuadro de seguimiento de certificación por dependencias. (1),
</t>
    </r>
    <r>
      <rPr>
        <b/>
        <sz val="10"/>
        <color theme="1"/>
        <rFont val="Arial Narrow"/>
        <family val="2"/>
      </rPr>
      <t>OAJ:</t>
    </r>
    <r>
      <rPr>
        <sz val="10"/>
        <color theme="1"/>
        <rFont val="Arial Narrow"/>
        <family val="2"/>
      </rPr>
      <t xml:space="preserve"> La Oficina Asesora Juridica ,informa que los contenidos web e intranet que son de su ámbiro, se encuentran debidamente actualizados.  mediante los siguientes enlaces: 
Instrumentos normativos gestionados con corte a 30 de abril de 2020: https://www.parquesnacionales.gov.co/portal/es/normatividad/gaceta-ambiental/direccion-general/                                                                                      Recorrido virtual: https://intranet.parquesnacionales.gov.co/recorrido-virtual/direccion-general/oficina-asesora-juridica/
El enlace del normograma se encuentra en  actualización debido a la constante expedición de normas por parte del Gobierno Nacional
</t>
    </r>
    <r>
      <rPr>
        <b/>
        <sz val="10"/>
        <color theme="1"/>
        <rFont val="Arial Narrow"/>
        <family val="2"/>
      </rPr>
      <t>OCDI:</t>
    </r>
    <r>
      <rPr>
        <sz val="10"/>
        <color theme="1"/>
        <rFont val="Arial Narrow"/>
        <family val="2"/>
      </rPr>
      <t>No reportaron avances.</t>
    </r>
    <r>
      <rPr>
        <b/>
        <i/>
        <sz val="10"/>
        <color theme="1"/>
        <rFont val="Arial Narrow"/>
        <family val="2"/>
      </rPr>
      <t xml:space="preserve">
S</t>
    </r>
    <r>
      <rPr>
        <b/>
        <sz val="10"/>
        <color theme="1"/>
        <rFont val="Arial Narrow"/>
        <family val="2"/>
      </rPr>
      <t>AF- GC:</t>
    </r>
    <r>
      <rPr>
        <sz val="10"/>
        <color theme="1"/>
        <rFont val="Arial Narrow"/>
        <family val="2"/>
      </rPr>
      <t xml:space="preserve"> Conforme a lo ordenado en la circular 20191020002303 del 27 de mayo de 2019, el Grupo de Contratos  que se encuentra actualizada la página WEB y la Intranet en lo que corresponde al primer trimestre              https://intranet.parquesnacionales.gov.co/recorrido-virtual</t>
    </r>
    <r>
      <rPr>
        <b/>
        <i/>
        <sz val="10"/>
        <color theme="1"/>
        <rFont val="Arial Narrow"/>
        <family val="2"/>
      </rPr>
      <t xml:space="preserve">
</t>
    </r>
    <r>
      <rPr>
        <b/>
        <sz val="10"/>
        <color theme="1"/>
        <rFont val="Arial Narrow"/>
        <family val="2"/>
      </rPr>
      <t>OAP:</t>
    </r>
    <r>
      <rPr>
        <b/>
        <i/>
        <sz val="10"/>
        <color theme="1"/>
        <rFont val="Arial Narrow"/>
        <family val="2"/>
      </rPr>
      <t xml:space="preserve"> </t>
    </r>
    <r>
      <rPr>
        <sz val="10"/>
        <color theme="1"/>
        <rFont val="Arial Narrow"/>
        <family val="2"/>
      </rPr>
      <t>No se reportó para las demás Unidades de decisión de la SAF.</t>
    </r>
    <r>
      <rPr>
        <b/>
        <i/>
        <sz val="10"/>
        <color theme="1"/>
        <rFont val="Arial Narrow"/>
        <family val="2"/>
      </rPr>
      <t xml:space="preserve">
</t>
    </r>
    <r>
      <rPr>
        <b/>
        <sz val="10"/>
        <color theme="1"/>
        <rFont val="Arial Narrow"/>
        <family val="2"/>
      </rPr>
      <t>SSNA:</t>
    </r>
    <r>
      <rPr>
        <b/>
        <i/>
        <sz val="10"/>
        <color theme="1"/>
        <rFont val="Arial Narrow"/>
        <family val="2"/>
      </rPr>
      <t xml:space="preserve"> </t>
    </r>
    <r>
      <rPr>
        <sz val="10"/>
        <color theme="1"/>
        <rFont val="Arial Narrow"/>
        <family val="2"/>
      </rPr>
      <t>Actualización datos y cifras página web SSNA con cierre al 2020.
La subdirección de sostenibilidad y negocios ambientales junto con el área de comunicaciones desarrollo la actualización de 3 diferentes archivos en la página web con datos y estadísticas actualizados con cierre al 2020 en el mini sitio de ecoturismo de la página de parques nacionales naturales de Colombia.
Se realizaron las 3 siguientes actualizaciones
1. Actualización del informe de encuestas 2020 
En la página web de parques en el mini sitio de Ecoturismo &gt;  Fortalecimiento del ecoturismo en Parques Nacionales Naturales &gt; Resultados del Programa del Mejoramiento de la Calidad y el Servicio, se reemplazó el archivo de informe ejecutivo encuestas de satisfacción enero – junio 2020 por el consolidado referente a todo el año enero – diciembre 2020.
Link https://www.parquesnacionales.gov.co/portal/es/ecoturismo/fortalecimiento-del-ecoturismo-en-parques-nacionales-naturales/resultados-del-programa-del-mejoramiento-de-la-calidad-y-el-servicio/ 
2. Actualización del Informe Anual de Visitantes en Áreas Protegidas con vocación ecoturística del SPNN - Año 2020nforme de encuestas 2020 
En la página web en el mini sitio de Ecoturismo &gt; Así va el Ecoturismo en Parques, se incluyó “Informe Anual de Visitantes en Áreas Protegidas con vocación ecoturística del SPNN - Año 2020 “.
Link https://www.parquesnacionales.gov.co/portal/es/ecoturismo/asi-va-el-ecoturismo-en-parques/ 
3. Actualización histórico visitantes del 2002 al 2020 
En la página web en el mini sitio de Ecoturismo &gt; Así va el Ecoturismo en Parques, se incluyó “HISTÓRICO DE VISITANTES PNN 2010 – 2020”, en el cual se recopila toda la información de visitantes en la áreas protegidas en la última década.
Link   https://www.parquesnacionales.gov.co/portal/es/ecoturismo/asi-va-el-ecoturismo-en-parques/</t>
    </r>
  </si>
  <si>
    <t xml:space="preserve">Grupo de Gestión Humana, Grupo de Contratos y Direcciones Territoriales. Apoyan divulgación el Grupo de Comunicaciones y Educación Ambiental. </t>
  </si>
  <si>
    <r>
      <rPr>
        <b/>
        <sz val="10"/>
        <color theme="1"/>
        <rFont val="Arial Narrow"/>
        <family val="2"/>
      </rPr>
      <t>OCDI:</t>
    </r>
    <r>
      <rPr>
        <sz val="10"/>
        <color theme="1"/>
        <rFont val="Arial Narrow"/>
        <family val="2"/>
      </rPr>
      <t xml:space="preserve"> En aras de socializar y divulgar el codigo de integridad la oficina de controlinterno disciplinario remitio una propuesta en diapositivas a la Oficina de Gestion Humana, como quiera que es una tarea conjunta, y a la fecha no se tiene respuesta.
</t>
    </r>
    <r>
      <rPr>
        <b/>
        <sz val="10"/>
        <color theme="1"/>
        <rFont val="Arial Narrow"/>
        <family val="2"/>
      </rPr>
      <t>OAP:</t>
    </r>
    <r>
      <rPr>
        <b/>
        <i/>
        <sz val="10"/>
        <color theme="1"/>
        <rFont val="Arial Narrow"/>
        <family val="2"/>
      </rPr>
      <t xml:space="preserve"> </t>
    </r>
    <r>
      <rPr>
        <sz val="10"/>
        <color theme="1"/>
        <rFont val="Arial Narrow"/>
        <family val="2"/>
      </rPr>
      <t xml:space="preserve">actividad parcial en consecuencia se toma el % de cumplimiento de manera proporcional.
</t>
    </r>
    <r>
      <rPr>
        <b/>
        <sz val="10"/>
        <color theme="1"/>
        <rFont val="Arial Narrow"/>
        <family val="2"/>
      </rPr>
      <t>SAF_GGH:</t>
    </r>
    <r>
      <rPr>
        <sz val="10"/>
        <color theme="1"/>
        <rFont val="Arial Narrow"/>
        <family val="2"/>
      </rPr>
      <t xml:space="preserve"> Se coordina capacitación a Nivel Asistencial, Nivel Profesional y Directivo sobre el Código de Integridad para la vigencia 2021 los días 25, 26 y 27 de Mayo de 2021.</t>
    </r>
  </si>
  <si>
    <r>
      <rPr>
        <b/>
        <sz val="10"/>
        <color theme="1"/>
        <rFont val="Arial Narrow"/>
        <family val="2"/>
      </rPr>
      <t>SAF-GGH:</t>
    </r>
    <r>
      <rPr>
        <sz val="10"/>
        <color theme="1"/>
        <rFont val="Arial Narrow"/>
        <family val="2"/>
      </rPr>
      <t xml:space="preserve"> no se adelanta toda vez que la psicologa inicio contrato finalizando mes de marzo.</t>
    </r>
  </si>
  <si>
    <r>
      <rPr>
        <b/>
        <sz val="10"/>
        <color theme="1"/>
        <rFont val="Arial Narrow"/>
        <family val="2"/>
      </rPr>
      <t>GCEA:</t>
    </r>
    <r>
      <rPr>
        <sz val="10"/>
        <color theme="1"/>
        <rFont val="Arial Narrow"/>
        <family val="2"/>
      </rPr>
      <t xml:space="preserve"> socializó  la circular No.20211400000024 "cumplimiento ley de transparencia y acceso a la información pública y oportunidad en la entrega de informes oficiales y otras solicitudes de información" se adjunta:  anexo 2.correo de parques nacionales naturales de colombia - circular
</t>
    </r>
    <r>
      <rPr>
        <b/>
        <sz val="10"/>
        <color theme="1"/>
        <rFont val="Arial Narrow"/>
        <family val="2"/>
      </rPr>
      <t>OCDI:</t>
    </r>
    <r>
      <rPr>
        <sz val="10"/>
        <color theme="1"/>
        <rFont val="Arial Narrow"/>
        <family val="2"/>
      </rPr>
      <t xml:space="preserve"> Se han publicado 4 campañas, 1 para cada mes. (Enero, Febrero, Marzo, Abril)
</t>
    </r>
    <r>
      <rPr>
        <b/>
        <sz val="10"/>
        <color theme="1"/>
        <rFont val="Arial Narrow"/>
        <family val="2"/>
      </rPr>
      <t>SAF_GGH:</t>
    </r>
    <r>
      <rPr>
        <sz val="10"/>
        <color theme="1"/>
        <rFont val="Arial Narrow"/>
        <family val="2"/>
      </rPr>
      <t xml:space="preserve"> El fortalecer el talento humano en parques es el objetivo: para ello se participo en el IV Cuarto Encuentro del Equipo Transversal de Relación Estado-Ciudadano -Creación oficinas Estado-ciudadano en el marco de la Ley 2052-2020 programado por la función publica y tambien se orienta, el curso virtual lenguaje claro para servidores y colaboradores publicos en Colombia que oferta el DNP. </t>
    </r>
  </si>
  <si>
    <r>
      <rPr>
        <b/>
        <sz val="10"/>
        <color theme="1"/>
        <rFont val="Arial Narrow"/>
        <family val="2"/>
      </rPr>
      <t>GCI:</t>
    </r>
    <r>
      <rPr>
        <sz val="10"/>
        <color theme="1"/>
        <rFont val="Arial Narrow"/>
        <family val="2"/>
      </rPr>
      <t xml:space="preserve"> El Grupo de Control Interno, elaboró  los informes de las Peticiones, Quejas, Reclamos, Sugerencias y Denuncias de los meses enero, febrero y marzo de 2021 y se encuentran publicados  en el siguiente enlace: https://www.parquesnacionales.gov.co/portal/es/transparencia-participacion-y-servicio-al-ciudadano/informes-de-evaluacion-y-gestion/vigencia-2021/.
</t>
    </r>
    <r>
      <rPr>
        <b/>
        <sz val="10"/>
        <color theme="1"/>
        <rFont val="Arial Narrow"/>
        <family val="2"/>
      </rPr>
      <t>SAF-GPC:</t>
    </r>
    <r>
      <rPr>
        <sz val="10"/>
        <color theme="1"/>
        <rFont val="Arial Narrow"/>
        <family val="2"/>
      </rPr>
      <t xml:space="preserve"> Conforme a la ley 1474 de 2011, y ley 1712 de 2014, los informes se publican de manera trimestral, por lo cual al momento, se encuentran publicados los documentos correspondientes al I trimestre. 
Anexo 4.1. Informe PQRSD I trimestre 21.</t>
    </r>
  </si>
  <si>
    <t>PRIMER SEGUIMIENTO Y VERIFICACIÓN DE CONTROL INTERNO ABRIL 30 DE 2021</t>
  </si>
  <si>
    <t xml:space="preserve">Informe semestral de resultados de la aplicación de las encuestas de satisfacción a usuarios. 
Resultados de PQRs. que será presentado y retroalimentado en el Comité Directivo.  </t>
  </si>
  <si>
    <t>1) Tres jornadas de sensibilización en que se ha participado de acuerdo con la programación enviada por el DNP.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t>
  </si>
  <si>
    <t xml:space="preserve">Divulgación a través de los canales internos de  comunicación de Parques Nacionales Naturales, la cultura de servicio al ciudadano.
</t>
  </si>
  <si>
    <t xml:space="preserve">Elaborar y publicar los informes de PQRSD en el tiempo establecido por el SGI. </t>
  </si>
  <si>
    <r>
      <rPr>
        <b/>
        <sz val="10"/>
        <color theme="1"/>
        <rFont val="Arial Narrow"/>
        <family val="2"/>
      </rPr>
      <t xml:space="preserve">
DTAM:</t>
    </r>
    <r>
      <rPr>
        <sz val="10"/>
        <color theme="1"/>
        <rFont val="Arial Narrow"/>
        <family val="2"/>
      </rPr>
      <t xml:space="preserve"> Con el PNN La Paya, el área viene adelantando importantes avances con relación a estas actividades  con el propósito de fortalecer canales comunicativos.
 Anexo 2 ESPACIOS DE DIÁLOGO SOCIAL PNN LA PAYA
</t>
    </r>
    <r>
      <rPr>
        <b/>
        <sz val="10"/>
        <color theme="1"/>
        <rFont val="Arial Narrow"/>
        <family val="2"/>
      </rPr>
      <t>DTAN:</t>
    </r>
    <r>
      <rPr>
        <sz val="10"/>
        <color theme="1"/>
        <rFont val="Arial Narrow"/>
        <family val="2"/>
      </rPr>
      <t xml:space="preserve"> La informacion se maneja directamente la oficina de comunicaciones  quien adminstra los medios por los qiue se comunican con los partes  a las apartes interesadas de PNN. Las direcciones territoriales  no tienen los permisos para hacer publicaciones directamente.  
</t>
    </r>
    <r>
      <rPr>
        <b/>
        <sz val="10"/>
        <color theme="1"/>
        <rFont val="Arial Narrow"/>
        <family val="2"/>
      </rPr>
      <t>OAP:</t>
    </r>
    <r>
      <rPr>
        <sz val="10"/>
        <color theme="1"/>
        <rFont val="Arial Narrow"/>
        <family val="2"/>
      </rPr>
      <t xml:space="preserve"> existen otros medios de divulgación a la ciudadanía que debe implementar la Territorial  No se tienen avances.</t>
    </r>
    <r>
      <rPr>
        <b/>
        <i/>
        <sz val="10"/>
        <color theme="1"/>
        <rFont val="Arial Narrow"/>
        <family val="2"/>
      </rPr>
      <t xml:space="preserve">
</t>
    </r>
    <r>
      <rPr>
        <b/>
        <sz val="10"/>
        <color theme="1"/>
        <rFont val="Arial Narrow"/>
        <family val="2"/>
      </rPr>
      <t>DTAO:</t>
    </r>
    <r>
      <rPr>
        <sz val="10"/>
        <color theme="1"/>
        <rFont val="Arial Narrow"/>
        <family val="2"/>
      </rPr>
      <t xml:space="preserve"> Con la participación de la DTAO, durante el primer trimestre del 2021 se han habilitado escenarios para intercambio de información sobre: Plan de Desarrollo Sostenible de la propuesta de Zona de reserva Campesina de Santa Rosa-Cauca Evidencia: Memoria ANT Javeriana Parques ZRC Santa Rosa 07042021.    
*Con las reservas naturales de la sociedad civil (RNSC), pertenecientes a población campesina y neorrurales se ha realizado un taller de capacitación para el registro en PNN y el RUNAP de las RNSC, con participación de organizaciones articuladoras de dichas reservas presentes en todo el subsitema de la DTAO; evento realizado el 19 de abril de 2021. Evidencia: 1. Citacion-Capacitacion-RNSC-19-04-2021-OA-Interesados-DTAO.
 y  2. Listado de asistencia taller2. List asist-Capacitacion-RNSC-19-04-2021-DTAO. 
</t>
    </r>
    <r>
      <rPr>
        <b/>
        <sz val="10"/>
        <color theme="1"/>
        <rFont val="Arial Narrow"/>
        <family val="2"/>
      </rPr>
      <t>DTCA:</t>
    </r>
    <r>
      <rPr>
        <sz val="10"/>
        <color theme="1"/>
        <rFont val="Arial Narrow"/>
        <family val="2"/>
      </rPr>
      <t xml:space="preserve"> No se tienen avances en este cuatrimestre. Es menester aclarar que la responsabilidad inicial corresponde a la SGM y el Grupo de Comuniicaciones
</t>
    </r>
    <r>
      <rPr>
        <b/>
        <sz val="10"/>
        <color theme="1"/>
        <rFont val="Arial Narrow"/>
        <family val="2"/>
      </rPr>
      <t>DTOR:</t>
    </r>
    <r>
      <rPr>
        <sz val="10"/>
        <color theme="1"/>
        <rFont val="Arial Narrow"/>
        <family val="2"/>
      </rPr>
      <t xml:space="preserve"> Se envió la base de datos de medios de comunicación y actores estratégicos de la orinoquia para la canalización de la divulgación de la información estrategica de las areas y de la territorial desde el Grupo de Comunciación y Educación Ambiental. Adicionalmente, se solicitaron aprobaciones y viabilidad para la divulgación de información del PNN Sumapaz y Chingaza; se logro la divulgación en notas de prensa los resultados de gestión de sumapaz, Chingaza, El Tuparro y DNMI Cinaruco. Anexos comunciados 0 al 7
</t>
    </r>
    <r>
      <rPr>
        <b/>
        <sz val="10"/>
        <color theme="1"/>
        <rFont val="Arial Narrow"/>
        <family val="2"/>
      </rPr>
      <t>DTPA:</t>
    </r>
    <r>
      <rPr>
        <sz val="10"/>
        <color theme="1"/>
        <rFont val="Arial Narrow"/>
        <family val="2"/>
      </rPr>
      <t xml:space="preserve">No se ha contratado al  profesional de comunicaciones para dicha actividad.  
</t>
    </r>
    <r>
      <rPr>
        <b/>
        <sz val="10"/>
        <color theme="1"/>
        <rFont val="Arial Narrow"/>
        <family val="2"/>
      </rPr>
      <t>OAP:</t>
    </r>
    <r>
      <rPr>
        <b/>
        <i/>
        <sz val="10"/>
        <color theme="1"/>
        <rFont val="Arial Narrow"/>
        <family val="2"/>
      </rPr>
      <t xml:space="preserve"> </t>
    </r>
    <r>
      <rPr>
        <sz val="10"/>
        <color theme="1"/>
        <rFont val="Arial Narrow"/>
        <family val="2"/>
      </rPr>
      <t>Conforme a la reunion sostenida en el mes de abril, esta actividad deben desarrollarla las DT en coordinación y apoyo con GCEA.</t>
    </r>
    <r>
      <rPr>
        <b/>
        <i/>
        <sz val="10"/>
        <color theme="1"/>
        <rFont val="Arial Narrow"/>
        <family val="2"/>
      </rPr>
      <t xml:space="preserve"> 
</t>
    </r>
    <r>
      <rPr>
        <b/>
        <sz val="10"/>
        <color theme="1"/>
        <rFont val="Arial Narrow"/>
        <family val="2"/>
      </rPr>
      <t>GCEA:</t>
    </r>
    <r>
      <rPr>
        <sz val="10"/>
        <color theme="1"/>
        <rFont val="Arial Narrow"/>
        <family val="2"/>
      </rPr>
      <t xml:space="preserve"> Realizó un facebook live "# 100 días de resultados" en el cual se entregó un balance de gestión de la entidad en el primer trimestre, con el apoyo de 2 DT. Anexo 2.Enlace facebook live 100 días de resultados</t>
    </r>
    <r>
      <rPr>
        <b/>
        <i/>
        <sz val="10"/>
        <color theme="1"/>
        <rFont val="Arial Narrow"/>
        <family val="2"/>
      </rPr>
      <t xml:space="preserve">
</t>
    </r>
    <r>
      <rPr>
        <b/>
        <sz val="10"/>
        <color theme="1"/>
        <rFont val="Arial Narrow"/>
        <family val="2"/>
      </rPr>
      <t>GPM:</t>
    </r>
    <r>
      <rPr>
        <sz val="10"/>
        <color theme="1"/>
        <rFont val="Arial Narrow"/>
        <family val="2"/>
      </rPr>
      <t xml:space="preserve">  1.Por parte del equipo de UOT; se reporta que no se han generado espacios en esta vigencia por cambios institucionales, pandemia, liderazgo del MADs en estos espacios de dialogo social, además  de Parques y reestructuracion de PNN con el grupo de participaciòn y gobernanza.                 2.Por parte del Grupo de gobernanza y participación social, se adelantan espacios de diálogo virtual con el cabildo indígena de Taganga en el que se cuenta con el apoyo del  GPM - Grupo de gobernanza y participación y otras dependencias del NC, DTCA y el PNN Tayrona, en atención al requerimiento allegado por el Cabildo Indígena de Taganga en el que se requiere a PNNC inicar espacios de diálogo orientados en la consolidación de una instancia de coordinación. 
Adiconal a esto, se lleva a cabo espacio presencial con el consejo comunitario de Playa Blanca, relacionado con el PNN Corales del Rosario y de San Bernardo en el que se define plan de trabajo para avanzar en la implementación de acciones para el cumplimiento de los acuerdos de consulta previa en el marco de la Sentencia T -021.                                                                                                                                3.En cuanto a instrumentos de planeación, y como parte de los compromisos adquiridos en el marco del Plan Nacional de Desarrollo se vienen realizando desde el año 2020 los Talleres de Análisis de Efectividad del Manejo para las áreas protegidas regionales en articulación con las Corporaciones Autónomas regionales, desde la SGM y el GPM se ha definido una programación para el desarrollo de los ejercicios que involucran actores estratégicos de las AP y las autoridades ambientales así como el diligenciamiento del aplicativo como insumo para el informe 2021. El 15.04.2021 se realizó la aplicación con la RFP Yotoco.
 4.Investigación, Monitoreo y Vida Silvestre: Se apoyo con la presentación "Parques Nacionales Naturales con páramo. Aspectos básicos de conservación" y "Los frailejones, un valor objeto conservación  de Parques Nacionales Naturales de Colombia"en el marco del "Diseño Académico. Ciclo de capacitaciones “Jóvenes por los páramos” Embajadores de los páramos." A cargo de: PNN, Universidad EAN, Oficina Primera Dama de Presidencia.                                                                                                                                                *Evidencias_Carpeta_Actividad 2.1*</t>
    </r>
  </si>
  <si>
    <r>
      <rPr>
        <b/>
        <sz val="10"/>
        <color theme="1"/>
        <rFont val="Arial Narrow"/>
        <family val="2"/>
      </rPr>
      <t>DTAM:</t>
    </r>
    <r>
      <rPr>
        <sz val="10"/>
        <color theme="1"/>
        <rFont val="Arial Narrow"/>
        <family val="2"/>
      </rPr>
      <t xml:space="preserve"> No se registran avances en el periodo.
</t>
    </r>
    <r>
      <rPr>
        <b/>
        <sz val="10"/>
        <color theme="1"/>
        <rFont val="Arial Narrow"/>
        <family val="2"/>
      </rPr>
      <t>DTAN:</t>
    </r>
    <r>
      <rPr>
        <sz val="10"/>
        <color theme="1"/>
        <rFont val="Arial Narrow"/>
        <family val="2"/>
      </rPr>
      <t xml:space="preserve"> Las copias de seguridad de la territorial y las áreas protegidas reposan en el drive del correo soporteit.dtan@parquesnacionales.gov.co, medio por el cual se están solicitando. Así mismo se adjunta el correo electrónico con el cual se da tramite a la solicitud tanto a los usuarios de la DTAN como de las áreas protegidas la entrega con fecha máxima de entrega el día 15 de Abril de 2021. -  Evidencia: 1. Copia de seguridad corresponde a panatallazo  relacionando ruta de DRIVE donde se incluye la información.</t>
    </r>
    <r>
      <rPr>
        <b/>
        <i/>
        <sz val="10"/>
        <color theme="1"/>
        <rFont val="Arial Narrow"/>
        <family val="2"/>
      </rPr>
      <t xml:space="preserve"> 
</t>
    </r>
    <r>
      <rPr>
        <b/>
        <sz val="10"/>
        <color theme="1"/>
        <rFont val="Arial Narrow"/>
        <family val="2"/>
      </rPr>
      <t>OAP:</t>
    </r>
    <r>
      <rPr>
        <b/>
        <i/>
        <sz val="10"/>
        <color theme="1"/>
        <rFont val="Arial Narrow"/>
        <family val="2"/>
      </rPr>
      <t xml:space="preserve"> </t>
    </r>
    <r>
      <rPr>
        <sz val="10"/>
        <color theme="1"/>
        <rFont val="Arial Narrow"/>
        <family val="2"/>
      </rPr>
      <t xml:space="preserve">lo reportado se refiere a un avance parcial de la actividad, en consecuencia se tiene en cuenta de manera proporcional. </t>
    </r>
    <r>
      <rPr>
        <b/>
        <i/>
        <sz val="10"/>
        <color theme="1"/>
        <rFont val="Arial Narrow"/>
        <family val="2"/>
      </rPr>
      <t xml:space="preserve">
</t>
    </r>
    <r>
      <rPr>
        <b/>
        <sz val="10"/>
        <color theme="1"/>
        <rFont val="Arial Narrow"/>
        <family val="2"/>
      </rPr>
      <t>DTAO:</t>
    </r>
    <r>
      <rPr>
        <sz val="10"/>
        <color theme="1"/>
        <rFont val="Arial Narrow"/>
        <family val="2"/>
      </rPr>
      <t xml:space="preserve"> Desde el grupo de procesos corporativos se enviaron los formatos para el diligenciamiento de los formatos de Índice de Información Clasificada y Registro de Activos de Información, los cuales se encuentran en aun en avance por parte de la DTAO. 
Adicionalmente y dando cumplimiento a las normas, leyes y procesos de transparencia y acceso a la Información y a la privacidad de la misma, desde la DTAO, continuamos en la constante actualización de los inventarios de activos de información y su última clasificación figura así: 
* Recursos de la información: bases de datos (reportes de los sistemas de información), reportes manejo de papelería y documentación sistemas (manuales en operación durante este lapso de tiempo), entre los recursos encontraremos:
1 Recursos de la información: Informes cero papel, reportes de ORFEO, reportes de gestión de incidentes o requerimientos, relación teletrabajo, manuales de aplicaciones y el link del manual de ORFEO.
Manual ORFEO:
https://sites.google.com/parquesnacionales.gov.co/manualusuarioorfeo/contacto?pli=1&amp;authuser=1
* Recursos de Software: migración de aplicaciones y sistemas operativos, entre los recursos encontraremos reportes de usuarios ORFEO, reporte usuarios Directorio activo y reporte de usuarios de correo.
</t>
    </r>
    <r>
      <rPr>
        <b/>
        <sz val="10"/>
        <color theme="1"/>
        <rFont val="Arial Narrow"/>
        <family val="2"/>
      </rPr>
      <t>DTCA:</t>
    </r>
    <r>
      <rPr>
        <sz val="10"/>
        <color theme="1"/>
        <rFont val="Arial Narrow"/>
        <family val="2"/>
      </rPr>
      <t xml:space="preserve">No se tienen avances en este cuatrimestre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 No se presenta avance en dicha actividad. No se ha contratado al personal de Archivo para dicha actividad.
</t>
    </r>
    <r>
      <rPr>
        <b/>
        <sz val="10"/>
        <color theme="1"/>
        <rFont val="Arial Narrow"/>
        <family val="2"/>
      </rPr>
      <t>SAF_GI:</t>
    </r>
    <r>
      <rPr>
        <sz val="10"/>
        <color theme="1"/>
        <rFont val="Arial Narrow"/>
        <family val="2"/>
      </rPr>
      <t xml:space="preserve"> Reporte trimestral Ene-Feb-Mar 2021 Conceptos Tecnicos e Informes de supervision 
Reporte Trimestral Trabajo de Gestion Docuemental Ene-Feb-Mar 2021. 
</t>
    </r>
    <r>
      <rPr>
        <b/>
        <sz val="10"/>
        <color theme="1"/>
        <rFont val="Arial Narrow"/>
        <family val="2"/>
      </rPr>
      <t>SAF-GPC:</t>
    </r>
    <r>
      <rPr>
        <sz val="10"/>
        <color theme="1"/>
        <rFont val="Arial Narrow"/>
        <family val="2"/>
      </rPr>
      <t xml:space="preserve"> Se actualizó la información del Registro de Activos de Información para la vigencia 2021.
Anexo 3.1. Registro Activos de Información 2021.
https://www.parquesnacionales.gov.co/portal/es/gestion-documental-ita/registro-de-activos-de-informacion/
</t>
    </r>
    <r>
      <rPr>
        <b/>
        <sz val="10"/>
        <color theme="1"/>
        <rFont val="Arial Narrow"/>
        <family val="2"/>
      </rPr>
      <t>GSIR:</t>
    </r>
    <r>
      <rPr>
        <sz val="10"/>
        <color theme="1"/>
        <rFont val="Arial Narrow"/>
        <family val="2"/>
      </rPr>
      <t xml:space="preserve"> El esquema de publicación es responsabilidad del área de  Comuniicaciones y Planeacion no nuestro, la herramienta esta diseñada para que dichas areas agreguen lo que sea necesario. 
</t>
    </r>
    <r>
      <rPr>
        <b/>
        <sz val="10"/>
        <color theme="1"/>
        <rFont val="Arial Narrow"/>
        <family val="2"/>
      </rPr>
      <t>OAP:</t>
    </r>
    <r>
      <rPr>
        <b/>
        <i/>
        <sz val="10"/>
        <color theme="1"/>
        <rFont val="Arial Narrow"/>
        <family val="2"/>
      </rPr>
      <t xml:space="preserve"> </t>
    </r>
    <r>
      <rPr>
        <sz val="10"/>
        <color theme="1"/>
        <rFont val="Arial Narrow"/>
        <family val="2"/>
      </rPr>
      <t>No se incluye % de avance.</t>
    </r>
  </si>
  <si>
    <r>
      <rPr>
        <b/>
        <sz val="10"/>
        <color theme="1"/>
        <rFont val="Arial Narrow"/>
        <family val="2"/>
      </rPr>
      <t>DTAM:</t>
    </r>
    <r>
      <rPr>
        <sz val="10"/>
        <color theme="1"/>
        <rFont val="Arial Narrow"/>
        <family val="2"/>
      </rPr>
      <t xml:space="preserve"> no reportó avances.
</t>
    </r>
    <r>
      <rPr>
        <b/>
        <sz val="10"/>
        <color theme="1"/>
        <rFont val="Arial Narrow"/>
        <family val="2"/>
      </rPr>
      <t>DTAN:</t>
    </r>
    <r>
      <rPr>
        <sz val="10"/>
        <color theme="1"/>
        <rFont val="Arial Narrow"/>
        <family val="2"/>
      </rPr>
      <t xml:space="preserve"> No reportó avances.
</t>
    </r>
    <r>
      <rPr>
        <b/>
        <sz val="10"/>
        <color theme="1"/>
        <rFont val="Arial Narrow"/>
        <family val="2"/>
      </rPr>
      <t>DTAO:</t>
    </r>
    <r>
      <rPr>
        <sz val="10"/>
        <color theme="1"/>
        <rFont val="Arial Narrow"/>
        <family val="2"/>
      </rPr>
      <t xml:space="preserve"> No reportó avances.</t>
    </r>
    <r>
      <rPr>
        <b/>
        <i/>
        <sz val="10"/>
        <color theme="1"/>
        <rFont val="Arial Narrow"/>
        <family val="2"/>
      </rPr>
      <t xml:space="preserve">
</t>
    </r>
    <r>
      <rPr>
        <b/>
        <sz val="10"/>
        <color theme="1"/>
        <rFont val="Arial Narrow"/>
        <family val="2"/>
      </rPr>
      <t>DTCA:</t>
    </r>
    <r>
      <rPr>
        <sz val="10"/>
        <color theme="1"/>
        <rFont val="Arial Narrow"/>
        <family val="2"/>
      </rPr>
      <t xml:space="preserve"> Se espera lineamientos del Nivel central para convocar a las áreas protegidas de la DTCA y avanzar en el compromiso
</t>
    </r>
    <r>
      <rPr>
        <b/>
        <sz val="10"/>
        <color theme="1"/>
        <rFont val="Arial Narrow"/>
        <family val="2"/>
      </rPr>
      <t>DTOR:</t>
    </r>
    <r>
      <rPr>
        <sz val="10"/>
        <color theme="1"/>
        <rFont val="Arial Narrow"/>
        <family val="2"/>
      </rPr>
      <t xml:space="preserve"> No se presenta avance en el periodo a reportar
</t>
    </r>
    <r>
      <rPr>
        <b/>
        <sz val="10"/>
        <color theme="1"/>
        <rFont val="Arial Narrow"/>
        <family val="2"/>
      </rPr>
      <t>DTPA:</t>
    </r>
    <r>
      <rPr>
        <sz val="10"/>
        <color theme="1"/>
        <rFont val="Arial Narrow"/>
        <family val="2"/>
      </rPr>
      <t xml:space="preserve">Este proceso lo ha liderado Control Interno Disciplinario, no se ha realizado hasta ahora en la DTPA, sin embargo estaremos atentos a las orientaciones de Nivel Central para su realización. </t>
    </r>
    <r>
      <rPr>
        <b/>
        <sz val="10"/>
        <color theme="1"/>
        <rFont val="Arial Narrow"/>
        <family val="2"/>
      </rPr>
      <t>OAP:</t>
    </r>
    <r>
      <rPr>
        <b/>
        <i/>
        <sz val="10"/>
        <color theme="1"/>
        <rFont val="Arial Narrow"/>
        <family val="2"/>
      </rPr>
      <t xml:space="preserve"> </t>
    </r>
    <r>
      <rPr>
        <sz val="10"/>
        <color theme="1"/>
        <rFont val="Arial Narrow"/>
        <family val="2"/>
      </rPr>
      <t>se aclara que la actividad la realiza la Territorial según lineamiento del GGH lider del proceso de conflictos de intereses.</t>
    </r>
    <r>
      <rPr>
        <b/>
        <i/>
        <sz val="10"/>
        <color theme="1"/>
        <rFont val="Arial Narrow"/>
        <family val="2"/>
      </rPr>
      <t xml:space="preserve">
</t>
    </r>
    <r>
      <rPr>
        <b/>
        <sz val="10"/>
        <color theme="1"/>
        <rFont val="Arial Narrow"/>
        <family val="2"/>
      </rPr>
      <t>GCEA:</t>
    </r>
    <r>
      <rPr>
        <sz val="10"/>
        <color theme="1"/>
        <rFont val="Arial Narrow"/>
        <family val="2"/>
      </rPr>
      <t xml:space="preserve">  socializó 4 piezas gráficas a través del correo instituciona, en relación al tema de conflcito de intereses correspondiente al servidor público, atendiendo el requerimiento de la Oficina de Control Disciplinario Interno.
</t>
    </r>
    <r>
      <rPr>
        <b/>
        <sz val="10"/>
        <color theme="1"/>
        <rFont val="Arial Narrow"/>
        <family val="2"/>
      </rPr>
      <t>SAF-GGH:</t>
    </r>
    <r>
      <rPr>
        <sz val="10"/>
        <color theme="1"/>
        <rFont val="Arial Narrow"/>
        <family val="2"/>
      </rPr>
      <t xml:space="preserve"> Se continua en la viegencia 2021 con el curso virtual de Integridad, transparencia y lucha contra la corrupcion que aborda el tema de conflicto de interes con suficiente claridad y fortalece al Talento Humano en ese tema.</t>
    </r>
    <r>
      <rPr>
        <b/>
        <i/>
        <sz val="10"/>
        <color theme="1"/>
        <rFont val="Arial Narrow"/>
        <family val="2"/>
      </rPr>
      <t xml:space="preserve">
</t>
    </r>
  </si>
  <si>
    <t>Impartir el 100% de los lineamientos derivados de la Ley 1712 de 2014,  y el Decreto 2106 del 22/11/19 para que las respuestas dadas a solicitudes de información de los usuarios sean atendidas en términos de oportunidad, veracidad,  completitud y de manera actualizada en los términos dispuestos en el artículo 26 de la Ley 1712 de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</si>
</sst>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dd/mm/yyyy;@"/>
    <numFmt numFmtId="166" formatCode="0.0%"/>
  </numFmts>
  <fonts count="47">
    <font>
      <sz val="11"/>
      <color theme="1"/>
      <name val="Calibri"/>
      <family val="2"/>
      <scheme val="minor"/>
    </font>
    <font>
      <sz val="10"/>
      <color theme="1"/>
      <name val="Calibri"/>
      <family val="2"/>
      <scheme val="minor"/>
    </font>
    <font>
      <b/>
      <sz val="14"/>
      <color theme="1"/>
      <name val="Arial Narrow"/>
      <family val="2"/>
    </font>
    <font>
      <b/>
      <sz val="12"/>
      <color theme="1"/>
      <name val="Arial Narrow"/>
      <family val="2"/>
    </font>
    <font>
      <b/>
      <sz val="10"/>
      <color theme="1"/>
      <name val="Arial Narrow"/>
      <family val="2"/>
    </font>
    <font>
      <i/>
      <sz val="10"/>
      <color theme="1"/>
      <name val="Arial Narrow"/>
      <family val="2"/>
    </font>
    <font>
      <b/>
      <sz val="11"/>
      <color theme="1"/>
      <name val="Calibri"/>
      <family val="2"/>
      <scheme val="minor"/>
    </font>
    <font>
      <sz val="14"/>
      <color theme="1"/>
      <name val="Calibri"/>
      <family val="2"/>
      <scheme val="minor"/>
    </font>
    <font>
      <b/>
      <sz val="14"/>
      <color theme="1"/>
      <name val="Calibri"/>
      <family val="2"/>
      <scheme val="minor"/>
    </font>
    <font>
      <sz val="10"/>
      <color theme="1"/>
      <name val="Arial Narrow"/>
      <family val="2"/>
    </font>
    <font>
      <b/>
      <sz val="16"/>
      <color theme="1"/>
      <name val="Calibri"/>
      <family val="2"/>
      <scheme val="minor"/>
    </font>
    <font>
      <b/>
      <i/>
      <sz val="14"/>
      <color theme="1"/>
      <name val="Arial Narrow"/>
      <family val="2"/>
    </font>
    <font>
      <sz val="8.5"/>
      <color theme="1"/>
      <name val="Calibri"/>
      <family val="2"/>
      <scheme val="minor"/>
    </font>
    <font>
      <sz val="12"/>
      <color theme="1"/>
      <name val="Arial Narrow"/>
      <family val="2"/>
    </font>
    <font>
      <b/>
      <sz val="14"/>
      <name val="Arial Narrow"/>
      <family val="2"/>
    </font>
    <font>
      <sz val="11"/>
      <name val="Calibri"/>
      <family val="2"/>
      <scheme val="minor"/>
    </font>
    <font>
      <sz val="8"/>
      <name val="Calibri"/>
      <family val="2"/>
      <scheme val="minor"/>
    </font>
    <font>
      <b/>
      <i/>
      <sz val="11"/>
      <color theme="8" tint="-0.249977111117893"/>
      <name val="Calibri"/>
      <family val="2"/>
      <scheme val="minor"/>
    </font>
    <font>
      <b/>
      <sz val="12"/>
      <color theme="1"/>
      <name val="Calibri"/>
      <family val="2"/>
      <scheme val="minor"/>
    </font>
    <font>
      <b/>
      <i/>
      <sz val="14"/>
      <color rgb="FFFF0000"/>
      <name val="Arial Narrow"/>
      <family val="2"/>
    </font>
    <font>
      <b/>
      <sz val="12"/>
      <color indexed="59"/>
      <name val="SansSerif"/>
    </font>
    <font>
      <sz val="10"/>
      <color indexed="8"/>
      <name val="SansSerif"/>
    </font>
    <font>
      <b/>
      <sz val="12"/>
      <color indexed="8"/>
      <name val="Arial Narrow"/>
      <family val="2"/>
    </font>
    <font>
      <sz val="10"/>
      <color indexed="8"/>
      <name val="Arial Narrow"/>
      <family val="2"/>
    </font>
    <font>
      <sz val="10"/>
      <name val="Arial Narrow"/>
      <family val="2"/>
    </font>
    <font>
      <b/>
      <sz val="12"/>
      <color indexed="59"/>
      <name val="Arial Narrow"/>
      <family val="2"/>
    </font>
    <font>
      <b/>
      <sz val="10.5"/>
      <color indexed="8"/>
      <name val="Arial Narrow"/>
      <family val="2"/>
    </font>
    <font>
      <sz val="10.5"/>
      <name val="Arial Narrow"/>
      <family val="2"/>
    </font>
    <font>
      <sz val="12"/>
      <color indexed="8"/>
      <name val="Arial Narrow"/>
      <family val="2"/>
    </font>
    <font>
      <b/>
      <sz val="11"/>
      <color indexed="8"/>
      <name val="Arial Narrow"/>
      <family val="2"/>
    </font>
    <font>
      <b/>
      <i/>
      <sz val="16"/>
      <color theme="1"/>
      <name val="Calibri"/>
      <family val="2"/>
      <scheme val="minor"/>
    </font>
    <font>
      <sz val="12"/>
      <color theme="1"/>
      <name val="Calibri"/>
      <family val="2"/>
      <scheme val="minor"/>
    </font>
    <font>
      <b/>
      <i/>
      <sz val="12"/>
      <color theme="1"/>
      <name val="Arial Narrow"/>
      <family val="2"/>
    </font>
    <font>
      <sz val="11"/>
      <color theme="1"/>
      <name val="Calibri"/>
      <family val="2"/>
      <scheme val="minor"/>
    </font>
    <font>
      <b/>
      <sz val="10"/>
      <name val="Arial Narrow"/>
      <family val="2"/>
    </font>
    <font>
      <b/>
      <i/>
      <sz val="10"/>
      <color theme="1"/>
      <name val="Arial Narrow"/>
      <family val="2"/>
    </font>
    <font>
      <b/>
      <i/>
      <sz val="14"/>
      <color rgb="FF2F5496"/>
      <name val="Calibri"/>
      <family val="2"/>
    </font>
    <font>
      <b/>
      <sz val="10"/>
      <color rgb="FF000000"/>
      <name val="Arial Narrow"/>
      <family val="2"/>
    </font>
    <font>
      <sz val="10"/>
      <color rgb="FF000000"/>
      <name val="Arial Narrow"/>
      <family val="2"/>
    </font>
    <font>
      <i/>
      <sz val="10"/>
      <name val="Arial Narrow"/>
      <family val="2"/>
    </font>
    <font>
      <b/>
      <i/>
      <sz val="10"/>
      <name val="Arial Narrow"/>
      <family val="2"/>
    </font>
    <font>
      <strike/>
      <sz val="10"/>
      <name val="Arial Narrow"/>
      <family val="2"/>
    </font>
    <font>
      <b/>
      <i/>
      <u/>
      <sz val="10"/>
      <name val="Arial Narrow"/>
      <family val="2"/>
    </font>
    <font>
      <sz val="10"/>
      <color rgb="FFFF0000"/>
      <name val="Arial Narrow"/>
      <family val="2"/>
    </font>
    <font>
      <b/>
      <sz val="10"/>
      <color theme="8" tint="-0.249977111117893"/>
      <name val="Arial Black"/>
      <family val="2"/>
    </font>
    <font>
      <b/>
      <sz val="11"/>
      <color theme="8" tint="-0.249977111117893"/>
      <name val="Arial Black"/>
      <family val="2"/>
    </font>
    <font>
      <b/>
      <sz val="10"/>
      <color rgb="FF2F5496"/>
      <name val="Arial Black"/>
      <family val="2"/>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indexed="9"/>
        <bgColor indexed="64"/>
      </patternFill>
    </fill>
    <fill>
      <patternFill patternType="solid">
        <fgColor theme="4" tint="0.59996337778862885"/>
        <bgColor indexed="64"/>
      </patternFill>
    </fill>
    <fill>
      <patternFill patternType="solid">
        <fgColor theme="0"/>
        <bgColor theme="0"/>
      </patternFill>
    </fill>
    <fill>
      <patternFill patternType="solid">
        <fgColor theme="0" tint="-4.9989318521683403E-2"/>
        <bgColor indexed="64"/>
      </patternFill>
    </fill>
    <fill>
      <patternFill patternType="solid">
        <fgColor rgb="FFFFFFFF"/>
        <bgColor rgb="FFFFFFFF"/>
      </patternFill>
    </fill>
    <fill>
      <patternFill patternType="solid">
        <fgColor rgb="FFE2EFD9"/>
        <bgColor rgb="FFE2EFD9"/>
      </patternFill>
    </fill>
    <fill>
      <patternFill patternType="solid">
        <fgColor theme="8" tint="0.79998168889431442"/>
        <bgColor indexed="64"/>
      </patternFill>
    </fill>
  </fills>
  <borders count="83">
    <border>
      <left/>
      <right/>
      <top/>
      <bottom/>
      <diagonal/>
    </border>
    <border>
      <left style="thin">
        <color theme="0"/>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4" tint="-0.249977111117893"/>
      </left>
      <right style="medium">
        <color theme="4" tint="-0.249977111117893"/>
      </right>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theme="4" tint="-0.249977111117893"/>
      </left>
      <right style="medium">
        <color theme="4" tint="-0.249977111117893"/>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4" tint="-0.24994659260841701"/>
      </left>
      <right style="medium">
        <color theme="3"/>
      </right>
      <top/>
      <bottom/>
      <diagonal/>
    </border>
    <border>
      <left style="medium">
        <color theme="4" tint="-0.24994659260841701"/>
      </left>
      <right style="medium">
        <color theme="3"/>
      </right>
      <top/>
      <bottom style="medium">
        <color theme="4" tint="-0.24994659260841701"/>
      </bottom>
      <diagonal/>
    </border>
    <border>
      <left style="medium">
        <color theme="4" tint="-0.24994659260841701"/>
      </left>
      <right style="medium">
        <color theme="3"/>
      </right>
      <top style="medium">
        <color indexed="64"/>
      </top>
      <bottom/>
      <diagonal/>
    </border>
    <border>
      <left style="medium">
        <color indexed="64"/>
      </left>
      <right style="medium">
        <color theme="4" tint="-0.24994659260841701"/>
      </right>
      <top style="medium">
        <color indexed="64"/>
      </top>
      <bottom style="medium">
        <color indexed="64"/>
      </bottom>
      <diagonal/>
    </border>
    <border>
      <left style="medium">
        <color theme="4" tint="-0.24994659260841701"/>
      </left>
      <right style="medium">
        <color theme="4" tint="-0.24994659260841701"/>
      </right>
      <top style="medium">
        <color indexed="64"/>
      </top>
      <bottom style="medium">
        <color indexed="64"/>
      </bottom>
      <diagonal/>
    </border>
    <border>
      <left style="medium">
        <color indexed="64"/>
      </left>
      <right style="medium">
        <color theme="4" tint="-0.24994659260841701"/>
      </right>
      <top style="medium">
        <color theme="4" tint="-0.24994659260841701"/>
      </top>
      <bottom/>
      <diagonal/>
    </border>
    <border>
      <left style="medium">
        <color indexed="64"/>
      </left>
      <right style="medium">
        <color theme="4" tint="-0.24994659260841701"/>
      </right>
      <top/>
      <bottom/>
      <diagonal/>
    </border>
    <border>
      <left style="medium">
        <color indexed="64"/>
      </left>
      <right style="medium">
        <color theme="4" tint="-0.24994659260841701"/>
      </right>
      <top/>
      <bottom style="medium">
        <color theme="4" tint="-0.24994659260841701"/>
      </bottom>
      <diagonal/>
    </border>
    <border>
      <left style="medium">
        <color indexed="64"/>
      </left>
      <right style="medium">
        <color theme="4" tint="-0.24994659260841701"/>
      </right>
      <top/>
      <bottom style="medium">
        <color indexed="64"/>
      </bottom>
      <diagonal/>
    </border>
    <border>
      <left style="medium">
        <color theme="4" tint="-0.24994659260841701"/>
      </left>
      <right style="medium">
        <color theme="4" tint="-0.24994659260841701"/>
      </right>
      <top style="medium">
        <color theme="4" tint="-0.24994659260841701"/>
      </top>
      <bottom style="medium">
        <color indexed="64"/>
      </bottom>
      <diagonal/>
    </border>
    <border>
      <left style="medium">
        <color theme="4" tint="-0.24994659260841701"/>
      </left>
      <right/>
      <top style="medium">
        <color indexed="64"/>
      </top>
      <bottom style="medium">
        <color indexed="64"/>
      </bottom>
      <diagonal/>
    </border>
    <border>
      <left style="medium">
        <color theme="4" tint="-0.24994659260841701"/>
      </left>
      <right style="medium">
        <color indexed="64"/>
      </right>
      <top style="medium">
        <color indexed="64"/>
      </top>
      <bottom style="medium">
        <color indexed="64"/>
      </bottom>
      <diagonal/>
    </border>
    <border>
      <left style="medium">
        <color theme="4" tint="-0.24994659260841701"/>
      </left>
      <right style="medium">
        <color indexed="64"/>
      </right>
      <top style="medium">
        <color theme="4" tint="-0.24994659260841701"/>
      </top>
      <bottom style="medium">
        <color theme="4" tint="-0.24994659260841701"/>
      </bottom>
      <diagonal/>
    </border>
    <border>
      <left/>
      <right style="medium">
        <color theme="4" tint="-0.24994659260841701"/>
      </right>
      <top style="medium">
        <color indexed="64"/>
      </top>
      <bottom style="medium">
        <color indexed="64"/>
      </bottom>
      <diagonal/>
    </border>
    <border>
      <left style="medium">
        <color theme="4" tint="-0.24994659260841701"/>
      </left>
      <right style="medium">
        <color theme="4" tint="-0.24994659260841701"/>
      </right>
      <top/>
      <bottom style="medium">
        <color indexed="64"/>
      </bottom>
      <diagonal/>
    </border>
    <border>
      <left style="medium">
        <color indexed="64"/>
      </left>
      <right style="medium">
        <color theme="4" tint="-0.249977111117893"/>
      </right>
      <top/>
      <bottom style="medium">
        <color indexed="64"/>
      </bottom>
      <diagonal/>
    </border>
    <border>
      <left style="medium">
        <color theme="4" tint="-0.24994659260841701"/>
      </left>
      <right/>
      <top/>
      <bottom style="medium">
        <color indexed="64"/>
      </bottom>
      <diagonal/>
    </border>
    <border>
      <left style="medium">
        <color theme="4" tint="-0.24994659260841701"/>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theme="4" tint="-0.249977111117893"/>
      </left>
      <right style="medium">
        <color indexed="64"/>
      </right>
      <top/>
      <bottom style="medium">
        <color indexed="64"/>
      </bottom>
      <diagonal/>
    </border>
    <border>
      <left style="medium">
        <color indexed="64"/>
      </left>
      <right style="medium">
        <color theme="4" tint="-0.249977111117893"/>
      </right>
      <top/>
      <bottom/>
      <diagonal/>
    </border>
    <border>
      <left style="medium">
        <color indexed="64"/>
      </left>
      <right style="medium">
        <color theme="4" tint="-0.249977111117893"/>
      </right>
      <top/>
      <bottom style="medium">
        <color theme="4" tint="-0.249977111117893"/>
      </bottom>
      <diagonal/>
    </border>
    <border>
      <left style="medium">
        <color indexed="64"/>
      </left>
      <right style="medium">
        <color theme="4" tint="-0.249977111117893"/>
      </right>
      <top style="medium">
        <color theme="4" tint="-0.249977111117893"/>
      </top>
      <bottom style="medium">
        <color theme="4" tint="-0.249977111117893"/>
      </bottom>
      <diagonal/>
    </border>
    <border>
      <left style="medium">
        <color indexed="64"/>
      </left>
      <right style="medium">
        <color theme="4" tint="-0.249977111117893"/>
      </right>
      <top style="medium">
        <color theme="4" tint="-0.249977111117893"/>
      </top>
      <bottom/>
      <diagonal/>
    </border>
    <border>
      <left/>
      <right style="medium">
        <color theme="4" tint="-0.249977111117893"/>
      </right>
      <top style="medium">
        <color theme="4" tint="-0.249977111117893"/>
      </top>
      <bottom style="medium">
        <color indexed="64"/>
      </bottom>
      <diagonal/>
    </border>
    <border>
      <left style="medium">
        <color theme="4" tint="-0.249977111117893"/>
      </left>
      <right style="medium">
        <color indexed="64"/>
      </right>
      <top style="medium">
        <color theme="4" tint="-0.249977111117893"/>
      </top>
      <bottom style="medium">
        <color indexed="64"/>
      </bottom>
      <diagonal/>
    </border>
    <border>
      <left style="medium">
        <color theme="4" tint="-0.24994659260841701"/>
      </left>
      <right style="medium">
        <color theme="4" tint="-0.249977111117893"/>
      </right>
      <top style="medium">
        <color indexed="64"/>
      </top>
      <bottom/>
      <diagonal/>
    </border>
    <border>
      <left style="thin">
        <color indexed="64"/>
      </left>
      <right style="medium">
        <color indexed="64"/>
      </right>
      <top style="medium">
        <color indexed="64"/>
      </top>
      <bottom style="thin">
        <color indexed="64"/>
      </bottom>
      <diagonal/>
    </border>
    <border>
      <left style="medium">
        <color rgb="FF2E75B5"/>
      </left>
      <right style="medium">
        <color rgb="FF2E75B5"/>
      </right>
      <top style="medium">
        <color rgb="FF2E75B5"/>
      </top>
      <bottom style="medium">
        <color rgb="FF2E75B5"/>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theme="3"/>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theme="4" tint="-0.24994659260841701"/>
      </right>
      <top style="medium">
        <color indexed="64"/>
      </top>
      <bottom style="medium">
        <color theme="4" tint="-0.24994659260841701"/>
      </bottom>
      <diagonal/>
    </border>
    <border>
      <left style="medium">
        <color theme="4" tint="-0.24994659260841701"/>
      </left>
      <right style="medium">
        <color theme="4" tint="-0.24994659260841701"/>
      </right>
      <top style="medium">
        <color indexed="64"/>
      </top>
      <bottom style="medium">
        <color theme="4" tint="-0.24994659260841701"/>
      </bottom>
      <diagonal/>
    </border>
    <border>
      <left style="medium">
        <color theme="4" tint="-0.249977111117893"/>
      </left>
      <right style="medium">
        <color indexed="64"/>
      </right>
      <top style="medium">
        <color indexed="64"/>
      </top>
      <bottom style="medium">
        <color theme="4" tint="-0.249977111117893"/>
      </bottom>
      <diagonal/>
    </border>
    <border>
      <left style="medium">
        <color indexed="64"/>
      </left>
      <right style="medium">
        <color theme="4" tint="-0.24994659260841701"/>
      </right>
      <top style="medium">
        <color theme="4" tint="-0.24994659260841701"/>
      </top>
      <bottom style="medium">
        <color theme="4" tint="-0.24994659260841701"/>
      </bottom>
      <diagonal/>
    </border>
    <border>
      <left style="medium">
        <color indexed="64"/>
      </left>
      <right style="medium">
        <color theme="4" tint="-0.24994659260841701"/>
      </right>
      <top style="medium">
        <color theme="4" tint="-0.24994659260841701"/>
      </top>
      <bottom style="medium">
        <color indexed="64"/>
      </bottom>
      <diagonal/>
    </border>
    <border>
      <left style="medium">
        <color theme="4" tint="-0.249977111117893"/>
      </left>
      <right style="medium">
        <color theme="4" tint="-0.249977111117893"/>
      </right>
      <top/>
      <bottom/>
      <diagonal/>
    </border>
    <border>
      <left style="medium">
        <color theme="4" tint="-0.24994659260841701"/>
      </left>
      <right style="medium">
        <color indexed="64"/>
      </right>
      <top style="medium">
        <color theme="4" tint="-0.24994659260841701"/>
      </top>
      <bottom/>
      <diagonal/>
    </border>
    <border>
      <left style="medium">
        <color indexed="8"/>
      </left>
      <right style="medium">
        <color indexed="8"/>
      </right>
      <top style="medium">
        <color indexed="8"/>
      </top>
      <bottom/>
      <diagonal/>
    </border>
    <border>
      <left style="medium">
        <color theme="4" tint="-0.24994659260841701"/>
      </left>
      <right style="medium">
        <color theme="4" tint="-0.249977111117893"/>
      </right>
      <top/>
      <bottom style="medium">
        <color rgb="FF2E75B5"/>
      </bottom>
      <diagonal/>
    </border>
    <border>
      <left style="medium">
        <color rgb="FF2E75B5"/>
      </left>
      <right/>
      <top style="medium">
        <color indexed="8"/>
      </top>
      <bottom style="medium">
        <color indexed="8"/>
      </bottom>
      <diagonal/>
    </border>
  </borders>
  <cellStyleXfs count="2">
    <xf numFmtId="0" fontId="0" fillId="0" borderId="0"/>
    <xf numFmtId="9" fontId="33" fillId="0" borderId="0" applyFont="0" applyFill="0" applyBorder="0" applyAlignment="0" applyProtection="0"/>
  </cellStyleXfs>
  <cellXfs count="227">
    <xf numFmtId="0" fontId="0" fillId="0" borderId="0" xfId="0"/>
    <xf numFmtId="0" fontId="12" fillId="0" borderId="0" xfId="0" applyFont="1"/>
    <xf numFmtId="0" fontId="0" fillId="2" borderId="0" xfId="0" applyFill="1"/>
    <xf numFmtId="0" fontId="12" fillId="2" borderId="0" xfId="0" applyFont="1" applyFill="1"/>
    <xf numFmtId="0" fontId="0" fillId="5" borderId="0" xfId="0" applyFill="1"/>
    <xf numFmtId="0" fontId="7" fillId="5" borderId="0" xfId="0" applyFont="1" applyFill="1"/>
    <xf numFmtId="0" fontId="0" fillId="5" borderId="0" xfId="0" applyFill="1" applyAlignment="1">
      <alignment horizontal="center"/>
    </xf>
    <xf numFmtId="0" fontId="12" fillId="5" borderId="0" xfId="0" applyFont="1" applyFill="1"/>
    <xf numFmtId="0" fontId="7" fillId="4" borderId="19" xfId="0" applyFont="1" applyFill="1" applyBorder="1" applyAlignment="1">
      <alignment horizontal="left" vertical="center" wrapText="1"/>
    </xf>
    <xf numFmtId="0" fontId="15" fillId="5" borderId="0" xfId="0" applyFont="1" applyFill="1"/>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wrapText="1"/>
    </xf>
    <xf numFmtId="0" fontId="0" fillId="5" borderId="0" xfId="0" applyFill="1" applyAlignment="1">
      <alignment vertical="center"/>
    </xf>
    <xf numFmtId="0" fontId="0" fillId="0" borderId="0" xfId="0" applyAlignment="1">
      <alignment vertical="center" wrapText="1"/>
    </xf>
    <xf numFmtId="14" fontId="9" fillId="2" borderId="2" xfId="0" applyNumberFormat="1" applyFont="1" applyFill="1" applyBorder="1" applyAlignment="1">
      <alignment vertical="center" wrapText="1"/>
    </xf>
    <xf numFmtId="0" fontId="0" fillId="2" borderId="0" xfId="0" applyFill="1" applyAlignment="1">
      <alignmen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0" fillId="0" borderId="0" xfId="0" applyAlignment="1">
      <alignment horizontal="center"/>
    </xf>
    <xf numFmtId="0" fontId="3" fillId="2" borderId="19" xfId="0" applyFont="1" applyFill="1" applyBorder="1" applyAlignment="1">
      <alignment horizontal="center" vertical="center" wrapText="1"/>
    </xf>
    <xf numFmtId="0" fontId="6" fillId="5" borderId="0" xfId="0" applyFont="1" applyFill="1" applyAlignment="1">
      <alignment vertical="center"/>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wrapText="1"/>
    </xf>
    <xf numFmtId="0" fontId="3" fillId="2" borderId="24" xfId="0" applyFont="1" applyFill="1" applyBorder="1" applyAlignment="1">
      <alignment horizontal="center" vertical="center"/>
    </xf>
    <xf numFmtId="0" fontId="18" fillId="2" borderId="24" xfId="0" applyFont="1" applyFill="1" applyBorder="1" applyAlignment="1">
      <alignment horizontal="center" vertical="center"/>
    </xf>
    <xf numFmtId="0" fontId="1" fillId="5" borderId="0" xfId="0" applyFont="1" applyFill="1" applyAlignment="1"/>
    <xf numFmtId="0" fontId="3" fillId="2" borderId="31" xfId="0" applyFont="1" applyFill="1" applyBorder="1" applyAlignment="1">
      <alignment horizontal="center" vertical="center"/>
    </xf>
    <xf numFmtId="0" fontId="18" fillId="2" borderId="31" xfId="0" applyFont="1" applyFill="1" applyBorder="1" applyAlignment="1">
      <alignment horizontal="center" vertical="center" wrapText="1"/>
    </xf>
    <xf numFmtId="0" fontId="8" fillId="2" borderId="35" xfId="0" applyFont="1" applyFill="1" applyBorder="1" applyAlignment="1">
      <alignment horizontal="center" vertical="center"/>
    </xf>
    <xf numFmtId="0" fontId="6" fillId="2" borderId="18"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36" xfId="0" applyFont="1" applyFill="1" applyBorder="1" applyAlignment="1">
      <alignment horizontal="center" vertical="center"/>
    </xf>
    <xf numFmtId="0" fontId="0" fillId="0" borderId="0" xfId="0"/>
    <xf numFmtId="0" fontId="21" fillId="7" borderId="39" xfId="0" applyFont="1" applyFill="1" applyBorder="1" applyAlignment="1">
      <alignment horizontal="left" vertical="top" wrapText="1"/>
    </xf>
    <xf numFmtId="0" fontId="24" fillId="0" borderId="0" xfId="0" applyFont="1"/>
    <xf numFmtId="0" fontId="23" fillId="7" borderId="41" xfId="0" applyFont="1" applyFill="1" applyBorder="1" applyAlignment="1">
      <alignment horizontal="left" vertical="top" wrapText="1"/>
    </xf>
    <xf numFmtId="0" fontId="23" fillId="7" borderId="46" xfId="0" applyFont="1" applyFill="1" applyBorder="1" applyAlignment="1">
      <alignment horizontal="left" vertical="top" wrapText="1"/>
    </xf>
    <xf numFmtId="0" fontId="27" fillId="0" borderId="0" xfId="0" applyFont="1"/>
    <xf numFmtId="0" fontId="23" fillId="7" borderId="0" xfId="0" applyFont="1" applyFill="1" applyBorder="1" applyAlignment="1">
      <alignment horizontal="left" vertical="top" wrapText="1"/>
    </xf>
    <xf numFmtId="0" fontId="0" fillId="2" borderId="0" xfId="0" applyFill="1" applyBorder="1"/>
    <xf numFmtId="0" fontId="23" fillId="7" borderId="53" xfId="0" applyFont="1" applyFill="1" applyBorder="1" applyAlignment="1">
      <alignment horizontal="left" vertical="center" wrapText="1"/>
    </xf>
    <xf numFmtId="0" fontId="23" fillId="7" borderId="55" xfId="0" applyFont="1" applyFill="1" applyBorder="1" applyAlignment="1">
      <alignment horizontal="left" vertical="center" wrapText="1"/>
    </xf>
    <xf numFmtId="165" fontId="9" fillId="2" borderId="37" xfId="0" applyNumberFormat="1" applyFont="1" applyFill="1" applyBorder="1" applyAlignment="1">
      <alignment horizontal="center" vertical="center"/>
    </xf>
    <xf numFmtId="165" fontId="9" fillId="2" borderId="32" xfId="0" applyNumberFormat="1" applyFont="1" applyFill="1" applyBorder="1" applyAlignment="1">
      <alignment horizontal="center" vertical="center" wrapText="1"/>
    </xf>
    <xf numFmtId="14" fontId="9" fillId="2" borderId="32" xfId="0" applyNumberFormat="1" applyFont="1" applyFill="1" applyBorder="1" applyAlignment="1">
      <alignment horizontal="center" vertical="center" wrapText="1"/>
    </xf>
    <xf numFmtId="0" fontId="29" fillId="7" borderId="53" xfId="0" applyFont="1" applyFill="1" applyBorder="1" applyAlignment="1">
      <alignment horizontal="center" vertical="center" wrapText="1"/>
    </xf>
    <xf numFmtId="0" fontId="29" fillId="7" borderId="43" xfId="0" applyFont="1" applyFill="1" applyBorder="1" applyAlignment="1">
      <alignment horizontal="center" vertical="center" wrapText="1"/>
    </xf>
    <xf numFmtId="0" fontId="29" fillId="7" borderId="54" xfId="0" applyFont="1" applyFill="1" applyBorder="1" applyAlignment="1">
      <alignment horizontal="center" vertical="center" wrapText="1"/>
    </xf>
    <xf numFmtId="0" fontId="6" fillId="2" borderId="59" xfId="0" applyFont="1" applyFill="1" applyBorder="1" applyAlignment="1">
      <alignment horizontal="center" vertical="center"/>
    </xf>
    <xf numFmtId="0" fontId="31" fillId="4" borderId="62" xfId="0" applyFont="1" applyFill="1" applyBorder="1" applyAlignment="1">
      <alignment vertical="center" wrapText="1"/>
    </xf>
    <xf numFmtId="166" fontId="9" fillId="2" borderId="2" xfId="1" applyNumberFormat="1" applyFont="1" applyFill="1" applyBorder="1" applyAlignment="1">
      <alignment horizontal="center" vertical="center" wrapText="1"/>
    </xf>
    <xf numFmtId="0" fontId="0" fillId="2" borderId="0" xfId="0" applyFill="1" applyBorder="1" applyAlignment="1"/>
    <xf numFmtId="0" fontId="0" fillId="2" borderId="46" xfId="0" applyFill="1" applyBorder="1" applyAlignment="1"/>
    <xf numFmtId="0" fontId="0" fillId="2" borderId="40" xfId="0" applyFill="1" applyBorder="1" applyAlignment="1"/>
    <xf numFmtId="0" fontId="0" fillId="2" borderId="44" xfId="0" applyFill="1" applyBorder="1" applyAlignment="1"/>
    <xf numFmtId="0" fontId="0" fillId="2" borderId="47" xfId="0" applyFill="1" applyBorder="1" applyAlignment="1"/>
    <xf numFmtId="0" fontId="0" fillId="2" borderId="39" xfId="0" applyFill="1" applyBorder="1" applyAlignment="1"/>
    <xf numFmtId="0" fontId="23" fillId="7" borderId="13" xfId="0" applyFont="1" applyFill="1" applyBorder="1" applyAlignment="1">
      <alignment horizontal="left" vertical="top" wrapText="1"/>
    </xf>
    <xf numFmtId="0" fontId="0" fillId="2" borderId="13" xfId="0" applyFill="1" applyBorder="1" applyAlignment="1"/>
    <xf numFmtId="0" fontId="0" fillId="2" borderId="14" xfId="0" applyFill="1" applyBorder="1" applyAlignment="1"/>
    <xf numFmtId="0" fontId="0" fillId="8" borderId="0" xfId="0" applyFill="1" applyBorder="1"/>
    <xf numFmtId="0" fontId="0" fillId="8" borderId="0" xfId="0" applyFill="1"/>
    <xf numFmtId="0" fontId="24" fillId="8" borderId="0" xfId="0" applyFont="1" applyFill="1" applyBorder="1"/>
    <xf numFmtId="0" fontId="24" fillId="8" borderId="0" xfId="0" applyFont="1" applyFill="1"/>
    <xf numFmtId="0" fontId="27" fillId="8" borderId="0" xfId="0" applyFont="1" applyFill="1" applyBorder="1"/>
    <xf numFmtId="0" fontId="27" fillId="8" borderId="0" xfId="0" applyFont="1" applyFill="1"/>
    <xf numFmtId="166" fontId="9" fillId="2" borderId="5" xfId="1" applyNumberFormat="1" applyFont="1" applyFill="1" applyBorder="1" applyAlignment="1">
      <alignment horizontal="center" vertical="center" wrapText="1"/>
    </xf>
    <xf numFmtId="166" fontId="9" fillId="9" borderId="68" xfId="0" applyNumberFormat="1" applyFont="1" applyFill="1" applyBorder="1" applyAlignment="1">
      <alignment horizontal="center" vertical="center" wrapText="1"/>
    </xf>
    <xf numFmtId="0" fontId="3" fillId="2" borderId="24" xfId="0" applyFont="1" applyFill="1" applyBorder="1" applyAlignment="1">
      <alignment horizontal="center" vertical="center"/>
    </xf>
    <xf numFmtId="0" fontId="23" fillId="7" borderId="58" xfId="0" applyFont="1" applyFill="1" applyBorder="1" applyAlignment="1">
      <alignment horizontal="center" vertical="center" wrapText="1"/>
    </xf>
    <xf numFmtId="0" fontId="23" fillId="7" borderId="43" xfId="0" applyFont="1" applyFill="1" applyBorder="1" applyAlignment="1">
      <alignment horizontal="center" vertical="center" wrapText="1"/>
    </xf>
    <xf numFmtId="0" fontId="3" fillId="2" borderId="30" xfId="0" applyFont="1" applyFill="1" applyBorder="1" applyAlignment="1">
      <alignment horizontal="center" vertical="center"/>
    </xf>
    <xf numFmtId="166" fontId="9" fillId="10" borderId="5" xfId="1" applyNumberFormat="1" applyFont="1" applyFill="1" applyBorder="1" applyAlignment="1">
      <alignment horizontal="center" vertical="center" wrapText="1"/>
    </xf>
    <xf numFmtId="166" fontId="34" fillId="2" borderId="15"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xf>
    <xf numFmtId="166" fontId="9" fillId="2" borderId="4" xfId="1" applyNumberFormat="1" applyFont="1" applyFill="1" applyBorder="1" applyAlignment="1">
      <alignment horizontal="center" vertical="center" wrapText="1"/>
    </xf>
    <xf numFmtId="166" fontId="9" fillId="2" borderId="31" xfId="1" applyNumberFormat="1" applyFont="1" applyFill="1" applyBorder="1" applyAlignment="1">
      <alignment horizontal="center" vertical="center" wrapText="1"/>
    </xf>
    <xf numFmtId="0" fontId="36" fillId="12" borderId="0" xfId="0" applyFont="1" applyFill="1" applyBorder="1" applyAlignment="1">
      <alignment vertical="center" wrapText="1"/>
    </xf>
    <xf numFmtId="0" fontId="37" fillId="11" borderId="69" xfId="0" applyFont="1" applyFill="1" applyBorder="1" applyAlignment="1">
      <alignment vertical="top" wrapText="1"/>
    </xf>
    <xf numFmtId="0" fontId="4" fillId="2" borderId="70" xfId="0" applyFont="1" applyFill="1" applyBorder="1" applyAlignment="1">
      <alignment horizontal="center" vertical="center" wrapText="1"/>
    </xf>
    <xf numFmtId="0" fontId="4" fillId="2" borderId="5" xfId="0" applyFont="1" applyFill="1" applyBorder="1" applyAlignment="1">
      <alignment horizontal="center" vertical="center" wrapText="1"/>
    </xf>
    <xf numFmtId="9" fontId="9" fillId="2" borderId="67" xfId="1" applyFont="1" applyFill="1" applyBorder="1" applyAlignment="1">
      <alignment horizontal="center" vertical="center"/>
    </xf>
    <xf numFmtId="9" fontId="9" fillId="2" borderId="71" xfId="1" applyFont="1" applyFill="1" applyBorder="1" applyAlignment="1">
      <alignment horizontal="center" vertical="center"/>
    </xf>
    <xf numFmtId="9" fontId="9" fillId="2" borderId="72" xfId="1"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4" xfId="0" applyFont="1" applyFill="1" applyBorder="1" applyAlignment="1">
      <alignment horizontal="center" vertical="center" wrapText="1"/>
    </xf>
    <xf numFmtId="164" fontId="24" fillId="2" borderId="15" xfId="0" applyNumberFormat="1" applyFont="1" applyFill="1" applyBorder="1" applyAlignment="1">
      <alignment horizontal="center" vertical="center"/>
    </xf>
    <xf numFmtId="0" fontId="4" fillId="2" borderId="73" xfId="0" applyFont="1" applyFill="1" applyBorder="1" applyAlignment="1">
      <alignment horizontal="center" vertical="center" wrapText="1"/>
    </xf>
    <xf numFmtId="166" fontId="4" fillId="2" borderId="75" xfId="0" applyNumberFormat="1" applyFont="1" applyFill="1" applyBorder="1" applyAlignment="1">
      <alignment horizontal="center" vertical="center"/>
    </xf>
    <xf numFmtId="0" fontId="4" fillId="2" borderId="7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77" xfId="0" applyFont="1" applyFill="1" applyBorder="1" applyAlignment="1">
      <alignment horizontal="center" vertical="center" wrapText="1"/>
    </xf>
    <xf numFmtId="166" fontId="4" fillId="2" borderId="65" xfId="0" applyNumberFormat="1" applyFont="1" applyFill="1" applyBorder="1" applyAlignment="1">
      <alignment horizontal="center" vertical="center"/>
    </xf>
    <xf numFmtId="0" fontId="3" fillId="2" borderId="45" xfId="0" applyFont="1" applyFill="1" applyBorder="1" applyAlignment="1">
      <alignment horizontal="center" vertical="center"/>
    </xf>
    <xf numFmtId="9" fontId="44" fillId="5" borderId="0" xfId="1" applyFont="1" applyFill="1" applyBorder="1" applyAlignment="1">
      <alignment vertical="center"/>
    </xf>
    <xf numFmtId="14" fontId="9" fillId="2" borderId="79" xfId="0" applyNumberFormat="1" applyFont="1" applyFill="1" applyBorder="1" applyAlignment="1">
      <alignment horizontal="center" vertical="center" wrapText="1"/>
    </xf>
    <xf numFmtId="166" fontId="9" fillId="2" borderId="3" xfId="1" applyNumberFormat="1" applyFont="1" applyFill="1" applyBorder="1" applyAlignment="1">
      <alignment horizontal="center" vertical="center" wrapText="1"/>
    </xf>
    <xf numFmtId="166" fontId="34" fillId="2" borderId="78" xfId="0" applyNumberFormat="1" applyFont="1" applyFill="1" applyBorder="1" applyAlignment="1">
      <alignment horizontal="center" vertical="center"/>
    </xf>
    <xf numFmtId="0" fontId="17" fillId="5" borderId="0" xfId="0" applyFont="1" applyFill="1" applyBorder="1" applyAlignment="1">
      <alignment vertical="center"/>
    </xf>
    <xf numFmtId="0" fontId="9" fillId="0" borderId="68" xfId="0" applyFont="1" applyFill="1" applyBorder="1" applyAlignment="1">
      <alignment horizontal="justify" vertical="top" wrapText="1"/>
    </xf>
    <xf numFmtId="0" fontId="38" fillId="0" borderId="68" xfId="0" applyFont="1" applyFill="1" applyBorder="1" applyAlignment="1">
      <alignment horizontal="justify" vertical="top" wrapText="1"/>
    </xf>
    <xf numFmtId="0" fontId="9" fillId="0" borderId="68" xfId="0" applyFont="1" applyFill="1" applyBorder="1" applyAlignment="1">
      <alignment horizontal="justify" vertical="justify" wrapText="1"/>
    </xf>
    <xf numFmtId="0" fontId="9" fillId="0" borderId="68" xfId="0" applyFont="1" applyFill="1" applyBorder="1" applyAlignment="1">
      <alignment horizontal="justify" vertical="center" wrapText="1"/>
    </xf>
    <xf numFmtId="9" fontId="44" fillId="5" borderId="19" xfId="1" applyFont="1" applyFill="1" applyBorder="1" applyAlignment="1">
      <alignment horizontal="center" vertical="center"/>
    </xf>
    <xf numFmtId="0" fontId="9" fillId="0" borderId="68" xfId="0" applyFont="1" applyFill="1" applyBorder="1" applyAlignment="1">
      <alignment horizontal="center" vertical="center" wrapText="1"/>
    </xf>
    <xf numFmtId="0" fontId="38" fillId="11" borderId="69" xfId="0" applyFont="1" applyFill="1" applyBorder="1" applyAlignment="1">
      <alignment horizontal="justify" vertical="center" wrapText="1"/>
    </xf>
    <xf numFmtId="9" fontId="45" fillId="5" borderId="19" xfId="1" applyFont="1" applyFill="1" applyBorder="1" applyAlignment="1">
      <alignment horizontal="center" vertical="center"/>
    </xf>
    <xf numFmtId="14" fontId="9" fillId="0" borderId="68" xfId="0" applyNumberFormat="1" applyFont="1" applyFill="1" applyBorder="1" applyAlignment="1">
      <alignment horizontal="center" vertical="center" wrapText="1"/>
    </xf>
    <xf numFmtId="0" fontId="38" fillId="11" borderId="69" xfId="0" applyFont="1" applyFill="1" applyBorder="1" applyAlignment="1">
      <alignment vertical="center" wrapText="1"/>
    </xf>
    <xf numFmtId="0" fontId="9" fillId="2" borderId="68" xfId="0" applyFont="1" applyFill="1" applyBorder="1" applyAlignment="1">
      <alignment horizontal="justify" vertical="center" wrapText="1"/>
    </xf>
    <xf numFmtId="9" fontId="46" fillId="12" borderId="19" xfId="0" applyNumberFormat="1" applyFont="1" applyFill="1" applyBorder="1" applyAlignment="1">
      <alignment horizontal="center" vertical="center" wrapText="1"/>
    </xf>
    <xf numFmtId="0" fontId="3" fillId="13" borderId="68" xfId="0" applyFont="1" applyFill="1" applyBorder="1" applyAlignment="1">
      <alignment horizontal="center" vertical="center" wrapText="1"/>
    </xf>
    <xf numFmtId="0" fontId="9" fillId="2" borderId="74" xfId="0" applyFont="1" applyFill="1" applyBorder="1" applyAlignment="1">
      <alignment horizontal="justify" vertical="center" wrapText="1"/>
    </xf>
    <xf numFmtId="0" fontId="4" fillId="6" borderId="19" xfId="0" applyFont="1" applyFill="1" applyBorder="1" applyAlignment="1">
      <alignment horizontal="center" vertical="center" wrapText="1"/>
    </xf>
    <xf numFmtId="0" fontId="3" fillId="6" borderId="68" xfId="0" applyFont="1" applyFill="1" applyBorder="1" applyAlignment="1">
      <alignment horizontal="center" wrapText="1"/>
    </xf>
    <xf numFmtId="0" fontId="3" fillId="6" borderId="68" xfId="0" applyFont="1" applyFill="1" applyBorder="1" applyAlignment="1">
      <alignment vertical="center" wrapText="1"/>
    </xf>
    <xf numFmtId="14" fontId="9" fillId="2" borderId="2" xfId="0" applyNumberFormat="1" applyFont="1" applyFill="1" applyBorder="1" applyAlignment="1">
      <alignment horizontal="justify" vertical="center" wrapText="1"/>
    </xf>
    <xf numFmtId="0" fontId="45" fillId="5" borderId="12" xfId="0" applyFont="1" applyFill="1" applyBorder="1" applyAlignment="1">
      <alignment horizontal="center" vertical="center"/>
    </xf>
    <xf numFmtId="0" fontId="45" fillId="5" borderId="13" xfId="0" applyFont="1" applyFill="1" applyBorder="1" applyAlignment="1">
      <alignment horizontal="center" vertical="center"/>
    </xf>
    <xf numFmtId="0" fontId="45" fillId="5" borderId="14"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8" fillId="4" borderId="25" xfId="0" applyFont="1" applyFill="1" applyBorder="1" applyAlignment="1">
      <alignment vertical="center" wrapText="1"/>
    </xf>
    <xf numFmtId="0" fontId="13" fillId="4" borderId="26" xfId="0" applyFont="1" applyFill="1" applyBorder="1" applyAlignment="1">
      <alignment vertical="center" wrapText="1"/>
    </xf>
    <xf numFmtId="0" fontId="13" fillId="4" borderId="28" xfId="0" applyFont="1" applyFill="1" applyBorder="1" applyAlignment="1">
      <alignment vertical="center" wrapText="1"/>
    </xf>
    <xf numFmtId="0" fontId="3" fillId="2" borderId="24" xfId="0" applyFont="1" applyFill="1" applyBorder="1" applyAlignment="1">
      <alignment horizontal="center" vertical="center"/>
    </xf>
    <xf numFmtId="0" fontId="28" fillId="4" borderId="26" xfId="0" applyFont="1" applyFill="1" applyBorder="1" applyAlignment="1">
      <alignment horizontal="left" vertical="center" wrapText="1"/>
    </xf>
    <xf numFmtId="0" fontId="13" fillId="4" borderId="26"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28" fillId="4" borderId="26" xfId="0" applyFont="1" applyFill="1" applyBorder="1" applyAlignment="1">
      <alignment vertical="center" wrapText="1"/>
    </xf>
    <xf numFmtId="0" fontId="13" fillId="4" borderId="25" xfId="0" applyFont="1" applyFill="1" applyBorder="1" applyAlignment="1">
      <alignment vertical="center" wrapText="1"/>
    </xf>
    <xf numFmtId="0" fontId="13" fillId="0" borderId="26" xfId="0" applyFont="1" applyBorder="1" applyAlignment="1">
      <alignment vertical="center" wrapText="1"/>
    </xf>
    <xf numFmtId="0" fontId="23" fillId="7" borderId="56" xfId="0" applyFont="1" applyFill="1" applyBorder="1" applyAlignment="1">
      <alignment horizontal="left" vertical="center" wrapText="1"/>
    </xf>
    <xf numFmtId="0" fontId="23" fillId="7" borderId="57" xfId="0" applyFont="1" applyFill="1" applyBorder="1" applyAlignment="1">
      <alignment horizontal="left" vertical="center" wrapText="1"/>
    </xf>
    <xf numFmtId="0" fontId="9" fillId="0" borderId="82" xfId="0" applyFont="1" applyFill="1" applyBorder="1" applyAlignment="1">
      <alignment horizontal="justify" vertical="center" wrapText="1"/>
    </xf>
    <xf numFmtId="0" fontId="9" fillId="0" borderId="50" xfId="0" applyFont="1" applyFill="1" applyBorder="1" applyAlignment="1">
      <alignment horizontal="justify" vertical="center" wrapText="1"/>
    </xf>
    <xf numFmtId="0" fontId="23" fillId="7" borderId="43"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7" borderId="50" xfId="0" applyFont="1" applyFill="1" applyBorder="1" applyAlignment="1">
      <alignment horizontal="center" vertical="center" wrapText="1"/>
    </xf>
    <xf numFmtId="0" fontId="23" fillId="7" borderId="80" xfId="0" applyFont="1" applyFill="1" applyBorder="1" applyAlignment="1">
      <alignment horizontal="center" vertical="center" wrapText="1"/>
    </xf>
    <xf numFmtId="0" fontId="23" fillId="7" borderId="49" xfId="0" applyFont="1" applyFill="1" applyBorder="1" applyAlignment="1">
      <alignment horizontal="left" vertical="center" wrapText="1"/>
    </xf>
    <xf numFmtId="0" fontId="23" fillId="7" borderId="50" xfId="0" applyFont="1" applyFill="1" applyBorder="1" applyAlignment="1">
      <alignment horizontal="left" vertical="center" wrapText="1"/>
    </xf>
    <xf numFmtId="0" fontId="25" fillId="7" borderId="12"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6" fillId="7" borderId="51" xfId="0" applyFont="1" applyFill="1" applyBorder="1" applyAlignment="1">
      <alignment horizontal="center" vertical="center" wrapText="1"/>
    </xf>
    <xf numFmtId="0" fontId="26" fillId="7" borderId="48" xfId="0" applyFont="1" applyFill="1" applyBorder="1" applyAlignment="1">
      <alignment horizontal="center" vertical="center" wrapText="1"/>
    </xf>
    <xf numFmtId="0" fontId="26" fillId="7" borderId="52" xfId="0" applyFont="1" applyFill="1" applyBorder="1" applyAlignment="1">
      <alignment horizontal="center" vertical="center" wrapText="1"/>
    </xf>
    <xf numFmtId="0" fontId="29" fillId="7" borderId="49" xfId="0" applyFont="1" applyFill="1" applyBorder="1" applyAlignment="1">
      <alignment horizontal="center" vertical="center" wrapText="1"/>
    </xf>
    <xf numFmtId="0" fontId="29" fillId="7" borderId="50" xfId="0" applyFont="1" applyFill="1" applyBorder="1" applyAlignment="1">
      <alignment horizontal="center" vertical="center" wrapText="1"/>
    </xf>
    <xf numFmtId="0" fontId="29" fillId="7" borderId="43" xfId="0" applyFont="1" applyFill="1" applyBorder="1" applyAlignment="1">
      <alignment horizontal="center" vertical="center" wrapText="1"/>
    </xf>
    <xf numFmtId="0" fontId="20" fillId="7" borderId="38" xfId="0" applyFont="1" applyFill="1" applyBorder="1" applyAlignment="1">
      <alignment horizontal="center" vertical="center" wrapText="1"/>
    </xf>
    <xf numFmtId="0" fontId="20" fillId="7" borderId="39" xfId="0" applyFont="1" applyFill="1" applyBorder="1" applyAlignment="1">
      <alignment horizontal="center" vertical="center" wrapText="1"/>
    </xf>
    <xf numFmtId="0" fontId="22" fillId="7" borderId="41" xfId="0" applyFont="1" applyFill="1" applyBorder="1" applyAlignment="1">
      <alignment horizontal="left" vertical="center" wrapText="1"/>
    </xf>
    <xf numFmtId="0" fontId="22" fillId="7" borderId="42" xfId="0" applyFont="1" applyFill="1" applyBorder="1" applyAlignment="1">
      <alignment horizontal="left" vertical="center" wrapText="1"/>
    </xf>
    <xf numFmtId="0" fontId="22" fillId="7" borderId="43" xfId="0" applyFont="1" applyFill="1" applyBorder="1" applyAlignment="1">
      <alignment horizontal="left" vertical="center" wrapText="1"/>
    </xf>
    <xf numFmtId="0" fontId="22" fillId="7" borderId="0" xfId="0" applyFont="1" applyFill="1" applyBorder="1" applyAlignment="1">
      <alignment horizontal="left" vertical="center" wrapText="1"/>
    </xf>
    <xf numFmtId="0" fontId="25" fillId="7" borderId="0" xfId="0" applyFont="1" applyFill="1" applyBorder="1" applyAlignment="1">
      <alignment horizontal="center" vertical="center" wrapText="1"/>
    </xf>
    <xf numFmtId="0" fontId="22" fillId="7" borderId="45" xfId="0" applyFont="1" applyFill="1" applyBorder="1" applyAlignment="1">
      <alignment horizontal="left" vertical="center" wrapText="1"/>
    </xf>
    <xf numFmtId="0" fontId="22" fillId="7" borderId="46" xfId="0" applyFont="1" applyFill="1" applyBorder="1" applyAlignment="1">
      <alignment horizontal="left" vertical="center" wrapText="1"/>
    </xf>
    <xf numFmtId="0" fontId="22" fillId="7" borderId="58" xfId="0" applyFont="1" applyFill="1" applyBorder="1" applyAlignment="1">
      <alignment horizontal="left"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4" fillId="5" borderId="12" xfId="0" applyFont="1" applyFill="1" applyBorder="1" applyAlignment="1">
      <alignment horizontal="center" vertical="center"/>
    </xf>
    <xf numFmtId="0" fontId="44" fillId="5" borderId="13" xfId="0" applyFont="1" applyFill="1" applyBorder="1" applyAlignment="1">
      <alignment horizontal="center" vertical="center"/>
    </xf>
    <xf numFmtId="0" fontId="44" fillId="5" borderId="1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8" fillId="2" borderId="24"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13" fillId="0" borderId="4" xfId="0" applyFont="1" applyBorder="1" applyAlignment="1">
      <alignment horizontal="left" vertical="center"/>
    </xf>
    <xf numFmtId="0" fontId="13" fillId="4" borderId="8" xfId="0" applyFont="1" applyFill="1" applyBorder="1" applyAlignment="1">
      <alignment horizontal="left" vertical="center" wrapText="1"/>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9" fillId="0" borderId="1" xfId="0" applyFont="1" applyBorder="1" applyAlignment="1"/>
    <xf numFmtId="0" fontId="9" fillId="0" borderId="0" xfId="0" applyFont="1" applyBorder="1" applyAlignment="1"/>
    <xf numFmtId="0" fontId="3" fillId="2" borderId="30" xfId="0" applyFont="1" applyFill="1" applyBorder="1" applyAlignment="1">
      <alignment horizontal="center" vertical="center"/>
    </xf>
    <xf numFmtId="0" fontId="3" fillId="2" borderId="33" xfId="0" applyFont="1" applyFill="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31" fillId="4" borderId="63" xfId="0" applyFont="1" applyFill="1" applyBorder="1" applyAlignment="1">
      <alignment vertical="center" wrapText="1"/>
    </xf>
    <xf numFmtId="0" fontId="31" fillId="4" borderId="35" xfId="0" applyFont="1" applyFill="1" applyBorder="1" applyAlignment="1">
      <alignment vertical="center" wrapText="1"/>
    </xf>
    <xf numFmtId="0" fontId="6" fillId="2" borderId="18" xfId="0" applyFont="1" applyFill="1" applyBorder="1" applyAlignment="1">
      <alignment horizontal="center" vertical="center"/>
    </xf>
    <xf numFmtId="0" fontId="31" fillId="4" borderId="60" xfId="0" applyFont="1" applyFill="1" applyBorder="1" applyAlignment="1">
      <alignment horizontal="left" vertical="center" wrapText="1"/>
    </xf>
    <xf numFmtId="0" fontId="31" fillId="4" borderId="61" xfId="0" applyFont="1" applyFill="1" applyBorder="1" applyAlignment="1">
      <alignment horizontal="left" vertical="center" wrapText="1"/>
    </xf>
    <xf numFmtId="0" fontId="31" fillId="4" borderId="62" xfId="0" applyFont="1" applyFill="1" applyBorder="1" applyAlignment="1">
      <alignment vertical="center" wrapText="1"/>
    </xf>
    <xf numFmtId="0" fontId="31" fillId="0" borderId="62" xfId="0" applyFont="1" applyBorder="1" applyAlignment="1">
      <alignment vertical="center"/>
    </xf>
    <xf numFmtId="0" fontId="1" fillId="5" borderId="0" xfId="0" applyFont="1" applyFill="1" applyAlignment="1"/>
    <xf numFmtId="0" fontId="1" fillId="5" borderId="1" xfId="0" applyFont="1" applyFill="1" applyBorder="1" applyAlignment="1"/>
    <xf numFmtId="0" fontId="1" fillId="5" borderId="0" xfId="0" applyFont="1" applyFill="1" applyBorder="1" applyAlignment="1"/>
    <xf numFmtId="0" fontId="3" fillId="2" borderId="23" xfId="0" applyFont="1" applyFill="1" applyBorder="1" applyAlignment="1">
      <alignment horizontal="center" vertical="center"/>
    </xf>
    <xf numFmtId="0" fontId="32" fillId="3" borderId="41" xfId="0" applyFont="1" applyFill="1" applyBorder="1" applyAlignment="1">
      <alignment horizontal="center" vertical="center" wrapText="1"/>
    </xf>
    <xf numFmtId="0" fontId="32" fillId="3" borderId="45"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81" xfId="0" applyFont="1" applyFill="1" applyBorder="1" applyAlignment="1">
      <alignment horizontal="center" vertical="center" wrapText="1"/>
    </xf>
    <xf numFmtId="0" fontId="14" fillId="2" borderId="12"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6"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9FEBE"/>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1407769</xdr:colOff>
      <xdr:row>1</xdr:row>
      <xdr:rowOff>165018</xdr:rowOff>
    </xdr:from>
    <xdr:ext cx="1958590" cy="457200"/>
    <xdr:pic>
      <xdr:nvPicPr>
        <xdr:cNvPr id="4" name="Imagen 3">
          <a:extLst>
            <a:ext uri="{FF2B5EF4-FFF2-40B4-BE49-F238E27FC236}">
              <a16:creationId xmlns:a16="http://schemas.microsoft.com/office/drawing/2014/main" id="{45C0B234-508F-449E-9DC6-EBF620C29D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75936" y="366101"/>
          <a:ext cx="1958590" cy="457200"/>
        </a:xfrm>
        <a:prstGeom prst="rect">
          <a:avLst/>
        </a:prstGeom>
      </xdr:spPr>
    </xdr:pic>
    <xdr:clientData/>
  </xdr:oneCellAnchor>
  <xdr:twoCellAnchor editAs="oneCell">
    <xdr:from>
      <xdr:col>1</xdr:col>
      <xdr:colOff>137583</xdr:colOff>
      <xdr:row>1</xdr:row>
      <xdr:rowOff>137583</xdr:rowOff>
    </xdr:from>
    <xdr:to>
      <xdr:col>3</xdr:col>
      <xdr:colOff>1516593</xdr:colOff>
      <xdr:row>1</xdr:row>
      <xdr:rowOff>799042</xdr:rowOff>
    </xdr:to>
    <xdr:pic>
      <xdr:nvPicPr>
        <xdr:cNvPr id="6" name="Imagen 5">
          <a:extLst>
            <a:ext uri="{FF2B5EF4-FFF2-40B4-BE49-F238E27FC236}">
              <a16:creationId xmlns:a16="http://schemas.microsoft.com/office/drawing/2014/main" id="{E34D3CBC-0DFB-4FC7-A840-4D7C5F2F40F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9833" y="338666"/>
          <a:ext cx="2066926" cy="661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972609</xdr:colOff>
      <xdr:row>6</xdr:row>
      <xdr:rowOff>181763</xdr:rowOff>
    </xdr:from>
    <xdr:to>
      <xdr:col>18</xdr:col>
      <xdr:colOff>158751</xdr:colOff>
      <xdr:row>11</xdr:row>
      <xdr:rowOff>42334</xdr:rowOff>
    </xdr:to>
    <xdr:pic>
      <xdr:nvPicPr>
        <xdr:cNvPr id="11" name="Imagen 10">
          <a:extLst>
            <a:ext uri="{FF2B5EF4-FFF2-40B4-BE49-F238E27FC236}">
              <a16:creationId xmlns:a16="http://schemas.microsoft.com/office/drawing/2014/main" id="{BDFC153F-1104-402A-9D0C-BD23C03BD4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98359" y="1250680"/>
          <a:ext cx="2519892" cy="389737"/>
        </a:xfrm>
        <a:prstGeom prst="rect">
          <a:avLst/>
        </a:prstGeom>
      </xdr:spPr>
    </xdr:pic>
    <xdr:clientData/>
  </xdr:twoCellAnchor>
  <xdr:twoCellAnchor editAs="oneCell">
    <xdr:from>
      <xdr:col>17</xdr:col>
      <xdr:colOff>1217082</xdr:colOff>
      <xdr:row>1</xdr:row>
      <xdr:rowOff>158750</xdr:rowOff>
    </xdr:from>
    <xdr:to>
      <xdr:col>17</xdr:col>
      <xdr:colOff>3284008</xdr:colOff>
      <xdr:row>5</xdr:row>
      <xdr:rowOff>68792</xdr:rowOff>
    </xdr:to>
    <xdr:pic>
      <xdr:nvPicPr>
        <xdr:cNvPr id="5" name="Imagen 4">
          <a:extLst>
            <a:ext uri="{FF2B5EF4-FFF2-40B4-BE49-F238E27FC236}">
              <a16:creationId xmlns:a16="http://schemas.microsoft.com/office/drawing/2014/main" id="{2B48C262-FB51-4B0D-9E7B-48297AB71AF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42832" y="359833"/>
          <a:ext cx="2066926" cy="661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1054378</xdr:colOff>
      <xdr:row>1</xdr:row>
      <xdr:rowOff>199322</xdr:rowOff>
    </xdr:from>
    <xdr:ext cx="1955734" cy="457200"/>
    <xdr:pic>
      <xdr:nvPicPr>
        <xdr:cNvPr id="5" name="Imagen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05711" y="400405"/>
          <a:ext cx="1955734" cy="457200"/>
        </a:xfrm>
        <a:prstGeom prst="rect">
          <a:avLst/>
        </a:prstGeom>
      </xdr:spPr>
    </xdr:pic>
    <xdr:clientData/>
  </xdr:oneCellAnchor>
  <xdr:twoCellAnchor editAs="oneCell">
    <xdr:from>
      <xdr:col>1</xdr:col>
      <xdr:colOff>243417</xdr:colOff>
      <xdr:row>1</xdr:row>
      <xdr:rowOff>95250</xdr:rowOff>
    </xdr:from>
    <xdr:to>
      <xdr:col>3</xdr:col>
      <xdr:colOff>1569510</xdr:colOff>
      <xdr:row>1</xdr:row>
      <xdr:rowOff>756709</xdr:rowOff>
    </xdr:to>
    <xdr:pic>
      <xdr:nvPicPr>
        <xdr:cNvPr id="6" name="Imagen 5">
          <a:extLst>
            <a:ext uri="{FF2B5EF4-FFF2-40B4-BE49-F238E27FC236}">
              <a16:creationId xmlns:a16="http://schemas.microsoft.com/office/drawing/2014/main" id="{FB2F7C24-DAA6-4528-836F-E0F335BB01C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4" y="296333"/>
          <a:ext cx="2066926" cy="6614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1531861</xdr:colOff>
      <xdr:row>2</xdr:row>
      <xdr:rowOff>140229</xdr:rowOff>
    </xdr:from>
    <xdr:to>
      <xdr:col>7</xdr:col>
      <xdr:colOff>3467409</xdr:colOff>
      <xdr:row>2</xdr:row>
      <xdr:rowOff>597429</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97028" y="288396"/>
          <a:ext cx="1937664" cy="457200"/>
        </a:xfrm>
        <a:prstGeom prst="rect">
          <a:avLst/>
        </a:prstGeom>
      </xdr:spPr>
    </xdr:pic>
    <xdr:clientData/>
  </xdr:twoCellAnchor>
  <xdr:twoCellAnchor editAs="oneCell">
    <xdr:from>
      <xdr:col>1</xdr:col>
      <xdr:colOff>142875</xdr:colOff>
      <xdr:row>2</xdr:row>
      <xdr:rowOff>66675</xdr:rowOff>
    </xdr:from>
    <xdr:to>
      <xdr:col>3</xdr:col>
      <xdr:colOff>1597026</xdr:colOff>
      <xdr:row>2</xdr:row>
      <xdr:rowOff>728134</xdr:rowOff>
    </xdr:to>
    <xdr:pic>
      <xdr:nvPicPr>
        <xdr:cNvPr id="4" name="Imagen 3">
          <a:extLst>
            <a:ext uri="{FF2B5EF4-FFF2-40B4-BE49-F238E27FC236}">
              <a16:creationId xmlns:a16="http://schemas.microsoft.com/office/drawing/2014/main" id="{4F1D8C2F-7F59-4556-993D-59A58C084E3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5" y="219075"/>
          <a:ext cx="2066926" cy="6614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1502835</xdr:colOff>
      <xdr:row>0</xdr:row>
      <xdr:rowOff>327986</xdr:rowOff>
    </xdr:from>
    <xdr:to>
      <xdr:col>8</xdr:col>
      <xdr:colOff>102094</xdr:colOff>
      <xdr:row>0</xdr:row>
      <xdr:rowOff>785186</xdr:rowOff>
    </xdr:to>
    <xdr:pic>
      <xdr:nvPicPr>
        <xdr:cNvPr id="9" name="Imagen 8">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5168" y="327986"/>
          <a:ext cx="1947826" cy="457200"/>
        </a:xfrm>
        <a:prstGeom prst="rect">
          <a:avLst/>
        </a:prstGeom>
      </xdr:spPr>
    </xdr:pic>
    <xdr:clientData/>
  </xdr:twoCellAnchor>
  <xdr:twoCellAnchor editAs="oneCell">
    <xdr:from>
      <xdr:col>1</xdr:col>
      <xdr:colOff>438150</xdr:colOff>
      <xdr:row>0</xdr:row>
      <xdr:rowOff>238125</xdr:rowOff>
    </xdr:from>
    <xdr:to>
      <xdr:col>3</xdr:col>
      <xdr:colOff>1642535</xdr:colOff>
      <xdr:row>0</xdr:row>
      <xdr:rowOff>899584</xdr:rowOff>
    </xdr:to>
    <xdr:pic>
      <xdr:nvPicPr>
        <xdr:cNvPr id="5" name="Imagen 4">
          <a:extLst>
            <a:ext uri="{FF2B5EF4-FFF2-40B4-BE49-F238E27FC236}">
              <a16:creationId xmlns:a16="http://schemas.microsoft.com/office/drawing/2014/main" id="{75F18606-0D10-4DAC-B5A2-4C93F699B16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125" y="238125"/>
          <a:ext cx="2066926" cy="6614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1605171</xdr:colOff>
      <xdr:row>1</xdr:row>
      <xdr:rowOff>227673</xdr:rowOff>
    </xdr:from>
    <xdr:ext cx="1951673" cy="457200"/>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0171" y="428756"/>
          <a:ext cx="1951673" cy="457200"/>
        </a:xfrm>
        <a:prstGeom prst="rect">
          <a:avLst/>
        </a:prstGeom>
      </xdr:spPr>
    </xdr:pic>
    <xdr:clientData/>
  </xdr:oneCellAnchor>
  <xdr:twoCellAnchor editAs="oneCell">
    <xdr:from>
      <xdr:col>1</xdr:col>
      <xdr:colOff>219075</xdr:colOff>
      <xdr:row>1</xdr:row>
      <xdr:rowOff>152400</xdr:rowOff>
    </xdr:from>
    <xdr:to>
      <xdr:col>3</xdr:col>
      <xdr:colOff>1645709</xdr:colOff>
      <xdr:row>1</xdr:row>
      <xdr:rowOff>813859</xdr:rowOff>
    </xdr:to>
    <xdr:pic>
      <xdr:nvPicPr>
        <xdr:cNvPr id="5" name="Imagen 4">
          <a:extLst>
            <a:ext uri="{FF2B5EF4-FFF2-40B4-BE49-F238E27FC236}">
              <a16:creationId xmlns:a16="http://schemas.microsoft.com/office/drawing/2014/main" id="{A037BDA8-8C80-4CBE-B99A-6D1754E4755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 y="352425"/>
          <a:ext cx="2066926" cy="6614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opLeftCell="E16" zoomScale="50" zoomScaleNormal="50" workbookViewId="0">
      <selection activeCell="I20" sqref="I20"/>
    </sheetView>
  </sheetViews>
  <sheetFormatPr baseColWidth="10" defaultRowHeight="15"/>
  <cols>
    <col min="1" max="1" width="3.28515625" customWidth="1"/>
    <col min="2" max="2" width="29.5703125" hidden="1" customWidth="1"/>
    <col min="3" max="3" width="8.28515625" style="19" customWidth="1"/>
    <col min="4" max="4" width="28.5703125" customWidth="1"/>
    <col min="5" max="5" width="36.28515625" customWidth="1"/>
    <col min="6" max="6" width="25.85546875" customWidth="1"/>
    <col min="7" max="7" width="19.28515625" customWidth="1"/>
    <col min="8" max="8" width="62.7109375" customWidth="1"/>
    <col min="10" max="10" width="40.7109375" customWidth="1"/>
  </cols>
  <sheetData>
    <row r="1" spans="1:12" ht="15.75" thickBot="1">
      <c r="A1" s="4"/>
      <c r="B1" s="4"/>
      <c r="C1" s="6"/>
      <c r="D1" s="4"/>
      <c r="E1" s="4"/>
      <c r="F1" s="4"/>
      <c r="G1" s="4"/>
      <c r="H1" s="4"/>
      <c r="I1" s="4"/>
      <c r="J1" s="4"/>
      <c r="K1" s="4"/>
      <c r="L1" s="4"/>
    </row>
    <row r="2" spans="1:12" ht="69.75" customHeight="1" thickBot="1">
      <c r="A2" s="4"/>
      <c r="B2" s="127" t="s">
        <v>304</v>
      </c>
      <c r="C2" s="128"/>
      <c r="D2" s="128"/>
      <c r="E2" s="128"/>
      <c r="F2" s="128"/>
      <c r="G2" s="128"/>
      <c r="H2" s="128"/>
      <c r="I2" s="129"/>
      <c r="J2" s="4"/>
      <c r="K2" s="4"/>
      <c r="L2" s="4"/>
    </row>
    <row r="3" spans="1:12" ht="18.75" thickBot="1">
      <c r="A3" s="4"/>
      <c r="B3" s="130" t="s">
        <v>30</v>
      </c>
      <c r="C3" s="131"/>
      <c r="D3" s="131"/>
      <c r="E3" s="131"/>
      <c r="F3" s="131"/>
      <c r="G3" s="131"/>
      <c r="H3" s="131"/>
      <c r="I3" s="132"/>
      <c r="J3" s="4"/>
      <c r="K3" s="4"/>
      <c r="L3" s="4"/>
    </row>
    <row r="4" spans="1:12" ht="38.25" customHeight="1" thickBot="1">
      <c r="A4" s="4"/>
      <c r="B4" s="10" t="s">
        <v>31</v>
      </c>
      <c r="C4" s="136" t="s">
        <v>32</v>
      </c>
      <c r="D4" s="136"/>
      <c r="E4" s="11" t="s">
        <v>33</v>
      </c>
      <c r="F4" s="24" t="s">
        <v>34</v>
      </c>
      <c r="G4" s="27" t="s">
        <v>35</v>
      </c>
      <c r="H4" s="70" t="s">
        <v>309</v>
      </c>
      <c r="I4" s="20" t="s">
        <v>308</v>
      </c>
      <c r="J4" s="118" t="s">
        <v>418</v>
      </c>
      <c r="K4" s="4"/>
      <c r="L4" s="4"/>
    </row>
    <row r="5" spans="1:12" s="13" customFormat="1" ht="408.75" customHeight="1" thickBot="1">
      <c r="A5" s="4"/>
      <c r="B5" s="137" t="s">
        <v>293</v>
      </c>
      <c r="C5" s="16" t="s">
        <v>225</v>
      </c>
      <c r="D5" s="109" t="s">
        <v>226</v>
      </c>
      <c r="E5" s="14" t="s">
        <v>227</v>
      </c>
      <c r="F5" s="109" t="s">
        <v>224</v>
      </c>
      <c r="G5" s="44">
        <v>44347</v>
      </c>
      <c r="H5" s="106" t="s">
        <v>352</v>
      </c>
      <c r="I5" s="69">
        <f>AVERAGE(1,0.5,1,0,1,1,0,0,0,1)</f>
        <v>0.55000000000000004</v>
      </c>
      <c r="J5" s="109" t="s">
        <v>360</v>
      </c>
      <c r="K5" s="4"/>
      <c r="L5" s="4"/>
    </row>
    <row r="6" spans="1:12" s="15" customFormat="1" ht="287.25" customHeight="1" thickBot="1">
      <c r="A6" s="2"/>
      <c r="B6" s="138"/>
      <c r="C6" s="16" t="s">
        <v>228</v>
      </c>
      <c r="D6" s="109" t="s">
        <v>229</v>
      </c>
      <c r="E6" s="14" t="s">
        <v>197</v>
      </c>
      <c r="F6" s="109" t="s">
        <v>230</v>
      </c>
      <c r="G6" s="45" t="s">
        <v>231</v>
      </c>
      <c r="H6" s="106" t="s">
        <v>353</v>
      </c>
      <c r="I6" s="69">
        <f>AVERAGE(0,0,0,0,0,0,0,0)</f>
        <v>0</v>
      </c>
      <c r="J6" s="109" t="s">
        <v>359</v>
      </c>
      <c r="K6" s="4"/>
      <c r="L6" s="4"/>
    </row>
    <row r="7" spans="1:12" s="13" customFormat="1" ht="117.75" customHeight="1" thickBot="1">
      <c r="A7" s="4"/>
      <c r="B7" s="138"/>
      <c r="C7" s="16" t="s">
        <v>232</v>
      </c>
      <c r="D7" s="109" t="s">
        <v>233</v>
      </c>
      <c r="E7" s="14" t="s">
        <v>234</v>
      </c>
      <c r="F7" s="109" t="s">
        <v>132</v>
      </c>
      <c r="G7" s="45">
        <v>44407</v>
      </c>
      <c r="H7" s="106" t="s">
        <v>354</v>
      </c>
      <c r="I7" s="69">
        <f>AVERAGE(0)</f>
        <v>0</v>
      </c>
      <c r="J7" s="109" t="s">
        <v>359</v>
      </c>
      <c r="K7" s="4"/>
      <c r="L7" s="4"/>
    </row>
    <row r="8" spans="1:12" s="13" customFormat="1" ht="318.75" customHeight="1" thickBot="1">
      <c r="A8" s="4"/>
      <c r="B8" s="139"/>
      <c r="C8" s="16" t="s">
        <v>235</v>
      </c>
      <c r="D8" s="109" t="s">
        <v>236</v>
      </c>
      <c r="E8" s="14" t="s">
        <v>237</v>
      </c>
      <c r="F8" s="109" t="s">
        <v>230</v>
      </c>
      <c r="G8" s="45">
        <v>44469</v>
      </c>
      <c r="H8" s="106" t="s">
        <v>355</v>
      </c>
      <c r="I8" s="69">
        <f>AVERAGE(0,0,0,1,1,0,1,1)</f>
        <v>0.5</v>
      </c>
      <c r="J8" s="109" t="s">
        <v>360</v>
      </c>
      <c r="K8" s="4"/>
      <c r="L8" s="4"/>
    </row>
    <row r="9" spans="1:12" s="13" customFormat="1" ht="77.25" customHeight="1" thickBot="1">
      <c r="A9" s="4"/>
      <c r="B9" s="133" t="s">
        <v>294</v>
      </c>
      <c r="C9" s="16" t="s">
        <v>39</v>
      </c>
      <c r="D9" s="109" t="s">
        <v>135</v>
      </c>
      <c r="E9" s="14" t="s">
        <v>238</v>
      </c>
      <c r="F9" s="109" t="s">
        <v>132</v>
      </c>
      <c r="G9" s="45">
        <v>44347</v>
      </c>
      <c r="H9" s="109" t="s">
        <v>361</v>
      </c>
      <c r="I9" s="69">
        <f>AVERAGE(0.3,1)</f>
        <v>0.65</v>
      </c>
      <c r="J9" s="109" t="s">
        <v>360</v>
      </c>
      <c r="K9" s="4"/>
      <c r="L9" s="4"/>
    </row>
    <row r="10" spans="1:12" s="13" customFormat="1" ht="68.25" customHeight="1" thickBot="1">
      <c r="A10" s="4"/>
      <c r="B10" s="140"/>
      <c r="C10" s="16" t="s">
        <v>40</v>
      </c>
      <c r="D10" s="109" t="s">
        <v>133</v>
      </c>
      <c r="E10" s="14" t="s">
        <v>134</v>
      </c>
      <c r="F10" s="109" t="s">
        <v>132</v>
      </c>
      <c r="G10" s="45">
        <v>44407</v>
      </c>
      <c r="H10" s="109" t="s">
        <v>317</v>
      </c>
      <c r="I10" s="69">
        <f>AVERAGE(0)</f>
        <v>0</v>
      </c>
      <c r="J10" s="109" t="s">
        <v>359</v>
      </c>
      <c r="K10" s="4"/>
      <c r="L10" s="4"/>
    </row>
    <row r="11" spans="1:12" s="15" customFormat="1" ht="409.5" customHeight="1" thickBot="1">
      <c r="A11" s="4"/>
      <c r="B11" s="134"/>
      <c r="C11" s="16" t="s">
        <v>65</v>
      </c>
      <c r="D11" s="109" t="s">
        <v>152</v>
      </c>
      <c r="E11" s="14" t="s">
        <v>144</v>
      </c>
      <c r="F11" s="109" t="s">
        <v>136</v>
      </c>
      <c r="G11" s="45">
        <v>44540</v>
      </c>
      <c r="H11" s="106" t="s">
        <v>351</v>
      </c>
      <c r="I11" s="69">
        <f>AVERAGE(1,1,1,1,1,1,1,1,0,1)</f>
        <v>0.9</v>
      </c>
      <c r="J11" s="109" t="s">
        <v>360</v>
      </c>
      <c r="K11" s="4"/>
      <c r="L11" s="4"/>
    </row>
    <row r="12" spans="1:12" s="15" customFormat="1" ht="47.25" customHeight="1" thickBot="1">
      <c r="A12" s="4"/>
      <c r="B12" s="141" t="s">
        <v>295</v>
      </c>
      <c r="C12" s="16" t="s">
        <v>41</v>
      </c>
      <c r="D12" s="109" t="s">
        <v>142</v>
      </c>
      <c r="E12" s="14" t="s">
        <v>143</v>
      </c>
      <c r="F12" s="109" t="s">
        <v>112</v>
      </c>
      <c r="G12" s="45">
        <v>44540</v>
      </c>
      <c r="H12" s="109" t="s">
        <v>358</v>
      </c>
      <c r="I12" s="69">
        <f t="shared" ref="I12:I14" si="0">AVERAGE(1)</f>
        <v>1</v>
      </c>
      <c r="J12" s="109" t="s">
        <v>360</v>
      </c>
      <c r="K12" s="4"/>
      <c r="L12" s="4"/>
    </row>
    <row r="13" spans="1:12" s="13" customFormat="1" ht="327" customHeight="1" thickBot="1">
      <c r="A13" s="4"/>
      <c r="B13" s="134"/>
      <c r="C13" s="16" t="s">
        <v>42</v>
      </c>
      <c r="D13" s="109" t="s">
        <v>137</v>
      </c>
      <c r="E13" s="14" t="s">
        <v>138</v>
      </c>
      <c r="F13" s="109" t="s">
        <v>139</v>
      </c>
      <c r="G13" s="45">
        <v>44540</v>
      </c>
      <c r="H13" s="109" t="s">
        <v>321</v>
      </c>
      <c r="I13" s="69">
        <f>AVERAGE(1,1,1,1,1,1,1)</f>
        <v>1</v>
      </c>
      <c r="J13" s="109" t="s">
        <v>360</v>
      </c>
      <c r="K13" s="4"/>
      <c r="L13" s="4"/>
    </row>
    <row r="14" spans="1:12" s="13" customFormat="1" ht="51.75" customHeight="1" thickBot="1">
      <c r="A14" s="12"/>
      <c r="B14" s="142"/>
      <c r="C14" s="16" t="s">
        <v>99</v>
      </c>
      <c r="D14" s="109" t="s">
        <v>140</v>
      </c>
      <c r="E14" s="14" t="s">
        <v>141</v>
      </c>
      <c r="F14" s="109" t="s">
        <v>132</v>
      </c>
      <c r="G14" s="45">
        <v>44540</v>
      </c>
      <c r="H14" s="109" t="s">
        <v>318</v>
      </c>
      <c r="I14" s="69">
        <f t="shared" si="0"/>
        <v>1</v>
      </c>
      <c r="J14" s="109" t="s">
        <v>360</v>
      </c>
      <c r="K14" s="4"/>
      <c r="L14" s="4"/>
    </row>
    <row r="15" spans="1:12" s="15" customFormat="1" ht="409.5" customHeight="1" thickBot="1">
      <c r="A15" s="4"/>
      <c r="B15" s="141" t="s">
        <v>296</v>
      </c>
      <c r="C15" s="16" t="s">
        <v>43</v>
      </c>
      <c r="D15" s="109" t="s">
        <v>44</v>
      </c>
      <c r="E15" s="14" t="s">
        <v>45</v>
      </c>
      <c r="F15" s="109" t="s">
        <v>55</v>
      </c>
      <c r="G15" s="45">
        <v>44540</v>
      </c>
      <c r="H15" s="106" t="s">
        <v>322</v>
      </c>
      <c r="I15" s="69">
        <f>AVERAGE(1,1,1,1,1,1,1,1,1,1,0,1,1,1)</f>
        <v>0.9285714285714286</v>
      </c>
      <c r="J15" s="109" t="s">
        <v>360</v>
      </c>
      <c r="K15" s="4"/>
      <c r="L15" s="4"/>
    </row>
    <row r="16" spans="1:12" s="15" customFormat="1" ht="335.25" customHeight="1" thickBot="1">
      <c r="A16" s="4"/>
      <c r="B16" s="134"/>
      <c r="C16" s="16" t="s">
        <v>46</v>
      </c>
      <c r="D16" s="109" t="s">
        <v>56</v>
      </c>
      <c r="E16" s="14" t="s">
        <v>58</v>
      </c>
      <c r="F16" s="109" t="s">
        <v>57</v>
      </c>
      <c r="G16" s="45">
        <v>44540</v>
      </c>
      <c r="H16" s="106" t="s">
        <v>323</v>
      </c>
      <c r="I16" s="69">
        <f>AVERAGE(1,1,1,1,1,1,1,1,1,0,0,1,1,1)</f>
        <v>0.8571428571428571</v>
      </c>
      <c r="J16" s="109" t="s">
        <v>360</v>
      </c>
      <c r="K16" s="4"/>
      <c r="L16" s="4"/>
    </row>
    <row r="17" spans="1:12" s="13" customFormat="1" ht="101.45" customHeight="1" thickBot="1">
      <c r="A17" s="12"/>
      <c r="B17" s="133" t="s">
        <v>297</v>
      </c>
      <c r="C17" s="16" t="s">
        <v>47</v>
      </c>
      <c r="D17" s="109" t="s">
        <v>48</v>
      </c>
      <c r="E17" s="123" t="s">
        <v>49</v>
      </c>
      <c r="F17" s="109" t="s">
        <v>50</v>
      </c>
      <c r="G17" s="46">
        <v>44330</v>
      </c>
      <c r="H17" s="109" t="s">
        <v>356</v>
      </c>
      <c r="I17" s="52">
        <f>AVERAGE(1)</f>
        <v>1</v>
      </c>
      <c r="J17" s="109" t="s">
        <v>360</v>
      </c>
      <c r="K17" s="4"/>
      <c r="L17" s="4"/>
    </row>
    <row r="18" spans="1:12" s="13" customFormat="1" ht="44.25" customHeight="1" thickBot="1">
      <c r="A18" s="12"/>
      <c r="B18" s="134"/>
      <c r="C18" s="17" t="s">
        <v>51</v>
      </c>
      <c r="D18" s="109" t="s">
        <v>52</v>
      </c>
      <c r="E18" s="123" t="s">
        <v>49</v>
      </c>
      <c r="F18" s="109" t="s">
        <v>50</v>
      </c>
      <c r="G18" s="46">
        <v>44454</v>
      </c>
      <c r="H18" s="109" t="s">
        <v>357</v>
      </c>
      <c r="I18" s="52">
        <f t="shared" ref="I18:I19" si="1">AVERAGE(0)</f>
        <v>0</v>
      </c>
      <c r="J18" s="109" t="s">
        <v>359</v>
      </c>
      <c r="K18" s="4"/>
      <c r="L18" s="4"/>
    </row>
    <row r="19" spans="1:12" s="13" customFormat="1" ht="37.5" customHeight="1" thickBot="1">
      <c r="A19" s="12"/>
      <c r="B19" s="135"/>
      <c r="C19" s="18" t="s">
        <v>53</v>
      </c>
      <c r="D19" s="109" t="s">
        <v>54</v>
      </c>
      <c r="E19" s="123" t="s">
        <v>49</v>
      </c>
      <c r="F19" s="109" t="s">
        <v>50</v>
      </c>
      <c r="G19" s="102">
        <v>44577</v>
      </c>
      <c r="H19" s="109" t="s">
        <v>357</v>
      </c>
      <c r="I19" s="103">
        <f t="shared" si="1"/>
        <v>0</v>
      </c>
      <c r="J19" s="109" t="s">
        <v>359</v>
      </c>
      <c r="K19" s="4"/>
      <c r="L19" s="4"/>
    </row>
    <row r="20" spans="1:12" ht="34.5" customHeight="1" thickBot="1">
      <c r="A20" s="4"/>
      <c r="B20" s="4"/>
      <c r="C20" s="6"/>
      <c r="D20" s="4"/>
      <c r="E20" s="4"/>
      <c r="F20" s="124" t="s">
        <v>324</v>
      </c>
      <c r="G20" s="125"/>
      <c r="H20" s="126"/>
      <c r="I20" s="110">
        <f>AVERAGE(I9,I11:I17)</f>
        <v>0.91696428571428568</v>
      </c>
      <c r="J20" s="106"/>
      <c r="K20" s="101"/>
      <c r="L20" s="4"/>
    </row>
    <row r="21" spans="1:12">
      <c r="A21" s="4"/>
      <c r="B21" s="4"/>
      <c r="C21" s="6"/>
      <c r="D21" s="4"/>
      <c r="E21" s="4"/>
      <c r="F21" s="4"/>
      <c r="G21" s="4"/>
      <c r="H21" s="4"/>
      <c r="I21" s="4"/>
      <c r="J21" s="4"/>
      <c r="K21" s="4"/>
      <c r="L21" s="4"/>
    </row>
    <row r="22" spans="1:12">
      <c r="A22" s="4"/>
      <c r="B22" s="4"/>
      <c r="C22" s="6"/>
      <c r="D22" s="4"/>
      <c r="E22" s="4"/>
      <c r="F22" s="4"/>
      <c r="G22" s="4"/>
      <c r="H22" s="4"/>
      <c r="I22" s="4"/>
      <c r="J22" s="4"/>
      <c r="K22" s="4"/>
      <c r="L22" s="4"/>
    </row>
    <row r="23" spans="1:12">
      <c r="A23" s="4"/>
      <c r="B23" s="4"/>
      <c r="C23" s="6"/>
      <c r="D23" s="4"/>
      <c r="E23" s="4"/>
      <c r="F23" s="4"/>
      <c r="G23" s="4"/>
      <c r="H23" s="4"/>
      <c r="I23" s="4"/>
      <c r="J23" s="4"/>
      <c r="K23" s="4"/>
      <c r="L23" s="4"/>
    </row>
    <row r="24" spans="1:12">
      <c r="A24" s="4"/>
      <c r="B24" s="4"/>
      <c r="C24" s="6"/>
      <c r="D24" s="4"/>
      <c r="E24" s="4"/>
      <c r="F24" s="4"/>
      <c r="G24" s="4"/>
      <c r="H24" s="4"/>
      <c r="I24" s="4"/>
      <c r="J24" s="4"/>
      <c r="K24" s="4"/>
      <c r="L24" s="4"/>
    </row>
    <row r="25" spans="1:12">
      <c r="A25" s="4"/>
      <c r="B25" s="4"/>
      <c r="C25" s="6"/>
      <c r="D25" s="4"/>
      <c r="E25" s="4"/>
      <c r="F25" s="4"/>
      <c r="G25" s="4"/>
      <c r="H25" s="4"/>
      <c r="I25" s="4"/>
      <c r="J25" s="4"/>
      <c r="K25" s="4"/>
      <c r="L25" s="4"/>
    </row>
    <row r="26" spans="1:12">
      <c r="A26" s="4"/>
      <c r="B26" s="4"/>
      <c r="C26" s="6"/>
      <c r="D26" s="4"/>
      <c r="E26" s="4"/>
      <c r="F26" s="4"/>
      <c r="G26" s="4"/>
      <c r="H26" s="4"/>
      <c r="I26" s="4"/>
      <c r="J26" s="4"/>
      <c r="K26" s="4"/>
      <c r="L26" s="4"/>
    </row>
    <row r="27" spans="1:12">
      <c r="A27" s="4"/>
      <c r="B27" s="4"/>
      <c r="C27" s="6"/>
      <c r="D27" s="4"/>
      <c r="E27" s="4"/>
      <c r="F27" s="4"/>
      <c r="G27" s="4"/>
      <c r="H27" s="4"/>
      <c r="I27" s="4"/>
      <c r="J27" s="4"/>
      <c r="K27" s="4"/>
      <c r="L27" s="4"/>
    </row>
    <row r="28" spans="1:12">
      <c r="A28" s="4"/>
      <c r="B28" s="4"/>
      <c r="C28" s="6"/>
      <c r="D28" s="4"/>
      <c r="E28" s="4"/>
      <c r="F28" s="4"/>
      <c r="G28" s="4"/>
      <c r="H28" s="4"/>
      <c r="I28" s="4"/>
      <c r="J28" s="4"/>
      <c r="K28" s="4"/>
      <c r="L28" s="4"/>
    </row>
    <row r="29" spans="1:12">
      <c r="A29" s="4"/>
      <c r="B29" s="4"/>
      <c r="C29" s="6"/>
      <c r="D29" s="4"/>
      <c r="E29" s="4"/>
      <c r="F29" s="4"/>
      <c r="G29" s="4"/>
      <c r="H29" s="4"/>
      <c r="I29" s="4"/>
      <c r="J29" s="4"/>
      <c r="K29" s="4"/>
      <c r="L29" s="4"/>
    </row>
    <row r="30" spans="1:12">
      <c r="A30" s="4"/>
      <c r="B30" s="4"/>
      <c r="C30" s="6"/>
      <c r="D30" s="4"/>
      <c r="E30" s="4"/>
      <c r="F30" s="4"/>
      <c r="G30" s="4"/>
      <c r="H30" s="4"/>
      <c r="I30" s="4"/>
      <c r="J30" s="4"/>
      <c r="K30" s="4"/>
      <c r="L30" s="4"/>
    </row>
    <row r="31" spans="1:12">
      <c r="A31" s="4"/>
      <c r="B31" s="4"/>
      <c r="C31" s="6"/>
      <c r="D31" s="4"/>
      <c r="E31" s="4"/>
      <c r="F31" s="4"/>
      <c r="G31" s="4"/>
      <c r="H31" s="4"/>
      <c r="I31" s="4"/>
      <c r="J31" s="4"/>
      <c r="K31" s="4"/>
      <c r="L31" s="4"/>
    </row>
    <row r="32" spans="1:12">
      <c r="A32" s="4"/>
      <c r="B32" s="4"/>
      <c r="C32" s="6"/>
      <c r="D32" s="4"/>
      <c r="E32" s="4"/>
      <c r="F32" s="4"/>
      <c r="G32" s="4"/>
      <c r="H32" s="4"/>
      <c r="I32" s="4"/>
      <c r="J32" s="4"/>
      <c r="K32" s="4"/>
      <c r="L32" s="4"/>
    </row>
    <row r="33" spans="1:12">
      <c r="A33" s="4"/>
      <c r="B33" s="4"/>
      <c r="C33" s="6"/>
      <c r="D33" s="4"/>
      <c r="E33" s="4"/>
      <c r="F33" s="4"/>
      <c r="G33" s="4"/>
      <c r="H33" s="4"/>
      <c r="I33" s="4"/>
      <c r="J33" s="4"/>
      <c r="K33" s="4"/>
      <c r="L33" s="4"/>
    </row>
    <row r="34" spans="1:12">
      <c r="A34" s="4"/>
      <c r="B34" s="4"/>
      <c r="C34" s="6"/>
      <c r="D34" s="4"/>
      <c r="E34" s="4"/>
      <c r="F34" s="4"/>
      <c r="G34" s="4"/>
      <c r="H34" s="4"/>
      <c r="I34" s="4"/>
      <c r="J34" s="4"/>
      <c r="K34" s="4"/>
      <c r="L34" s="4"/>
    </row>
    <row r="35" spans="1:12">
      <c r="A35" s="4"/>
      <c r="B35" s="4"/>
      <c r="C35" s="6"/>
      <c r="D35" s="4"/>
      <c r="E35" s="4"/>
      <c r="F35" s="4"/>
      <c r="G35" s="4"/>
      <c r="H35" s="4"/>
      <c r="I35" s="4"/>
      <c r="J35" s="4"/>
      <c r="K35" s="4"/>
      <c r="L35" s="4"/>
    </row>
    <row r="36" spans="1:12">
      <c r="A36" s="4"/>
      <c r="B36" s="4"/>
      <c r="C36" s="6"/>
      <c r="D36" s="4"/>
      <c r="E36" s="4"/>
      <c r="F36" s="4"/>
      <c r="G36" s="4"/>
      <c r="H36" s="4"/>
      <c r="I36" s="4"/>
      <c r="J36" s="4"/>
      <c r="K36" s="4"/>
      <c r="L36" s="4"/>
    </row>
    <row r="37" spans="1:12">
      <c r="A37" s="4"/>
      <c r="B37" s="4"/>
      <c r="C37" s="6"/>
      <c r="D37" s="4"/>
      <c r="E37" s="4"/>
      <c r="F37" s="4"/>
      <c r="G37" s="4"/>
      <c r="H37" s="4"/>
      <c r="I37" s="4"/>
      <c r="J37" s="4"/>
      <c r="K37" s="4"/>
      <c r="L37" s="4"/>
    </row>
    <row r="38" spans="1:12">
      <c r="A38" s="4"/>
      <c r="B38" s="4"/>
      <c r="C38" s="6"/>
      <c r="D38" s="4"/>
      <c r="E38" s="4"/>
      <c r="F38" s="4"/>
      <c r="G38" s="4"/>
      <c r="H38" s="4"/>
      <c r="I38" s="4"/>
      <c r="J38" s="4"/>
      <c r="K38" s="4"/>
      <c r="L38" s="4"/>
    </row>
    <row r="39" spans="1:12">
      <c r="A39" s="4"/>
      <c r="B39" s="4"/>
      <c r="C39" s="6"/>
      <c r="D39" s="4"/>
      <c r="E39" s="4"/>
      <c r="F39" s="4"/>
      <c r="G39" s="4"/>
      <c r="H39" s="4"/>
      <c r="I39" s="4"/>
      <c r="J39" s="4"/>
      <c r="K39" s="4"/>
      <c r="L39" s="4"/>
    </row>
    <row r="40" spans="1:12">
      <c r="A40" s="4"/>
      <c r="B40" s="4"/>
      <c r="C40" s="6"/>
      <c r="D40" s="4"/>
      <c r="E40" s="4"/>
      <c r="F40" s="4"/>
      <c r="G40" s="4"/>
      <c r="H40" s="4"/>
      <c r="I40" s="4"/>
      <c r="J40" s="4"/>
      <c r="K40" s="4"/>
      <c r="L40" s="4"/>
    </row>
    <row r="41" spans="1:12">
      <c r="A41" s="4"/>
      <c r="B41" s="4"/>
      <c r="C41" s="6"/>
      <c r="D41" s="4"/>
      <c r="E41" s="4"/>
      <c r="F41" s="4"/>
      <c r="G41" s="4"/>
      <c r="H41" s="4"/>
      <c r="I41" s="4"/>
      <c r="J41" s="4"/>
      <c r="K41" s="4"/>
      <c r="L41" s="4"/>
    </row>
    <row r="42" spans="1:12">
      <c r="A42" s="4"/>
      <c r="B42" s="4"/>
      <c r="C42" s="6"/>
      <c r="D42" s="4"/>
      <c r="E42" s="4"/>
      <c r="F42" s="4"/>
      <c r="G42" s="4"/>
      <c r="H42" s="4"/>
      <c r="I42" s="4"/>
      <c r="J42" s="4"/>
      <c r="K42" s="4"/>
      <c r="L42" s="4"/>
    </row>
    <row r="43" spans="1:12">
      <c r="A43" s="4"/>
      <c r="B43" s="4"/>
      <c r="C43" s="6"/>
      <c r="D43" s="4"/>
      <c r="E43" s="4"/>
      <c r="F43" s="4"/>
      <c r="G43" s="4"/>
      <c r="H43" s="4"/>
      <c r="I43" s="4"/>
      <c r="J43" s="4"/>
      <c r="K43" s="4"/>
      <c r="L43" s="4"/>
    </row>
    <row r="44" spans="1:12">
      <c r="A44" s="4"/>
      <c r="B44" s="4"/>
      <c r="C44" s="6"/>
      <c r="D44" s="4"/>
      <c r="E44" s="4"/>
      <c r="F44" s="4"/>
      <c r="G44" s="4"/>
      <c r="H44" s="4"/>
      <c r="I44" s="4"/>
      <c r="J44" s="4"/>
      <c r="K44" s="4"/>
      <c r="L44" s="4"/>
    </row>
    <row r="45" spans="1:12">
      <c r="A45" s="4"/>
      <c r="B45" s="4"/>
      <c r="C45" s="6"/>
      <c r="D45" s="4"/>
      <c r="E45" s="4"/>
      <c r="F45" s="4"/>
      <c r="G45" s="4"/>
      <c r="H45" s="4"/>
      <c r="I45" s="4"/>
      <c r="J45" s="4"/>
      <c r="K45" s="4"/>
      <c r="L45" s="4"/>
    </row>
    <row r="46" spans="1:12">
      <c r="A46" s="4"/>
      <c r="B46" s="4"/>
      <c r="C46" s="6"/>
      <c r="D46" s="4"/>
      <c r="E46" s="4"/>
      <c r="F46" s="4"/>
      <c r="G46" s="4"/>
      <c r="H46" s="4"/>
      <c r="I46" s="4"/>
      <c r="J46" s="4"/>
      <c r="K46" s="4"/>
      <c r="L46" s="4"/>
    </row>
    <row r="47" spans="1:12">
      <c r="A47" s="4"/>
      <c r="B47" s="4"/>
      <c r="C47" s="6"/>
      <c r="D47" s="4"/>
      <c r="E47" s="4"/>
      <c r="F47" s="4"/>
      <c r="G47" s="4"/>
      <c r="H47" s="4"/>
      <c r="I47" s="4"/>
      <c r="J47" s="4"/>
      <c r="K47" s="4"/>
      <c r="L47" s="4"/>
    </row>
    <row r="48" spans="1:12">
      <c r="A48" s="4"/>
      <c r="B48" s="4"/>
      <c r="C48" s="6"/>
      <c r="D48" s="4"/>
      <c r="E48" s="4"/>
      <c r="F48" s="4"/>
      <c r="G48" s="4"/>
      <c r="H48" s="4"/>
      <c r="I48" s="4"/>
      <c r="J48" s="4"/>
      <c r="K48" s="4"/>
      <c r="L48" s="4"/>
    </row>
    <row r="49" spans="1:12">
      <c r="A49" s="4"/>
      <c r="B49" s="4"/>
      <c r="C49" s="6"/>
      <c r="D49" s="4"/>
      <c r="E49" s="4"/>
      <c r="F49" s="4"/>
      <c r="G49" s="4"/>
      <c r="H49" s="4"/>
      <c r="I49" s="4"/>
      <c r="J49" s="4"/>
      <c r="K49" s="4"/>
      <c r="L49" s="4"/>
    </row>
  </sheetData>
  <mergeCells count="9">
    <mergeCell ref="F20:H20"/>
    <mergeCell ref="B2:I2"/>
    <mergeCell ref="B3:I3"/>
    <mergeCell ref="B17:B19"/>
    <mergeCell ref="C4:D4"/>
    <mergeCell ref="B5:B8"/>
    <mergeCell ref="B9:B11"/>
    <mergeCell ref="B12:B14"/>
    <mergeCell ref="B15:B16"/>
  </mergeCells>
  <pageMargins left="0.51181102362204722" right="0.51181102362204722" top="0.74803149606299213" bottom="0.74803149606299213" header="0.31496062992125984" footer="0.31496062992125984"/>
  <pageSetup paperSize="122"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80"/>
  <sheetViews>
    <sheetView topLeftCell="K1" zoomScaleNormal="100" workbookViewId="0">
      <selection activeCell="T14" sqref="T14:T15"/>
    </sheetView>
  </sheetViews>
  <sheetFormatPr baseColWidth="10" defaultRowHeight="15"/>
  <cols>
    <col min="1" max="1" width="14.7109375" style="34" customWidth="1"/>
    <col min="2" max="2" width="7.5703125" style="34" customWidth="1"/>
    <col min="3" max="3" width="0.140625" style="34" customWidth="1"/>
    <col min="4" max="4" width="27.85546875" style="34" customWidth="1"/>
    <col min="5" max="5" width="10.85546875" style="34" customWidth="1"/>
    <col min="6" max="6" width="25.85546875" style="34" customWidth="1"/>
    <col min="7" max="7" width="28.140625" style="34" customWidth="1"/>
    <col min="8" max="8" width="8.85546875" style="34" customWidth="1"/>
    <col min="9" max="9" width="13.7109375" style="34" customWidth="1"/>
    <col min="10" max="10" width="4" style="34" customWidth="1"/>
    <col min="11" max="11" width="11.85546875" style="34" customWidth="1"/>
    <col min="12" max="12" width="5" style="34" customWidth="1"/>
    <col min="13" max="13" width="11.7109375" style="34" customWidth="1"/>
    <col min="14" max="14" width="12.28515625" style="34" customWidth="1"/>
    <col min="15" max="15" width="9" style="34" customWidth="1"/>
    <col min="16" max="16" width="16" style="34" customWidth="1"/>
    <col min="17" max="17" width="25" style="34" customWidth="1"/>
    <col min="18" max="18" width="50" style="41" customWidth="1"/>
    <col min="19" max="19" width="13.7109375" style="41" customWidth="1"/>
    <col min="20" max="20" width="46" style="41" customWidth="1"/>
    <col min="21" max="28" width="11.42578125" style="41"/>
    <col min="29" max="256" width="11.42578125" style="34"/>
    <col min="257" max="257" width="14.7109375" style="34" customWidth="1"/>
    <col min="258" max="258" width="7.5703125" style="34" customWidth="1"/>
    <col min="259" max="259" width="0.140625" style="34" customWidth="1"/>
    <col min="260" max="260" width="27.85546875" style="34" customWidth="1"/>
    <col min="261" max="261" width="10.85546875" style="34" customWidth="1"/>
    <col min="262" max="262" width="25.85546875" style="34" customWidth="1"/>
    <col min="263" max="263" width="28.140625" style="34" customWidth="1"/>
    <col min="264" max="264" width="8.85546875" style="34" customWidth="1"/>
    <col min="265" max="265" width="13.7109375" style="34" customWidth="1"/>
    <col min="266" max="266" width="4" style="34" customWidth="1"/>
    <col min="267" max="267" width="11.85546875" style="34" customWidth="1"/>
    <col min="268" max="268" width="5" style="34" customWidth="1"/>
    <col min="269" max="269" width="11.7109375" style="34" customWidth="1"/>
    <col min="270" max="270" width="12.28515625" style="34" customWidth="1"/>
    <col min="271" max="271" width="9" style="34" customWidth="1"/>
    <col min="272" max="272" width="16" style="34" customWidth="1"/>
    <col min="273" max="273" width="25" style="34" customWidth="1"/>
    <col min="274" max="512" width="11.42578125" style="34"/>
    <col min="513" max="513" width="14.7109375" style="34" customWidth="1"/>
    <col min="514" max="514" width="7.5703125" style="34" customWidth="1"/>
    <col min="515" max="515" width="0.140625" style="34" customWidth="1"/>
    <col min="516" max="516" width="27.85546875" style="34" customWidth="1"/>
    <col min="517" max="517" width="10.85546875" style="34" customWidth="1"/>
    <col min="518" max="518" width="25.85546875" style="34" customWidth="1"/>
    <col min="519" max="519" width="28.140625" style="34" customWidth="1"/>
    <col min="520" max="520" width="8.85546875" style="34" customWidth="1"/>
    <col min="521" max="521" width="13.7109375" style="34" customWidth="1"/>
    <col min="522" max="522" width="4" style="34" customWidth="1"/>
    <col min="523" max="523" width="11.85546875" style="34" customWidth="1"/>
    <col min="524" max="524" width="5" style="34" customWidth="1"/>
    <col min="525" max="525" width="11.7109375" style="34" customWidth="1"/>
    <col min="526" max="526" width="12.28515625" style="34" customWidth="1"/>
    <col min="527" max="527" width="9" style="34" customWidth="1"/>
    <col min="528" max="528" width="16" style="34" customWidth="1"/>
    <col min="529" max="529" width="25" style="34" customWidth="1"/>
    <col min="530" max="768" width="11.42578125" style="34"/>
    <col min="769" max="769" width="14.7109375" style="34" customWidth="1"/>
    <col min="770" max="770" width="7.5703125" style="34" customWidth="1"/>
    <col min="771" max="771" width="0.140625" style="34" customWidth="1"/>
    <col min="772" max="772" width="27.85546875" style="34" customWidth="1"/>
    <col min="773" max="773" width="10.85546875" style="34" customWidth="1"/>
    <col min="774" max="774" width="25.85546875" style="34" customWidth="1"/>
    <col min="775" max="775" width="28.140625" style="34" customWidth="1"/>
    <col min="776" max="776" width="8.85546875" style="34" customWidth="1"/>
    <col min="777" max="777" width="13.7109375" style="34" customWidth="1"/>
    <col min="778" max="778" width="4" style="34" customWidth="1"/>
    <col min="779" max="779" width="11.85546875" style="34" customWidth="1"/>
    <col min="780" max="780" width="5" style="34" customWidth="1"/>
    <col min="781" max="781" width="11.7109375" style="34" customWidth="1"/>
    <col min="782" max="782" width="12.28515625" style="34" customWidth="1"/>
    <col min="783" max="783" width="9" style="34" customWidth="1"/>
    <col min="784" max="784" width="16" style="34" customWidth="1"/>
    <col min="785" max="785" width="25" style="34" customWidth="1"/>
    <col min="786" max="1024" width="11.42578125" style="34"/>
    <col min="1025" max="1025" width="14.7109375" style="34" customWidth="1"/>
    <col min="1026" max="1026" width="7.5703125" style="34" customWidth="1"/>
    <col min="1027" max="1027" width="0.140625" style="34" customWidth="1"/>
    <col min="1028" max="1028" width="27.85546875" style="34" customWidth="1"/>
    <col min="1029" max="1029" width="10.85546875" style="34" customWidth="1"/>
    <col min="1030" max="1030" width="25.85546875" style="34" customWidth="1"/>
    <col min="1031" max="1031" width="28.140625" style="34" customWidth="1"/>
    <col min="1032" max="1032" width="8.85546875" style="34" customWidth="1"/>
    <col min="1033" max="1033" width="13.7109375" style="34" customWidth="1"/>
    <col min="1034" max="1034" width="4" style="34" customWidth="1"/>
    <col min="1035" max="1035" width="11.85546875" style="34" customWidth="1"/>
    <col min="1036" max="1036" width="5" style="34" customWidth="1"/>
    <col min="1037" max="1037" width="11.7109375" style="34" customWidth="1"/>
    <col min="1038" max="1038" width="12.28515625" style="34" customWidth="1"/>
    <col min="1039" max="1039" width="9" style="34" customWidth="1"/>
    <col min="1040" max="1040" width="16" style="34" customWidth="1"/>
    <col min="1041" max="1041" width="25" style="34" customWidth="1"/>
    <col min="1042" max="1280" width="11.42578125" style="34"/>
    <col min="1281" max="1281" width="14.7109375" style="34" customWidth="1"/>
    <col min="1282" max="1282" width="7.5703125" style="34" customWidth="1"/>
    <col min="1283" max="1283" width="0.140625" style="34" customWidth="1"/>
    <col min="1284" max="1284" width="27.85546875" style="34" customWidth="1"/>
    <col min="1285" max="1285" width="10.85546875" style="34" customWidth="1"/>
    <col min="1286" max="1286" width="25.85546875" style="34" customWidth="1"/>
    <col min="1287" max="1287" width="28.140625" style="34" customWidth="1"/>
    <col min="1288" max="1288" width="8.85546875" style="34" customWidth="1"/>
    <col min="1289" max="1289" width="13.7109375" style="34" customWidth="1"/>
    <col min="1290" max="1290" width="4" style="34" customWidth="1"/>
    <col min="1291" max="1291" width="11.85546875" style="34" customWidth="1"/>
    <col min="1292" max="1292" width="5" style="34" customWidth="1"/>
    <col min="1293" max="1293" width="11.7109375" style="34" customWidth="1"/>
    <col min="1294" max="1294" width="12.28515625" style="34" customWidth="1"/>
    <col min="1295" max="1295" width="9" style="34" customWidth="1"/>
    <col min="1296" max="1296" width="16" style="34" customWidth="1"/>
    <col min="1297" max="1297" width="25" style="34" customWidth="1"/>
    <col min="1298" max="1536" width="11.42578125" style="34"/>
    <col min="1537" max="1537" width="14.7109375" style="34" customWidth="1"/>
    <col min="1538" max="1538" width="7.5703125" style="34" customWidth="1"/>
    <col min="1539" max="1539" width="0.140625" style="34" customWidth="1"/>
    <col min="1540" max="1540" width="27.85546875" style="34" customWidth="1"/>
    <col min="1541" max="1541" width="10.85546875" style="34" customWidth="1"/>
    <col min="1542" max="1542" width="25.85546875" style="34" customWidth="1"/>
    <col min="1543" max="1543" width="28.140625" style="34" customWidth="1"/>
    <col min="1544" max="1544" width="8.85546875" style="34" customWidth="1"/>
    <col min="1545" max="1545" width="13.7109375" style="34" customWidth="1"/>
    <col min="1546" max="1546" width="4" style="34" customWidth="1"/>
    <col min="1547" max="1547" width="11.85546875" style="34" customWidth="1"/>
    <col min="1548" max="1548" width="5" style="34" customWidth="1"/>
    <col min="1549" max="1549" width="11.7109375" style="34" customWidth="1"/>
    <col min="1550" max="1550" width="12.28515625" style="34" customWidth="1"/>
    <col min="1551" max="1551" width="9" style="34" customWidth="1"/>
    <col min="1552" max="1552" width="16" style="34" customWidth="1"/>
    <col min="1553" max="1553" width="25" style="34" customWidth="1"/>
    <col min="1554" max="1792" width="11.42578125" style="34"/>
    <col min="1793" max="1793" width="14.7109375" style="34" customWidth="1"/>
    <col min="1794" max="1794" width="7.5703125" style="34" customWidth="1"/>
    <col min="1795" max="1795" width="0.140625" style="34" customWidth="1"/>
    <col min="1796" max="1796" width="27.85546875" style="34" customWidth="1"/>
    <col min="1797" max="1797" width="10.85546875" style="34" customWidth="1"/>
    <col min="1798" max="1798" width="25.85546875" style="34" customWidth="1"/>
    <col min="1799" max="1799" width="28.140625" style="34" customWidth="1"/>
    <col min="1800" max="1800" width="8.85546875" style="34" customWidth="1"/>
    <col min="1801" max="1801" width="13.7109375" style="34" customWidth="1"/>
    <col min="1802" max="1802" width="4" style="34" customWidth="1"/>
    <col min="1803" max="1803" width="11.85546875" style="34" customWidth="1"/>
    <col min="1804" max="1804" width="5" style="34" customWidth="1"/>
    <col min="1805" max="1805" width="11.7109375" style="34" customWidth="1"/>
    <col min="1806" max="1806" width="12.28515625" style="34" customWidth="1"/>
    <col min="1807" max="1807" width="9" style="34" customWidth="1"/>
    <col min="1808" max="1808" width="16" style="34" customWidth="1"/>
    <col min="1809" max="1809" width="25" style="34" customWidth="1"/>
    <col min="1810" max="2048" width="11.42578125" style="34"/>
    <col min="2049" max="2049" width="14.7109375" style="34" customWidth="1"/>
    <col min="2050" max="2050" width="7.5703125" style="34" customWidth="1"/>
    <col min="2051" max="2051" width="0.140625" style="34" customWidth="1"/>
    <col min="2052" max="2052" width="27.85546875" style="34" customWidth="1"/>
    <col min="2053" max="2053" width="10.85546875" style="34" customWidth="1"/>
    <col min="2054" max="2054" width="25.85546875" style="34" customWidth="1"/>
    <col min="2055" max="2055" width="28.140625" style="34" customWidth="1"/>
    <col min="2056" max="2056" width="8.85546875" style="34" customWidth="1"/>
    <col min="2057" max="2057" width="13.7109375" style="34" customWidth="1"/>
    <col min="2058" max="2058" width="4" style="34" customWidth="1"/>
    <col min="2059" max="2059" width="11.85546875" style="34" customWidth="1"/>
    <col min="2060" max="2060" width="5" style="34" customWidth="1"/>
    <col min="2061" max="2061" width="11.7109375" style="34" customWidth="1"/>
    <col min="2062" max="2062" width="12.28515625" style="34" customWidth="1"/>
    <col min="2063" max="2063" width="9" style="34" customWidth="1"/>
    <col min="2064" max="2064" width="16" style="34" customWidth="1"/>
    <col min="2065" max="2065" width="25" style="34" customWidth="1"/>
    <col min="2066" max="2304" width="11.42578125" style="34"/>
    <col min="2305" max="2305" width="14.7109375" style="34" customWidth="1"/>
    <col min="2306" max="2306" width="7.5703125" style="34" customWidth="1"/>
    <col min="2307" max="2307" width="0.140625" style="34" customWidth="1"/>
    <col min="2308" max="2308" width="27.85546875" style="34" customWidth="1"/>
    <col min="2309" max="2309" width="10.85546875" style="34" customWidth="1"/>
    <col min="2310" max="2310" width="25.85546875" style="34" customWidth="1"/>
    <col min="2311" max="2311" width="28.140625" style="34" customWidth="1"/>
    <col min="2312" max="2312" width="8.85546875" style="34" customWidth="1"/>
    <col min="2313" max="2313" width="13.7109375" style="34" customWidth="1"/>
    <col min="2314" max="2314" width="4" style="34" customWidth="1"/>
    <col min="2315" max="2315" width="11.85546875" style="34" customWidth="1"/>
    <col min="2316" max="2316" width="5" style="34" customWidth="1"/>
    <col min="2317" max="2317" width="11.7109375" style="34" customWidth="1"/>
    <col min="2318" max="2318" width="12.28515625" style="34" customWidth="1"/>
    <col min="2319" max="2319" width="9" style="34" customWidth="1"/>
    <col min="2320" max="2320" width="16" style="34" customWidth="1"/>
    <col min="2321" max="2321" width="25" style="34" customWidth="1"/>
    <col min="2322" max="2560" width="11.42578125" style="34"/>
    <col min="2561" max="2561" width="14.7109375" style="34" customWidth="1"/>
    <col min="2562" max="2562" width="7.5703125" style="34" customWidth="1"/>
    <col min="2563" max="2563" width="0.140625" style="34" customWidth="1"/>
    <col min="2564" max="2564" width="27.85546875" style="34" customWidth="1"/>
    <col min="2565" max="2565" width="10.85546875" style="34" customWidth="1"/>
    <col min="2566" max="2566" width="25.85546875" style="34" customWidth="1"/>
    <col min="2567" max="2567" width="28.140625" style="34" customWidth="1"/>
    <col min="2568" max="2568" width="8.85546875" style="34" customWidth="1"/>
    <col min="2569" max="2569" width="13.7109375" style="34" customWidth="1"/>
    <col min="2570" max="2570" width="4" style="34" customWidth="1"/>
    <col min="2571" max="2571" width="11.85546875" style="34" customWidth="1"/>
    <col min="2572" max="2572" width="5" style="34" customWidth="1"/>
    <col min="2573" max="2573" width="11.7109375" style="34" customWidth="1"/>
    <col min="2574" max="2574" width="12.28515625" style="34" customWidth="1"/>
    <col min="2575" max="2575" width="9" style="34" customWidth="1"/>
    <col min="2576" max="2576" width="16" style="34" customWidth="1"/>
    <col min="2577" max="2577" width="25" style="34" customWidth="1"/>
    <col min="2578" max="2816" width="11.42578125" style="34"/>
    <col min="2817" max="2817" width="14.7109375" style="34" customWidth="1"/>
    <col min="2818" max="2818" width="7.5703125" style="34" customWidth="1"/>
    <col min="2819" max="2819" width="0.140625" style="34" customWidth="1"/>
    <col min="2820" max="2820" width="27.85546875" style="34" customWidth="1"/>
    <col min="2821" max="2821" width="10.85546875" style="34" customWidth="1"/>
    <col min="2822" max="2822" width="25.85546875" style="34" customWidth="1"/>
    <col min="2823" max="2823" width="28.140625" style="34" customWidth="1"/>
    <col min="2824" max="2824" width="8.85546875" style="34" customWidth="1"/>
    <col min="2825" max="2825" width="13.7109375" style="34" customWidth="1"/>
    <col min="2826" max="2826" width="4" style="34" customWidth="1"/>
    <col min="2827" max="2827" width="11.85546875" style="34" customWidth="1"/>
    <col min="2828" max="2828" width="5" style="34" customWidth="1"/>
    <col min="2829" max="2829" width="11.7109375" style="34" customWidth="1"/>
    <col min="2830" max="2830" width="12.28515625" style="34" customWidth="1"/>
    <col min="2831" max="2831" width="9" style="34" customWidth="1"/>
    <col min="2832" max="2832" width="16" style="34" customWidth="1"/>
    <col min="2833" max="2833" width="25" style="34" customWidth="1"/>
    <col min="2834" max="3072" width="11.42578125" style="34"/>
    <col min="3073" max="3073" width="14.7109375" style="34" customWidth="1"/>
    <col min="3074" max="3074" width="7.5703125" style="34" customWidth="1"/>
    <col min="3075" max="3075" width="0.140625" style="34" customWidth="1"/>
    <col min="3076" max="3076" width="27.85546875" style="34" customWidth="1"/>
    <col min="3077" max="3077" width="10.85546875" style="34" customWidth="1"/>
    <col min="3078" max="3078" width="25.85546875" style="34" customWidth="1"/>
    <col min="3079" max="3079" width="28.140625" style="34" customWidth="1"/>
    <col min="3080" max="3080" width="8.85546875" style="34" customWidth="1"/>
    <col min="3081" max="3081" width="13.7109375" style="34" customWidth="1"/>
    <col min="3082" max="3082" width="4" style="34" customWidth="1"/>
    <col min="3083" max="3083" width="11.85546875" style="34" customWidth="1"/>
    <col min="3084" max="3084" width="5" style="34" customWidth="1"/>
    <col min="3085" max="3085" width="11.7109375" style="34" customWidth="1"/>
    <col min="3086" max="3086" width="12.28515625" style="34" customWidth="1"/>
    <col min="3087" max="3087" width="9" style="34" customWidth="1"/>
    <col min="3088" max="3088" width="16" style="34" customWidth="1"/>
    <col min="3089" max="3089" width="25" style="34" customWidth="1"/>
    <col min="3090" max="3328" width="11.42578125" style="34"/>
    <col min="3329" max="3329" width="14.7109375" style="34" customWidth="1"/>
    <col min="3330" max="3330" width="7.5703125" style="34" customWidth="1"/>
    <col min="3331" max="3331" width="0.140625" style="34" customWidth="1"/>
    <col min="3332" max="3332" width="27.85546875" style="34" customWidth="1"/>
    <col min="3333" max="3333" width="10.85546875" style="34" customWidth="1"/>
    <col min="3334" max="3334" width="25.85546875" style="34" customWidth="1"/>
    <col min="3335" max="3335" width="28.140625" style="34" customWidth="1"/>
    <col min="3336" max="3336" width="8.85546875" style="34" customWidth="1"/>
    <col min="3337" max="3337" width="13.7109375" style="34" customWidth="1"/>
    <col min="3338" max="3338" width="4" style="34" customWidth="1"/>
    <col min="3339" max="3339" width="11.85546875" style="34" customWidth="1"/>
    <col min="3340" max="3340" width="5" style="34" customWidth="1"/>
    <col min="3341" max="3341" width="11.7109375" style="34" customWidth="1"/>
    <col min="3342" max="3342" width="12.28515625" style="34" customWidth="1"/>
    <col min="3343" max="3343" width="9" style="34" customWidth="1"/>
    <col min="3344" max="3344" width="16" style="34" customWidth="1"/>
    <col min="3345" max="3345" width="25" style="34" customWidth="1"/>
    <col min="3346" max="3584" width="11.42578125" style="34"/>
    <col min="3585" max="3585" width="14.7109375" style="34" customWidth="1"/>
    <col min="3586" max="3586" width="7.5703125" style="34" customWidth="1"/>
    <col min="3587" max="3587" width="0.140625" style="34" customWidth="1"/>
    <col min="3588" max="3588" width="27.85546875" style="34" customWidth="1"/>
    <col min="3589" max="3589" width="10.85546875" style="34" customWidth="1"/>
    <col min="3590" max="3590" width="25.85546875" style="34" customWidth="1"/>
    <col min="3591" max="3591" width="28.140625" style="34" customWidth="1"/>
    <col min="3592" max="3592" width="8.85546875" style="34" customWidth="1"/>
    <col min="3593" max="3593" width="13.7109375" style="34" customWidth="1"/>
    <col min="3594" max="3594" width="4" style="34" customWidth="1"/>
    <col min="3595" max="3595" width="11.85546875" style="34" customWidth="1"/>
    <col min="3596" max="3596" width="5" style="34" customWidth="1"/>
    <col min="3597" max="3597" width="11.7109375" style="34" customWidth="1"/>
    <col min="3598" max="3598" width="12.28515625" style="34" customWidth="1"/>
    <col min="3599" max="3599" width="9" style="34" customWidth="1"/>
    <col min="3600" max="3600" width="16" style="34" customWidth="1"/>
    <col min="3601" max="3601" width="25" style="34" customWidth="1"/>
    <col min="3602" max="3840" width="11.42578125" style="34"/>
    <col min="3841" max="3841" width="14.7109375" style="34" customWidth="1"/>
    <col min="3842" max="3842" width="7.5703125" style="34" customWidth="1"/>
    <col min="3843" max="3843" width="0.140625" style="34" customWidth="1"/>
    <col min="3844" max="3844" width="27.85546875" style="34" customWidth="1"/>
    <col min="3845" max="3845" width="10.85546875" style="34" customWidth="1"/>
    <col min="3846" max="3846" width="25.85546875" style="34" customWidth="1"/>
    <col min="3847" max="3847" width="28.140625" style="34" customWidth="1"/>
    <col min="3848" max="3848" width="8.85546875" style="34" customWidth="1"/>
    <col min="3849" max="3849" width="13.7109375" style="34" customWidth="1"/>
    <col min="3850" max="3850" width="4" style="34" customWidth="1"/>
    <col min="3851" max="3851" width="11.85546875" style="34" customWidth="1"/>
    <col min="3852" max="3852" width="5" style="34" customWidth="1"/>
    <col min="3853" max="3853" width="11.7109375" style="34" customWidth="1"/>
    <col min="3854" max="3854" width="12.28515625" style="34" customWidth="1"/>
    <col min="3855" max="3855" width="9" style="34" customWidth="1"/>
    <col min="3856" max="3856" width="16" style="34" customWidth="1"/>
    <col min="3857" max="3857" width="25" style="34" customWidth="1"/>
    <col min="3858" max="4096" width="11.42578125" style="34"/>
    <col min="4097" max="4097" width="14.7109375" style="34" customWidth="1"/>
    <col min="4098" max="4098" width="7.5703125" style="34" customWidth="1"/>
    <col min="4099" max="4099" width="0.140625" style="34" customWidth="1"/>
    <col min="4100" max="4100" width="27.85546875" style="34" customWidth="1"/>
    <col min="4101" max="4101" width="10.85546875" style="34" customWidth="1"/>
    <col min="4102" max="4102" width="25.85546875" style="34" customWidth="1"/>
    <col min="4103" max="4103" width="28.140625" style="34" customWidth="1"/>
    <col min="4104" max="4104" width="8.85546875" style="34" customWidth="1"/>
    <col min="4105" max="4105" width="13.7109375" style="34" customWidth="1"/>
    <col min="4106" max="4106" width="4" style="34" customWidth="1"/>
    <col min="4107" max="4107" width="11.85546875" style="34" customWidth="1"/>
    <col min="4108" max="4108" width="5" style="34" customWidth="1"/>
    <col min="4109" max="4109" width="11.7109375" style="34" customWidth="1"/>
    <col min="4110" max="4110" width="12.28515625" style="34" customWidth="1"/>
    <col min="4111" max="4111" width="9" style="34" customWidth="1"/>
    <col min="4112" max="4112" width="16" style="34" customWidth="1"/>
    <col min="4113" max="4113" width="25" style="34" customWidth="1"/>
    <col min="4114" max="4352" width="11.42578125" style="34"/>
    <col min="4353" max="4353" width="14.7109375" style="34" customWidth="1"/>
    <col min="4354" max="4354" width="7.5703125" style="34" customWidth="1"/>
    <col min="4355" max="4355" width="0.140625" style="34" customWidth="1"/>
    <col min="4356" max="4356" width="27.85546875" style="34" customWidth="1"/>
    <col min="4357" max="4357" width="10.85546875" style="34" customWidth="1"/>
    <col min="4358" max="4358" width="25.85546875" style="34" customWidth="1"/>
    <col min="4359" max="4359" width="28.140625" style="34" customWidth="1"/>
    <col min="4360" max="4360" width="8.85546875" style="34" customWidth="1"/>
    <col min="4361" max="4361" width="13.7109375" style="34" customWidth="1"/>
    <col min="4362" max="4362" width="4" style="34" customWidth="1"/>
    <col min="4363" max="4363" width="11.85546875" style="34" customWidth="1"/>
    <col min="4364" max="4364" width="5" style="34" customWidth="1"/>
    <col min="4365" max="4365" width="11.7109375" style="34" customWidth="1"/>
    <col min="4366" max="4366" width="12.28515625" style="34" customWidth="1"/>
    <col min="4367" max="4367" width="9" style="34" customWidth="1"/>
    <col min="4368" max="4368" width="16" style="34" customWidth="1"/>
    <col min="4369" max="4369" width="25" style="34" customWidth="1"/>
    <col min="4370" max="4608" width="11.42578125" style="34"/>
    <col min="4609" max="4609" width="14.7109375" style="34" customWidth="1"/>
    <col min="4610" max="4610" width="7.5703125" style="34" customWidth="1"/>
    <col min="4611" max="4611" width="0.140625" style="34" customWidth="1"/>
    <col min="4612" max="4612" width="27.85546875" style="34" customWidth="1"/>
    <col min="4613" max="4613" width="10.85546875" style="34" customWidth="1"/>
    <col min="4614" max="4614" width="25.85546875" style="34" customWidth="1"/>
    <col min="4615" max="4615" width="28.140625" style="34" customWidth="1"/>
    <col min="4616" max="4616" width="8.85546875" style="34" customWidth="1"/>
    <col min="4617" max="4617" width="13.7109375" style="34" customWidth="1"/>
    <col min="4618" max="4618" width="4" style="34" customWidth="1"/>
    <col min="4619" max="4619" width="11.85546875" style="34" customWidth="1"/>
    <col min="4620" max="4620" width="5" style="34" customWidth="1"/>
    <col min="4621" max="4621" width="11.7109375" style="34" customWidth="1"/>
    <col min="4622" max="4622" width="12.28515625" style="34" customWidth="1"/>
    <col min="4623" max="4623" width="9" style="34" customWidth="1"/>
    <col min="4624" max="4624" width="16" style="34" customWidth="1"/>
    <col min="4625" max="4625" width="25" style="34" customWidth="1"/>
    <col min="4626" max="4864" width="11.42578125" style="34"/>
    <col min="4865" max="4865" width="14.7109375" style="34" customWidth="1"/>
    <col min="4866" max="4866" width="7.5703125" style="34" customWidth="1"/>
    <col min="4867" max="4867" width="0.140625" style="34" customWidth="1"/>
    <col min="4868" max="4868" width="27.85546875" style="34" customWidth="1"/>
    <col min="4869" max="4869" width="10.85546875" style="34" customWidth="1"/>
    <col min="4870" max="4870" width="25.85546875" style="34" customWidth="1"/>
    <col min="4871" max="4871" width="28.140625" style="34" customWidth="1"/>
    <col min="4872" max="4872" width="8.85546875" style="34" customWidth="1"/>
    <col min="4873" max="4873" width="13.7109375" style="34" customWidth="1"/>
    <col min="4874" max="4874" width="4" style="34" customWidth="1"/>
    <col min="4875" max="4875" width="11.85546875" style="34" customWidth="1"/>
    <col min="4876" max="4876" width="5" style="34" customWidth="1"/>
    <col min="4877" max="4877" width="11.7109375" style="34" customWidth="1"/>
    <col min="4878" max="4878" width="12.28515625" style="34" customWidth="1"/>
    <col min="4879" max="4879" width="9" style="34" customWidth="1"/>
    <col min="4880" max="4880" width="16" style="34" customWidth="1"/>
    <col min="4881" max="4881" width="25" style="34" customWidth="1"/>
    <col min="4882" max="5120" width="11.42578125" style="34"/>
    <col min="5121" max="5121" width="14.7109375" style="34" customWidth="1"/>
    <col min="5122" max="5122" width="7.5703125" style="34" customWidth="1"/>
    <col min="5123" max="5123" width="0.140625" style="34" customWidth="1"/>
    <col min="5124" max="5124" width="27.85546875" style="34" customWidth="1"/>
    <col min="5125" max="5125" width="10.85546875" style="34" customWidth="1"/>
    <col min="5126" max="5126" width="25.85546875" style="34" customWidth="1"/>
    <col min="5127" max="5127" width="28.140625" style="34" customWidth="1"/>
    <col min="5128" max="5128" width="8.85546875" style="34" customWidth="1"/>
    <col min="5129" max="5129" width="13.7109375" style="34" customWidth="1"/>
    <col min="5130" max="5130" width="4" style="34" customWidth="1"/>
    <col min="5131" max="5131" width="11.85546875" style="34" customWidth="1"/>
    <col min="5132" max="5132" width="5" style="34" customWidth="1"/>
    <col min="5133" max="5133" width="11.7109375" style="34" customWidth="1"/>
    <col min="5134" max="5134" width="12.28515625" style="34" customWidth="1"/>
    <col min="5135" max="5135" width="9" style="34" customWidth="1"/>
    <col min="5136" max="5136" width="16" style="34" customWidth="1"/>
    <col min="5137" max="5137" width="25" style="34" customWidth="1"/>
    <col min="5138" max="5376" width="11.42578125" style="34"/>
    <col min="5377" max="5377" width="14.7109375" style="34" customWidth="1"/>
    <col min="5378" max="5378" width="7.5703125" style="34" customWidth="1"/>
    <col min="5379" max="5379" width="0.140625" style="34" customWidth="1"/>
    <col min="5380" max="5380" width="27.85546875" style="34" customWidth="1"/>
    <col min="5381" max="5381" width="10.85546875" style="34" customWidth="1"/>
    <col min="5382" max="5382" width="25.85546875" style="34" customWidth="1"/>
    <col min="5383" max="5383" width="28.140625" style="34" customWidth="1"/>
    <col min="5384" max="5384" width="8.85546875" style="34" customWidth="1"/>
    <col min="5385" max="5385" width="13.7109375" style="34" customWidth="1"/>
    <col min="5386" max="5386" width="4" style="34" customWidth="1"/>
    <col min="5387" max="5387" width="11.85546875" style="34" customWidth="1"/>
    <col min="5388" max="5388" width="5" style="34" customWidth="1"/>
    <col min="5389" max="5389" width="11.7109375" style="34" customWidth="1"/>
    <col min="5390" max="5390" width="12.28515625" style="34" customWidth="1"/>
    <col min="5391" max="5391" width="9" style="34" customWidth="1"/>
    <col min="5392" max="5392" width="16" style="34" customWidth="1"/>
    <col min="5393" max="5393" width="25" style="34" customWidth="1"/>
    <col min="5394" max="5632" width="11.42578125" style="34"/>
    <col min="5633" max="5633" width="14.7109375" style="34" customWidth="1"/>
    <col min="5634" max="5634" width="7.5703125" style="34" customWidth="1"/>
    <col min="5635" max="5635" width="0.140625" style="34" customWidth="1"/>
    <col min="5636" max="5636" width="27.85546875" style="34" customWidth="1"/>
    <col min="5637" max="5637" width="10.85546875" style="34" customWidth="1"/>
    <col min="5638" max="5638" width="25.85546875" style="34" customWidth="1"/>
    <col min="5639" max="5639" width="28.140625" style="34" customWidth="1"/>
    <col min="5640" max="5640" width="8.85546875" style="34" customWidth="1"/>
    <col min="5641" max="5641" width="13.7109375" style="34" customWidth="1"/>
    <col min="5642" max="5642" width="4" style="34" customWidth="1"/>
    <col min="5643" max="5643" width="11.85546875" style="34" customWidth="1"/>
    <col min="5644" max="5644" width="5" style="34" customWidth="1"/>
    <col min="5645" max="5645" width="11.7109375" style="34" customWidth="1"/>
    <col min="5646" max="5646" width="12.28515625" style="34" customWidth="1"/>
    <col min="5647" max="5647" width="9" style="34" customWidth="1"/>
    <col min="5648" max="5648" width="16" style="34" customWidth="1"/>
    <col min="5649" max="5649" width="25" style="34" customWidth="1"/>
    <col min="5650" max="5888" width="11.42578125" style="34"/>
    <col min="5889" max="5889" width="14.7109375" style="34" customWidth="1"/>
    <col min="5890" max="5890" width="7.5703125" style="34" customWidth="1"/>
    <col min="5891" max="5891" width="0.140625" style="34" customWidth="1"/>
    <col min="5892" max="5892" width="27.85546875" style="34" customWidth="1"/>
    <col min="5893" max="5893" width="10.85546875" style="34" customWidth="1"/>
    <col min="5894" max="5894" width="25.85546875" style="34" customWidth="1"/>
    <col min="5895" max="5895" width="28.140625" style="34" customWidth="1"/>
    <col min="5896" max="5896" width="8.85546875" style="34" customWidth="1"/>
    <col min="5897" max="5897" width="13.7109375" style="34" customWidth="1"/>
    <col min="5898" max="5898" width="4" style="34" customWidth="1"/>
    <col min="5899" max="5899" width="11.85546875" style="34" customWidth="1"/>
    <col min="5900" max="5900" width="5" style="34" customWidth="1"/>
    <col min="5901" max="5901" width="11.7109375" style="34" customWidth="1"/>
    <col min="5902" max="5902" width="12.28515625" style="34" customWidth="1"/>
    <col min="5903" max="5903" width="9" style="34" customWidth="1"/>
    <col min="5904" max="5904" width="16" style="34" customWidth="1"/>
    <col min="5905" max="5905" width="25" style="34" customWidth="1"/>
    <col min="5906" max="6144" width="11.42578125" style="34"/>
    <col min="6145" max="6145" width="14.7109375" style="34" customWidth="1"/>
    <col min="6146" max="6146" width="7.5703125" style="34" customWidth="1"/>
    <col min="6147" max="6147" width="0.140625" style="34" customWidth="1"/>
    <col min="6148" max="6148" width="27.85546875" style="34" customWidth="1"/>
    <col min="6149" max="6149" width="10.85546875" style="34" customWidth="1"/>
    <col min="6150" max="6150" width="25.85546875" style="34" customWidth="1"/>
    <col min="6151" max="6151" width="28.140625" style="34" customWidth="1"/>
    <col min="6152" max="6152" width="8.85546875" style="34" customWidth="1"/>
    <col min="6153" max="6153" width="13.7109375" style="34" customWidth="1"/>
    <col min="6154" max="6154" width="4" style="34" customWidth="1"/>
    <col min="6155" max="6155" width="11.85546875" style="34" customWidth="1"/>
    <col min="6156" max="6156" width="5" style="34" customWidth="1"/>
    <col min="6157" max="6157" width="11.7109375" style="34" customWidth="1"/>
    <col min="6158" max="6158" width="12.28515625" style="34" customWidth="1"/>
    <col min="6159" max="6159" width="9" style="34" customWidth="1"/>
    <col min="6160" max="6160" width="16" style="34" customWidth="1"/>
    <col min="6161" max="6161" width="25" style="34" customWidth="1"/>
    <col min="6162" max="6400" width="11.42578125" style="34"/>
    <col min="6401" max="6401" width="14.7109375" style="34" customWidth="1"/>
    <col min="6402" max="6402" width="7.5703125" style="34" customWidth="1"/>
    <col min="6403" max="6403" width="0.140625" style="34" customWidth="1"/>
    <col min="6404" max="6404" width="27.85546875" style="34" customWidth="1"/>
    <col min="6405" max="6405" width="10.85546875" style="34" customWidth="1"/>
    <col min="6406" max="6406" width="25.85546875" style="34" customWidth="1"/>
    <col min="6407" max="6407" width="28.140625" style="34" customWidth="1"/>
    <col min="6408" max="6408" width="8.85546875" style="34" customWidth="1"/>
    <col min="6409" max="6409" width="13.7109375" style="34" customWidth="1"/>
    <col min="6410" max="6410" width="4" style="34" customWidth="1"/>
    <col min="6411" max="6411" width="11.85546875" style="34" customWidth="1"/>
    <col min="6412" max="6412" width="5" style="34" customWidth="1"/>
    <col min="6413" max="6413" width="11.7109375" style="34" customWidth="1"/>
    <col min="6414" max="6414" width="12.28515625" style="34" customWidth="1"/>
    <col min="6415" max="6415" width="9" style="34" customWidth="1"/>
    <col min="6416" max="6416" width="16" style="34" customWidth="1"/>
    <col min="6417" max="6417" width="25" style="34" customWidth="1"/>
    <col min="6418" max="6656" width="11.42578125" style="34"/>
    <col min="6657" max="6657" width="14.7109375" style="34" customWidth="1"/>
    <col min="6658" max="6658" width="7.5703125" style="34" customWidth="1"/>
    <col min="6659" max="6659" width="0.140625" style="34" customWidth="1"/>
    <col min="6660" max="6660" width="27.85546875" style="34" customWidth="1"/>
    <col min="6661" max="6661" width="10.85546875" style="34" customWidth="1"/>
    <col min="6662" max="6662" width="25.85546875" style="34" customWidth="1"/>
    <col min="6663" max="6663" width="28.140625" style="34" customWidth="1"/>
    <col min="6664" max="6664" width="8.85546875" style="34" customWidth="1"/>
    <col min="6665" max="6665" width="13.7109375" style="34" customWidth="1"/>
    <col min="6666" max="6666" width="4" style="34" customWidth="1"/>
    <col min="6667" max="6667" width="11.85546875" style="34" customWidth="1"/>
    <col min="6668" max="6668" width="5" style="34" customWidth="1"/>
    <col min="6669" max="6669" width="11.7109375" style="34" customWidth="1"/>
    <col min="6670" max="6670" width="12.28515625" style="34" customWidth="1"/>
    <col min="6671" max="6671" width="9" style="34" customWidth="1"/>
    <col min="6672" max="6672" width="16" style="34" customWidth="1"/>
    <col min="6673" max="6673" width="25" style="34" customWidth="1"/>
    <col min="6674" max="6912" width="11.42578125" style="34"/>
    <col min="6913" max="6913" width="14.7109375" style="34" customWidth="1"/>
    <col min="6914" max="6914" width="7.5703125" style="34" customWidth="1"/>
    <col min="6915" max="6915" width="0.140625" style="34" customWidth="1"/>
    <col min="6916" max="6916" width="27.85546875" style="34" customWidth="1"/>
    <col min="6917" max="6917" width="10.85546875" style="34" customWidth="1"/>
    <col min="6918" max="6918" width="25.85546875" style="34" customWidth="1"/>
    <col min="6919" max="6919" width="28.140625" style="34" customWidth="1"/>
    <col min="6920" max="6920" width="8.85546875" style="34" customWidth="1"/>
    <col min="6921" max="6921" width="13.7109375" style="34" customWidth="1"/>
    <col min="6922" max="6922" width="4" style="34" customWidth="1"/>
    <col min="6923" max="6923" width="11.85546875" style="34" customWidth="1"/>
    <col min="6924" max="6924" width="5" style="34" customWidth="1"/>
    <col min="6925" max="6925" width="11.7109375" style="34" customWidth="1"/>
    <col min="6926" max="6926" width="12.28515625" style="34" customWidth="1"/>
    <col min="6927" max="6927" width="9" style="34" customWidth="1"/>
    <col min="6928" max="6928" width="16" style="34" customWidth="1"/>
    <col min="6929" max="6929" width="25" style="34" customWidth="1"/>
    <col min="6930" max="7168" width="11.42578125" style="34"/>
    <col min="7169" max="7169" width="14.7109375" style="34" customWidth="1"/>
    <col min="7170" max="7170" width="7.5703125" style="34" customWidth="1"/>
    <col min="7171" max="7171" width="0.140625" style="34" customWidth="1"/>
    <col min="7172" max="7172" width="27.85546875" style="34" customWidth="1"/>
    <col min="7173" max="7173" width="10.85546875" style="34" customWidth="1"/>
    <col min="7174" max="7174" width="25.85546875" style="34" customWidth="1"/>
    <col min="7175" max="7175" width="28.140625" style="34" customWidth="1"/>
    <col min="7176" max="7176" width="8.85546875" style="34" customWidth="1"/>
    <col min="7177" max="7177" width="13.7109375" style="34" customWidth="1"/>
    <col min="7178" max="7178" width="4" style="34" customWidth="1"/>
    <col min="7179" max="7179" width="11.85546875" style="34" customWidth="1"/>
    <col min="7180" max="7180" width="5" style="34" customWidth="1"/>
    <col min="7181" max="7181" width="11.7109375" style="34" customWidth="1"/>
    <col min="7182" max="7182" width="12.28515625" style="34" customWidth="1"/>
    <col min="7183" max="7183" width="9" style="34" customWidth="1"/>
    <col min="7184" max="7184" width="16" style="34" customWidth="1"/>
    <col min="7185" max="7185" width="25" style="34" customWidth="1"/>
    <col min="7186" max="7424" width="11.42578125" style="34"/>
    <col min="7425" max="7425" width="14.7109375" style="34" customWidth="1"/>
    <col min="7426" max="7426" width="7.5703125" style="34" customWidth="1"/>
    <col min="7427" max="7427" width="0.140625" style="34" customWidth="1"/>
    <col min="7428" max="7428" width="27.85546875" style="34" customWidth="1"/>
    <col min="7429" max="7429" width="10.85546875" style="34" customWidth="1"/>
    <col min="7430" max="7430" width="25.85546875" style="34" customWidth="1"/>
    <col min="7431" max="7431" width="28.140625" style="34" customWidth="1"/>
    <col min="7432" max="7432" width="8.85546875" style="34" customWidth="1"/>
    <col min="7433" max="7433" width="13.7109375" style="34" customWidth="1"/>
    <col min="7434" max="7434" width="4" style="34" customWidth="1"/>
    <col min="7435" max="7435" width="11.85546875" style="34" customWidth="1"/>
    <col min="7436" max="7436" width="5" style="34" customWidth="1"/>
    <col min="7437" max="7437" width="11.7109375" style="34" customWidth="1"/>
    <col min="7438" max="7438" width="12.28515625" style="34" customWidth="1"/>
    <col min="7439" max="7439" width="9" style="34" customWidth="1"/>
    <col min="7440" max="7440" width="16" style="34" customWidth="1"/>
    <col min="7441" max="7441" width="25" style="34" customWidth="1"/>
    <col min="7442" max="7680" width="11.42578125" style="34"/>
    <col min="7681" max="7681" width="14.7109375" style="34" customWidth="1"/>
    <col min="7682" max="7682" width="7.5703125" style="34" customWidth="1"/>
    <col min="7683" max="7683" width="0.140625" style="34" customWidth="1"/>
    <col min="7684" max="7684" width="27.85546875" style="34" customWidth="1"/>
    <col min="7685" max="7685" width="10.85546875" style="34" customWidth="1"/>
    <col min="7686" max="7686" width="25.85546875" style="34" customWidth="1"/>
    <col min="7687" max="7687" width="28.140625" style="34" customWidth="1"/>
    <col min="7688" max="7688" width="8.85546875" style="34" customWidth="1"/>
    <col min="7689" max="7689" width="13.7109375" style="34" customWidth="1"/>
    <col min="7690" max="7690" width="4" style="34" customWidth="1"/>
    <col min="7691" max="7691" width="11.85546875" style="34" customWidth="1"/>
    <col min="7692" max="7692" width="5" style="34" customWidth="1"/>
    <col min="7693" max="7693" width="11.7109375" style="34" customWidth="1"/>
    <col min="7694" max="7694" width="12.28515625" style="34" customWidth="1"/>
    <col min="7695" max="7695" width="9" style="34" customWidth="1"/>
    <col min="7696" max="7696" width="16" style="34" customWidth="1"/>
    <col min="7697" max="7697" width="25" style="34" customWidth="1"/>
    <col min="7698" max="7936" width="11.42578125" style="34"/>
    <col min="7937" max="7937" width="14.7109375" style="34" customWidth="1"/>
    <col min="7938" max="7938" width="7.5703125" style="34" customWidth="1"/>
    <col min="7939" max="7939" width="0.140625" style="34" customWidth="1"/>
    <col min="7940" max="7940" width="27.85546875" style="34" customWidth="1"/>
    <col min="7941" max="7941" width="10.85546875" style="34" customWidth="1"/>
    <col min="7942" max="7942" width="25.85546875" style="34" customWidth="1"/>
    <col min="7943" max="7943" width="28.140625" style="34" customWidth="1"/>
    <col min="7944" max="7944" width="8.85546875" style="34" customWidth="1"/>
    <col min="7945" max="7945" width="13.7109375" style="34" customWidth="1"/>
    <col min="7946" max="7946" width="4" style="34" customWidth="1"/>
    <col min="7947" max="7947" width="11.85546875" style="34" customWidth="1"/>
    <col min="7948" max="7948" width="5" style="34" customWidth="1"/>
    <col min="7949" max="7949" width="11.7109375" style="34" customWidth="1"/>
    <col min="7950" max="7950" width="12.28515625" style="34" customWidth="1"/>
    <col min="7951" max="7951" width="9" style="34" customWidth="1"/>
    <col min="7952" max="7952" width="16" style="34" customWidth="1"/>
    <col min="7953" max="7953" width="25" style="34" customWidth="1"/>
    <col min="7954" max="8192" width="11.42578125" style="34"/>
    <col min="8193" max="8193" width="14.7109375" style="34" customWidth="1"/>
    <col min="8194" max="8194" width="7.5703125" style="34" customWidth="1"/>
    <col min="8195" max="8195" width="0.140625" style="34" customWidth="1"/>
    <col min="8196" max="8196" width="27.85546875" style="34" customWidth="1"/>
    <col min="8197" max="8197" width="10.85546875" style="34" customWidth="1"/>
    <col min="8198" max="8198" width="25.85546875" style="34" customWidth="1"/>
    <col min="8199" max="8199" width="28.140625" style="34" customWidth="1"/>
    <col min="8200" max="8200" width="8.85546875" style="34" customWidth="1"/>
    <col min="8201" max="8201" width="13.7109375" style="34" customWidth="1"/>
    <col min="8202" max="8202" width="4" style="34" customWidth="1"/>
    <col min="8203" max="8203" width="11.85546875" style="34" customWidth="1"/>
    <col min="8204" max="8204" width="5" style="34" customWidth="1"/>
    <col min="8205" max="8205" width="11.7109375" style="34" customWidth="1"/>
    <col min="8206" max="8206" width="12.28515625" style="34" customWidth="1"/>
    <col min="8207" max="8207" width="9" style="34" customWidth="1"/>
    <col min="8208" max="8208" width="16" style="34" customWidth="1"/>
    <col min="8209" max="8209" width="25" style="34" customWidth="1"/>
    <col min="8210" max="8448" width="11.42578125" style="34"/>
    <col min="8449" max="8449" width="14.7109375" style="34" customWidth="1"/>
    <col min="8450" max="8450" width="7.5703125" style="34" customWidth="1"/>
    <col min="8451" max="8451" width="0.140625" style="34" customWidth="1"/>
    <col min="8452" max="8452" width="27.85546875" style="34" customWidth="1"/>
    <col min="8453" max="8453" width="10.85546875" style="34" customWidth="1"/>
    <col min="8454" max="8454" width="25.85546875" style="34" customWidth="1"/>
    <col min="8455" max="8455" width="28.140625" style="34" customWidth="1"/>
    <col min="8456" max="8456" width="8.85546875" style="34" customWidth="1"/>
    <col min="8457" max="8457" width="13.7109375" style="34" customWidth="1"/>
    <col min="8458" max="8458" width="4" style="34" customWidth="1"/>
    <col min="8459" max="8459" width="11.85546875" style="34" customWidth="1"/>
    <col min="8460" max="8460" width="5" style="34" customWidth="1"/>
    <col min="8461" max="8461" width="11.7109375" style="34" customWidth="1"/>
    <col min="8462" max="8462" width="12.28515625" style="34" customWidth="1"/>
    <col min="8463" max="8463" width="9" style="34" customWidth="1"/>
    <col min="8464" max="8464" width="16" style="34" customWidth="1"/>
    <col min="8465" max="8465" width="25" style="34" customWidth="1"/>
    <col min="8466" max="8704" width="11.42578125" style="34"/>
    <col min="8705" max="8705" width="14.7109375" style="34" customWidth="1"/>
    <col min="8706" max="8706" width="7.5703125" style="34" customWidth="1"/>
    <col min="8707" max="8707" width="0.140625" style="34" customWidth="1"/>
    <col min="8708" max="8708" width="27.85546875" style="34" customWidth="1"/>
    <col min="8709" max="8709" width="10.85546875" style="34" customWidth="1"/>
    <col min="8710" max="8710" width="25.85546875" style="34" customWidth="1"/>
    <col min="8711" max="8711" width="28.140625" style="34" customWidth="1"/>
    <col min="8712" max="8712" width="8.85546875" style="34" customWidth="1"/>
    <col min="8713" max="8713" width="13.7109375" style="34" customWidth="1"/>
    <col min="8714" max="8714" width="4" style="34" customWidth="1"/>
    <col min="8715" max="8715" width="11.85546875" style="34" customWidth="1"/>
    <col min="8716" max="8716" width="5" style="34" customWidth="1"/>
    <col min="8717" max="8717" width="11.7109375" style="34" customWidth="1"/>
    <col min="8718" max="8718" width="12.28515625" style="34" customWidth="1"/>
    <col min="8719" max="8719" width="9" style="34" customWidth="1"/>
    <col min="8720" max="8720" width="16" style="34" customWidth="1"/>
    <col min="8721" max="8721" width="25" style="34" customWidth="1"/>
    <col min="8722" max="8960" width="11.42578125" style="34"/>
    <col min="8961" max="8961" width="14.7109375" style="34" customWidth="1"/>
    <col min="8962" max="8962" width="7.5703125" style="34" customWidth="1"/>
    <col min="8963" max="8963" width="0.140625" style="34" customWidth="1"/>
    <col min="8964" max="8964" width="27.85546875" style="34" customWidth="1"/>
    <col min="8965" max="8965" width="10.85546875" style="34" customWidth="1"/>
    <col min="8966" max="8966" width="25.85546875" style="34" customWidth="1"/>
    <col min="8967" max="8967" width="28.140625" style="34" customWidth="1"/>
    <col min="8968" max="8968" width="8.85546875" style="34" customWidth="1"/>
    <col min="8969" max="8969" width="13.7109375" style="34" customWidth="1"/>
    <col min="8970" max="8970" width="4" style="34" customWidth="1"/>
    <col min="8971" max="8971" width="11.85546875" style="34" customWidth="1"/>
    <col min="8972" max="8972" width="5" style="34" customWidth="1"/>
    <col min="8973" max="8973" width="11.7109375" style="34" customWidth="1"/>
    <col min="8974" max="8974" width="12.28515625" style="34" customWidth="1"/>
    <col min="8975" max="8975" width="9" style="34" customWidth="1"/>
    <col min="8976" max="8976" width="16" style="34" customWidth="1"/>
    <col min="8977" max="8977" width="25" style="34" customWidth="1"/>
    <col min="8978" max="9216" width="11.42578125" style="34"/>
    <col min="9217" max="9217" width="14.7109375" style="34" customWidth="1"/>
    <col min="9218" max="9218" width="7.5703125" style="34" customWidth="1"/>
    <col min="9219" max="9219" width="0.140625" style="34" customWidth="1"/>
    <col min="9220" max="9220" width="27.85546875" style="34" customWidth="1"/>
    <col min="9221" max="9221" width="10.85546875" style="34" customWidth="1"/>
    <col min="9222" max="9222" width="25.85546875" style="34" customWidth="1"/>
    <col min="9223" max="9223" width="28.140625" style="34" customWidth="1"/>
    <col min="9224" max="9224" width="8.85546875" style="34" customWidth="1"/>
    <col min="9225" max="9225" width="13.7109375" style="34" customWidth="1"/>
    <col min="9226" max="9226" width="4" style="34" customWidth="1"/>
    <col min="9227" max="9227" width="11.85546875" style="34" customWidth="1"/>
    <col min="9228" max="9228" width="5" style="34" customWidth="1"/>
    <col min="9229" max="9229" width="11.7109375" style="34" customWidth="1"/>
    <col min="9230" max="9230" width="12.28515625" style="34" customWidth="1"/>
    <col min="9231" max="9231" width="9" style="34" customWidth="1"/>
    <col min="9232" max="9232" width="16" style="34" customWidth="1"/>
    <col min="9233" max="9233" width="25" style="34" customWidth="1"/>
    <col min="9234" max="9472" width="11.42578125" style="34"/>
    <col min="9473" max="9473" width="14.7109375" style="34" customWidth="1"/>
    <col min="9474" max="9474" width="7.5703125" style="34" customWidth="1"/>
    <col min="9475" max="9475" width="0.140625" style="34" customWidth="1"/>
    <col min="9476" max="9476" width="27.85546875" style="34" customWidth="1"/>
    <col min="9477" max="9477" width="10.85546875" style="34" customWidth="1"/>
    <col min="9478" max="9478" width="25.85546875" style="34" customWidth="1"/>
    <col min="9479" max="9479" width="28.140625" style="34" customWidth="1"/>
    <col min="9480" max="9480" width="8.85546875" style="34" customWidth="1"/>
    <col min="9481" max="9481" width="13.7109375" style="34" customWidth="1"/>
    <col min="9482" max="9482" width="4" style="34" customWidth="1"/>
    <col min="9483" max="9483" width="11.85546875" style="34" customWidth="1"/>
    <col min="9484" max="9484" width="5" style="34" customWidth="1"/>
    <col min="9485" max="9485" width="11.7109375" style="34" customWidth="1"/>
    <col min="9486" max="9486" width="12.28515625" style="34" customWidth="1"/>
    <col min="9487" max="9487" width="9" style="34" customWidth="1"/>
    <col min="9488" max="9488" width="16" style="34" customWidth="1"/>
    <col min="9489" max="9489" width="25" style="34" customWidth="1"/>
    <col min="9490" max="9728" width="11.42578125" style="34"/>
    <col min="9729" max="9729" width="14.7109375" style="34" customWidth="1"/>
    <col min="9730" max="9730" width="7.5703125" style="34" customWidth="1"/>
    <col min="9731" max="9731" width="0.140625" style="34" customWidth="1"/>
    <col min="9732" max="9732" width="27.85546875" style="34" customWidth="1"/>
    <col min="9733" max="9733" width="10.85546875" style="34" customWidth="1"/>
    <col min="9734" max="9734" width="25.85546875" style="34" customWidth="1"/>
    <col min="9735" max="9735" width="28.140625" style="34" customWidth="1"/>
    <col min="9736" max="9736" width="8.85546875" style="34" customWidth="1"/>
    <col min="9737" max="9737" width="13.7109375" style="34" customWidth="1"/>
    <col min="9738" max="9738" width="4" style="34" customWidth="1"/>
    <col min="9739" max="9739" width="11.85546875" style="34" customWidth="1"/>
    <col min="9740" max="9740" width="5" style="34" customWidth="1"/>
    <col min="9741" max="9741" width="11.7109375" style="34" customWidth="1"/>
    <col min="9742" max="9742" width="12.28515625" style="34" customWidth="1"/>
    <col min="9743" max="9743" width="9" style="34" customWidth="1"/>
    <col min="9744" max="9744" width="16" style="34" customWidth="1"/>
    <col min="9745" max="9745" width="25" style="34" customWidth="1"/>
    <col min="9746" max="9984" width="11.42578125" style="34"/>
    <col min="9985" max="9985" width="14.7109375" style="34" customWidth="1"/>
    <col min="9986" max="9986" width="7.5703125" style="34" customWidth="1"/>
    <col min="9987" max="9987" width="0.140625" style="34" customWidth="1"/>
    <col min="9988" max="9988" width="27.85546875" style="34" customWidth="1"/>
    <col min="9989" max="9989" width="10.85546875" style="34" customWidth="1"/>
    <col min="9990" max="9990" width="25.85546875" style="34" customWidth="1"/>
    <col min="9991" max="9991" width="28.140625" style="34" customWidth="1"/>
    <col min="9992" max="9992" width="8.85546875" style="34" customWidth="1"/>
    <col min="9993" max="9993" width="13.7109375" style="34" customWidth="1"/>
    <col min="9994" max="9994" width="4" style="34" customWidth="1"/>
    <col min="9995" max="9995" width="11.85546875" style="34" customWidth="1"/>
    <col min="9996" max="9996" width="5" style="34" customWidth="1"/>
    <col min="9997" max="9997" width="11.7109375" style="34" customWidth="1"/>
    <col min="9998" max="9998" width="12.28515625" style="34" customWidth="1"/>
    <col min="9999" max="9999" width="9" style="34" customWidth="1"/>
    <col min="10000" max="10000" width="16" style="34" customWidth="1"/>
    <col min="10001" max="10001" width="25" style="34" customWidth="1"/>
    <col min="10002" max="10240" width="11.42578125" style="34"/>
    <col min="10241" max="10241" width="14.7109375" style="34" customWidth="1"/>
    <col min="10242" max="10242" width="7.5703125" style="34" customWidth="1"/>
    <col min="10243" max="10243" width="0.140625" style="34" customWidth="1"/>
    <col min="10244" max="10244" width="27.85546875" style="34" customWidth="1"/>
    <col min="10245" max="10245" width="10.85546875" style="34" customWidth="1"/>
    <col min="10246" max="10246" width="25.85546875" style="34" customWidth="1"/>
    <col min="10247" max="10247" width="28.140625" style="34" customWidth="1"/>
    <col min="10248" max="10248" width="8.85546875" style="34" customWidth="1"/>
    <col min="10249" max="10249" width="13.7109375" style="34" customWidth="1"/>
    <col min="10250" max="10250" width="4" style="34" customWidth="1"/>
    <col min="10251" max="10251" width="11.85546875" style="34" customWidth="1"/>
    <col min="10252" max="10252" width="5" style="34" customWidth="1"/>
    <col min="10253" max="10253" width="11.7109375" style="34" customWidth="1"/>
    <col min="10254" max="10254" width="12.28515625" style="34" customWidth="1"/>
    <col min="10255" max="10255" width="9" style="34" customWidth="1"/>
    <col min="10256" max="10256" width="16" style="34" customWidth="1"/>
    <col min="10257" max="10257" width="25" style="34" customWidth="1"/>
    <col min="10258" max="10496" width="11.42578125" style="34"/>
    <col min="10497" max="10497" width="14.7109375" style="34" customWidth="1"/>
    <col min="10498" max="10498" width="7.5703125" style="34" customWidth="1"/>
    <col min="10499" max="10499" width="0.140625" style="34" customWidth="1"/>
    <col min="10500" max="10500" width="27.85546875" style="34" customWidth="1"/>
    <col min="10501" max="10501" width="10.85546875" style="34" customWidth="1"/>
    <col min="10502" max="10502" width="25.85546875" style="34" customWidth="1"/>
    <col min="10503" max="10503" width="28.140625" style="34" customWidth="1"/>
    <col min="10504" max="10504" width="8.85546875" style="34" customWidth="1"/>
    <col min="10505" max="10505" width="13.7109375" style="34" customWidth="1"/>
    <col min="10506" max="10506" width="4" style="34" customWidth="1"/>
    <col min="10507" max="10507" width="11.85546875" style="34" customWidth="1"/>
    <col min="10508" max="10508" width="5" style="34" customWidth="1"/>
    <col min="10509" max="10509" width="11.7109375" style="34" customWidth="1"/>
    <col min="10510" max="10510" width="12.28515625" style="34" customWidth="1"/>
    <col min="10511" max="10511" width="9" style="34" customWidth="1"/>
    <col min="10512" max="10512" width="16" style="34" customWidth="1"/>
    <col min="10513" max="10513" width="25" style="34" customWidth="1"/>
    <col min="10514" max="10752" width="11.42578125" style="34"/>
    <col min="10753" max="10753" width="14.7109375" style="34" customWidth="1"/>
    <col min="10754" max="10754" width="7.5703125" style="34" customWidth="1"/>
    <col min="10755" max="10755" width="0.140625" style="34" customWidth="1"/>
    <col min="10756" max="10756" width="27.85546875" style="34" customWidth="1"/>
    <col min="10757" max="10757" width="10.85546875" style="34" customWidth="1"/>
    <col min="10758" max="10758" width="25.85546875" style="34" customWidth="1"/>
    <col min="10759" max="10759" width="28.140625" style="34" customWidth="1"/>
    <col min="10760" max="10760" width="8.85546875" style="34" customWidth="1"/>
    <col min="10761" max="10761" width="13.7109375" style="34" customWidth="1"/>
    <col min="10762" max="10762" width="4" style="34" customWidth="1"/>
    <col min="10763" max="10763" width="11.85546875" style="34" customWidth="1"/>
    <col min="10764" max="10764" width="5" style="34" customWidth="1"/>
    <col min="10765" max="10765" width="11.7109375" style="34" customWidth="1"/>
    <col min="10766" max="10766" width="12.28515625" style="34" customWidth="1"/>
    <col min="10767" max="10767" width="9" style="34" customWidth="1"/>
    <col min="10768" max="10768" width="16" style="34" customWidth="1"/>
    <col min="10769" max="10769" width="25" style="34" customWidth="1"/>
    <col min="10770" max="11008" width="11.42578125" style="34"/>
    <col min="11009" max="11009" width="14.7109375" style="34" customWidth="1"/>
    <col min="11010" max="11010" width="7.5703125" style="34" customWidth="1"/>
    <col min="11011" max="11011" width="0.140625" style="34" customWidth="1"/>
    <col min="11012" max="11012" width="27.85546875" style="34" customWidth="1"/>
    <col min="11013" max="11013" width="10.85546875" style="34" customWidth="1"/>
    <col min="11014" max="11014" width="25.85546875" style="34" customWidth="1"/>
    <col min="11015" max="11015" width="28.140625" style="34" customWidth="1"/>
    <col min="11016" max="11016" width="8.85546875" style="34" customWidth="1"/>
    <col min="11017" max="11017" width="13.7109375" style="34" customWidth="1"/>
    <col min="11018" max="11018" width="4" style="34" customWidth="1"/>
    <col min="11019" max="11019" width="11.85546875" style="34" customWidth="1"/>
    <col min="11020" max="11020" width="5" style="34" customWidth="1"/>
    <col min="11021" max="11021" width="11.7109375" style="34" customWidth="1"/>
    <col min="11022" max="11022" width="12.28515625" style="34" customWidth="1"/>
    <col min="11023" max="11023" width="9" style="34" customWidth="1"/>
    <col min="11024" max="11024" width="16" style="34" customWidth="1"/>
    <col min="11025" max="11025" width="25" style="34" customWidth="1"/>
    <col min="11026" max="11264" width="11.42578125" style="34"/>
    <col min="11265" max="11265" width="14.7109375" style="34" customWidth="1"/>
    <col min="11266" max="11266" width="7.5703125" style="34" customWidth="1"/>
    <col min="11267" max="11267" width="0.140625" style="34" customWidth="1"/>
    <col min="11268" max="11268" width="27.85546875" style="34" customWidth="1"/>
    <col min="11269" max="11269" width="10.85546875" style="34" customWidth="1"/>
    <col min="11270" max="11270" width="25.85546875" style="34" customWidth="1"/>
    <col min="11271" max="11271" width="28.140625" style="34" customWidth="1"/>
    <col min="11272" max="11272" width="8.85546875" style="34" customWidth="1"/>
    <col min="11273" max="11273" width="13.7109375" style="34" customWidth="1"/>
    <col min="11274" max="11274" width="4" style="34" customWidth="1"/>
    <col min="11275" max="11275" width="11.85546875" style="34" customWidth="1"/>
    <col min="11276" max="11276" width="5" style="34" customWidth="1"/>
    <col min="11277" max="11277" width="11.7109375" style="34" customWidth="1"/>
    <col min="11278" max="11278" width="12.28515625" style="34" customWidth="1"/>
    <col min="11279" max="11279" width="9" style="34" customWidth="1"/>
    <col min="11280" max="11280" width="16" style="34" customWidth="1"/>
    <col min="11281" max="11281" width="25" style="34" customWidth="1"/>
    <col min="11282" max="11520" width="11.42578125" style="34"/>
    <col min="11521" max="11521" width="14.7109375" style="34" customWidth="1"/>
    <col min="11522" max="11522" width="7.5703125" style="34" customWidth="1"/>
    <col min="11523" max="11523" width="0.140625" style="34" customWidth="1"/>
    <col min="11524" max="11524" width="27.85546875" style="34" customWidth="1"/>
    <col min="11525" max="11525" width="10.85546875" style="34" customWidth="1"/>
    <col min="11526" max="11526" width="25.85546875" style="34" customWidth="1"/>
    <col min="11527" max="11527" width="28.140625" style="34" customWidth="1"/>
    <col min="11528" max="11528" width="8.85546875" style="34" customWidth="1"/>
    <col min="11529" max="11529" width="13.7109375" style="34" customWidth="1"/>
    <col min="11530" max="11530" width="4" style="34" customWidth="1"/>
    <col min="11531" max="11531" width="11.85546875" style="34" customWidth="1"/>
    <col min="11532" max="11532" width="5" style="34" customWidth="1"/>
    <col min="11533" max="11533" width="11.7109375" style="34" customWidth="1"/>
    <col min="11534" max="11534" width="12.28515625" style="34" customWidth="1"/>
    <col min="11535" max="11535" width="9" style="34" customWidth="1"/>
    <col min="11536" max="11536" width="16" style="34" customWidth="1"/>
    <col min="11537" max="11537" width="25" style="34" customWidth="1"/>
    <col min="11538" max="11776" width="11.42578125" style="34"/>
    <col min="11777" max="11777" width="14.7109375" style="34" customWidth="1"/>
    <col min="11778" max="11778" width="7.5703125" style="34" customWidth="1"/>
    <col min="11779" max="11779" width="0.140625" style="34" customWidth="1"/>
    <col min="11780" max="11780" width="27.85546875" style="34" customWidth="1"/>
    <col min="11781" max="11781" width="10.85546875" style="34" customWidth="1"/>
    <col min="11782" max="11782" width="25.85546875" style="34" customWidth="1"/>
    <col min="11783" max="11783" width="28.140625" style="34" customWidth="1"/>
    <col min="11784" max="11784" width="8.85546875" style="34" customWidth="1"/>
    <col min="11785" max="11785" width="13.7109375" style="34" customWidth="1"/>
    <col min="11786" max="11786" width="4" style="34" customWidth="1"/>
    <col min="11787" max="11787" width="11.85546875" style="34" customWidth="1"/>
    <col min="11788" max="11788" width="5" style="34" customWidth="1"/>
    <col min="11789" max="11789" width="11.7109375" style="34" customWidth="1"/>
    <col min="11790" max="11790" width="12.28515625" style="34" customWidth="1"/>
    <col min="11791" max="11791" width="9" style="34" customWidth="1"/>
    <col min="11792" max="11792" width="16" style="34" customWidth="1"/>
    <col min="11793" max="11793" width="25" style="34" customWidth="1"/>
    <col min="11794" max="12032" width="11.42578125" style="34"/>
    <col min="12033" max="12033" width="14.7109375" style="34" customWidth="1"/>
    <col min="12034" max="12034" width="7.5703125" style="34" customWidth="1"/>
    <col min="12035" max="12035" width="0.140625" style="34" customWidth="1"/>
    <col min="12036" max="12036" width="27.85546875" style="34" customWidth="1"/>
    <col min="12037" max="12037" width="10.85546875" style="34" customWidth="1"/>
    <col min="12038" max="12038" width="25.85546875" style="34" customWidth="1"/>
    <col min="12039" max="12039" width="28.140625" style="34" customWidth="1"/>
    <col min="12040" max="12040" width="8.85546875" style="34" customWidth="1"/>
    <col min="12041" max="12041" width="13.7109375" style="34" customWidth="1"/>
    <col min="12042" max="12042" width="4" style="34" customWidth="1"/>
    <col min="12043" max="12043" width="11.85546875" style="34" customWidth="1"/>
    <col min="12044" max="12044" width="5" style="34" customWidth="1"/>
    <col min="12045" max="12045" width="11.7109375" style="34" customWidth="1"/>
    <col min="12046" max="12046" width="12.28515625" style="34" customWidth="1"/>
    <col min="12047" max="12047" width="9" style="34" customWidth="1"/>
    <col min="12048" max="12048" width="16" style="34" customWidth="1"/>
    <col min="12049" max="12049" width="25" style="34" customWidth="1"/>
    <col min="12050" max="12288" width="11.42578125" style="34"/>
    <col min="12289" max="12289" width="14.7109375" style="34" customWidth="1"/>
    <col min="12290" max="12290" width="7.5703125" style="34" customWidth="1"/>
    <col min="12291" max="12291" width="0.140625" style="34" customWidth="1"/>
    <col min="12292" max="12292" width="27.85546875" style="34" customWidth="1"/>
    <col min="12293" max="12293" width="10.85546875" style="34" customWidth="1"/>
    <col min="12294" max="12294" width="25.85546875" style="34" customWidth="1"/>
    <col min="12295" max="12295" width="28.140625" style="34" customWidth="1"/>
    <col min="12296" max="12296" width="8.85546875" style="34" customWidth="1"/>
    <col min="12297" max="12297" width="13.7109375" style="34" customWidth="1"/>
    <col min="12298" max="12298" width="4" style="34" customWidth="1"/>
    <col min="12299" max="12299" width="11.85546875" style="34" customWidth="1"/>
    <col min="12300" max="12300" width="5" style="34" customWidth="1"/>
    <col min="12301" max="12301" width="11.7109375" style="34" customWidth="1"/>
    <col min="12302" max="12302" width="12.28515625" style="34" customWidth="1"/>
    <col min="12303" max="12303" width="9" style="34" customWidth="1"/>
    <col min="12304" max="12304" width="16" style="34" customWidth="1"/>
    <col min="12305" max="12305" width="25" style="34" customWidth="1"/>
    <col min="12306" max="12544" width="11.42578125" style="34"/>
    <col min="12545" max="12545" width="14.7109375" style="34" customWidth="1"/>
    <col min="12546" max="12546" width="7.5703125" style="34" customWidth="1"/>
    <col min="12547" max="12547" width="0.140625" style="34" customWidth="1"/>
    <col min="12548" max="12548" width="27.85546875" style="34" customWidth="1"/>
    <col min="12549" max="12549" width="10.85546875" style="34" customWidth="1"/>
    <col min="12550" max="12550" width="25.85546875" style="34" customWidth="1"/>
    <col min="12551" max="12551" width="28.140625" style="34" customWidth="1"/>
    <col min="12552" max="12552" width="8.85546875" style="34" customWidth="1"/>
    <col min="12553" max="12553" width="13.7109375" style="34" customWidth="1"/>
    <col min="12554" max="12554" width="4" style="34" customWidth="1"/>
    <col min="12555" max="12555" width="11.85546875" style="34" customWidth="1"/>
    <col min="12556" max="12556" width="5" style="34" customWidth="1"/>
    <col min="12557" max="12557" width="11.7109375" style="34" customWidth="1"/>
    <col min="12558" max="12558" width="12.28515625" style="34" customWidth="1"/>
    <col min="12559" max="12559" width="9" style="34" customWidth="1"/>
    <col min="12560" max="12560" width="16" style="34" customWidth="1"/>
    <col min="12561" max="12561" width="25" style="34" customWidth="1"/>
    <col min="12562" max="12800" width="11.42578125" style="34"/>
    <col min="12801" max="12801" width="14.7109375" style="34" customWidth="1"/>
    <col min="12802" max="12802" width="7.5703125" style="34" customWidth="1"/>
    <col min="12803" max="12803" width="0.140625" style="34" customWidth="1"/>
    <col min="12804" max="12804" width="27.85546875" style="34" customWidth="1"/>
    <col min="12805" max="12805" width="10.85546875" style="34" customWidth="1"/>
    <col min="12806" max="12806" width="25.85546875" style="34" customWidth="1"/>
    <col min="12807" max="12807" width="28.140625" style="34" customWidth="1"/>
    <col min="12808" max="12808" width="8.85546875" style="34" customWidth="1"/>
    <col min="12809" max="12809" width="13.7109375" style="34" customWidth="1"/>
    <col min="12810" max="12810" width="4" style="34" customWidth="1"/>
    <col min="12811" max="12811" width="11.85546875" style="34" customWidth="1"/>
    <col min="12812" max="12812" width="5" style="34" customWidth="1"/>
    <col min="12813" max="12813" width="11.7109375" style="34" customWidth="1"/>
    <col min="12814" max="12814" width="12.28515625" style="34" customWidth="1"/>
    <col min="12815" max="12815" width="9" style="34" customWidth="1"/>
    <col min="12816" max="12816" width="16" style="34" customWidth="1"/>
    <col min="12817" max="12817" width="25" style="34" customWidth="1"/>
    <col min="12818" max="13056" width="11.42578125" style="34"/>
    <col min="13057" max="13057" width="14.7109375" style="34" customWidth="1"/>
    <col min="13058" max="13058" width="7.5703125" style="34" customWidth="1"/>
    <col min="13059" max="13059" width="0.140625" style="34" customWidth="1"/>
    <col min="13060" max="13060" width="27.85546875" style="34" customWidth="1"/>
    <col min="13061" max="13061" width="10.85546875" style="34" customWidth="1"/>
    <col min="13062" max="13062" width="25.85546875" style="34" customWidth="1"/>
    <col min="13063" max="13063" width="28.140625" style="34" customWidth="1"/>
    <col min="13064" max="13064" width="8.85546875" style="34" customWidth="1"/>
    <col min="13065" max="13065" width="13.7109375" style="34" customWidth="1"/>
    <col min="13066" max="13066" width="4" style="34" customWidth="1"/>
    <col min="13067" max="13067" width="11.85546875" style="34" customWidth="1"/>
    <col min="13068" max="13068" width="5" style="34" customWidth="1"/>
    <col min="13069" max="13069" width="11.7109375" style="34" customWidth="1"/>
    <col min="13070" max="13070" width="12.28515625" style="34" customWidth="1"/>
    <col min="13071" max="13071" width="9" style="34" customWidth="1"/>
    <col min="13072" max="13072" width="16" style="34" customWidth="1"/>
    <col min="13073" max="13073" width="25" style="34" customWidth="1"/>
    <col min="13074" max="13312" width="11.42578125" style="34"/>
    <col min="13313" max="13313" width="14.7109375" style="34" customWidth="1"/>
    <col min="13314" max="13314" width="7.5703125" style="34" customWidth="1"/>
    <col min="13315" max="13315" width="0.140625" style="34" customWidth="1"/>
    <col min="13316" max="13316" width="27.85546875" style="34" customWidth="1"/>
    <col min="13317" max="13317" width="10.85546875" style="34" customWidth="1"/>
    <col min="13318" max="13318" width="25.85546875" style="34" customWidth="1"/>
    <col min="13319" max="13319" width="28.140625" style="34" customWidth="1"/>
    <col min="13320" max="13320" width="8.85546875" style="34" customWidth="1"/>
    <col min="13321" max="13321" width="13.7109375" style="34" customWidth="1"/>
    <col min="13322" max="13322" width="4" style="34" customWidth="1"/>
    <col min="13323" max="13323" width="11.85546875" style="34" customWidth="1"/>
    <col min="13324" max="13324" width="5" style="34" customWidth="1"/>
    <col min="13325" max="13325" width="11.7109375" style="34" customWidth="1"/>
    <col min="13326" max="13326" width="12.28515625" style="34" customWidth="1"/>
    <col min="13327" max="13327" width="9" style="34" customWidth="1"/>
    <col min="13328" max="13328" width="16" style="34" customWidth="1"/>
    <col min="13329" max="13329" width="25" style="34" customWidth="1"/>
    <col min="13330" max="13568" width="11.42578125" style="34"/>
    <col min="13569" max="13569" width="14.7109375" style="34" customWidth="1"/>
    <col min="13570" max="13570" width="7.5703125" style="34" customWidth="1"/>
    <col min="13571" max="13571" width="0.140625" style="34" customWidth="1"/>
    <col min="13572" max="13572" width="27.85546875" style="34" customWidth="1"/>
    <col min="13573" max="13573" width="10.85546875" style="34" customWidth="1"/>
    <col min="13574" max="13574" width="25.85546875" style="34" customWidth="1"/>
    <col min="13575" max="13575" width="28.140625" style="34" customWidth="1"/>
    <col min="13576" max="13576" width="8.85546875" style="34" customWidth="1"/>
    <col min="13577" max="13577" width="13.7109375" style="34" customWidth="1"/>
    <col min="13578" max="13578" width="4" style="34" customWidth="1"/>
    <col min="13579" max="13579" width="11.85546875" style="34" customWidth="1"/>
    <col min="13580" max="13580" width="5" style="34" customWidth="1"/>
    <col min="13581" max="13581" width="11.7109375" style="34" customWidth="1"/>
    <col min="13582" max="13582" width="12.28515625" style="34" customWidth="1"/>
    <col min="13583" max="13583" width="9" style="34" customWidth="1"/>
    <col min="13584" max="13584" width="16" style="34" customWidth="1"/>
    <col min="13585" max="13585" width="25" style="34" customWidth="1"/>
    <col min="13586" max="13824" width="11.42578125" style="34"/>
    <col min="13825" max="13825" width="14.7109375" style="34" customWidth="1"/>
    <col min="13826" max="13826" width="7.5703125" style="34" customWidth="1"/>
    <col min="13827" max="13827" width="0.140625" style="34" customWidth="1"/>
    <col min="13828" max="13828" width="27.85546875" style="34" customWidth="1"/>
    <col min="13829" max="13829" width="10.85546875" style="34" customWidth="1"/>
    <col min="13830" max="13830" width="25.85546875" style="34" customWidth="1"/>
    <col min="13831" max="13831" width="28.140625" style="34" customWidth="1"/>
    <col min="13832" max="13832" width="8.85546875" style="34" customWidth="1"/>
    <col min="13833" max="13833" width="13.7109375" style="34" customWidth="1"/>
    <col min="13834" max="13834" width="4" style="34" customWidth="1"/>
    <col min="13835" max="13835" width="11.85546875" style="34" customWidth="1"/>
    <col min="13836" max="13836" width="5" style="34" customWidth="1"/>
    <col min="13837" max="13837" width="11.7109375" style="34" customWidth="1"/>
    <col min="13838" max="13838" width="12.28515625" style="34" customWidth="1"/>
    <col min="13839" max="13839" width="9" style="34" customWidth="1"/>
    <col min="13840" max="13840" width="16" style="34" customWidth="1"/>
    <col min="13841" max="13841" width="25" style="34" customWidth="1"/>
    <col min="13842" max="14080" width="11.42578125" style="34"/>
    <col min="14081" max="14081" width="14.7109375" style="34" customWidth="1"/>
    <col min="14082" max="14082" width="7.5703125" style="34" customWidth="1"/>
    <col min="14083" max="14083" width="0.140625" style="34" customWidth="1"/>
    <col min="14084" max="14084" width="27.85546875" style="34" customWidth="1"/>
    <col min="14085" max="14085" width="10.85546875" style="34" customWidth="1"/>
    <col min="14086" max="14086" width="25.85546875" style="34" customWidth="1"/>
    <col min="14087" max="14087" width="28.140625" style="34" customWidth="1"/>
    <col min="14088" max="14088" width="8.85546875" style="34" customWidth="1"/>
    <col min="14089" max="14089" width="13.7109375" style="34" customWidth="1"/>
    <col min="14090" max="14090" width="4" style="34" customWidth="1"/>
    <col min="14091" max="14091" width="11.85546875" style="34" customWidth="1"/>
    <col min="14092" max="14092" width="5" style="34" customWidth="1"/>
    <col min="14093" max="14093" width="11.7109375" style="34" customWidth="1"/>
    <col min="14094" max="14094" width="12.28515625" style="34" customWidth="1"/>
    <col min="14095" max="14095" width="9" style="34" customWidth="1"/>
    <col min="14096" max="14096" width="16" style="34" customWidth="1"/>
    <col min="14097" max="14097" width="25" style="34" customWidth="1"/>
    <col min="14098" max="14336" width="11.42578125" style="34"/>
    <col min="14337" max="14337" width="14.7109375" style="34" customWidth="1"/>
    <col min="14338" max="14338" width="7.5703125" style="34" customWidth="1"/>
    <col min="14339" max="14339" width="0.140625" style="34" customWidth="1"/>
    <col min="14340" max="14340" width="27.85546875" style="34" customWidth="1"/>
    <col min="14341" max="14341" width="10.85546875" style="34" customWidth="1"/>
    <col min="14342" max="14342" width="25.85546875" style="34" customWidth="1"/>
    <col min="14343" max="14343" width="28.140625" style="34" customWidth="1"/>
    <col min="14344" max="14344" width="8.85546875" style="34" customWidth="1"/>
    <col min="14345" max="14345" width="13.7109375" style="34" customWidth="1"/>
    <col min="14346" max="14346" width="4" style="34" customWidth="1"/>
    <col min="14347" max="14347" width="11.85546875" style="34" customWidth="1"/>
    <col min="14348" max="14348" width="5" style="34" customWidth="1"/>
    <col min="14349" max="14349" width="11.7109375" style="34" customWidth="1"/>
    <col min="14350" max="14350" width="12.28515625" style="34" customWidth="1"/>
    <col min="14351" max="14351" width="9" style="34" customWidth="1"/>
    <col min="14352" max="14352" width="16" style="34" customWidth="1"/>
    <col min="14353" max="14353" width="25" style="34" customWidth="1"/>
    <col min="14354" max="14592" width="11.42578125" style="34"/>
    <col min="14593" max="14593" width="14.7109375" style="34" customWidth="1"/>
    <col min="14594" max="14594" width="7.5703125" style="34" customWidth="1"/>
    <col min="14595" max="14595" width="0.140625" style="34" customWidth="1"/>
    <col min="14596" max="14596" width="27.85546875" style="34" customWidth="1"/>
    <col min="14597" max="14597" width="10.85546875" style="34" customWidth="1"/>
    <col min="14598" max="14598" width="25.85546875" style="34" customWidth="1"/>
    <col min="14599" max="14599" width="28.140625" style="34" customWidth="1"/>
    <col min="14600" max="14600" width="8.85546875" style="34" customWidth="1"/>
    <col min="14601" max="14601" width="13.7109375" style="34" customWidth="1"/>
    <col min="14602" max="14602" width="4" style="34" customWidth="1"/>
    <col min="14603" max="14603" width="11.85546875" style="34" customWidth="1"/>
    <col min="14604" max="14604" width="5" style="34" customWidth="1"/>
    <col min="14605" max="14605" width="11.7109375" style="34" customWidth="1"/>
    <col min="14606" max="14606" width="12.28515625" style="34" customWidth="1"/>
    <col min="14607" max="14607" width="9" style="34" customWidth="1"/>
    <col min="14608" max="14608" width="16" style="34" customWidth="1"/>
    <col min="14609" max="14609" width="25" style="34" customWidth="1"/>
    <col min="14610" max="14848" width="11.42578125" style="34"/>
    <col min="14849" max="14849" width="14.7109375" style="34" customWidth="1"/>
    <col min="14850" max="14850" width="7.5703125" style="34" customWidth="1"/>
    <col min="14851" max="14851" width="0.140625" style="34" customWidth="1"/>
    <col min="14852" max="14852" width="27.85546875" style="34" customWidth="1"/>
    <col min="14853" max="14853" width="10.85546875" style="34" customWidth="1"/>
    <col min="14854" max="14854" width="25.85546875" style="34" customWidth="1"/>
    <col min="14855" max="14855" width="28.140625" style="34" customWidth="1"/>
    <col min="14856" max="14856" width="8.85546875" style="34" customWidth="1"/>
    <col min="14857" max="14857" width="13.7109375" style="34" customWidth="1"/>
    <col min="14858" max="14858" width="4" style="34" customWidth="1"/>
    <col min="14859" max="14859" width="11.85546875" style="34" customWidth="1"/>
    <col min="14860" max="14860" width="5" style="34" customWidth="1"/>
    <col min="14861" max="14861" width="11.7109375" style="34" customWidth="1"/>
    <col min="14862" max="14862" width="12.28515625" style="34" customWidth="1"/>
    <col min="14863" max="14863" width="9" style="34" customWidth="1"/>
    <col min="14864" max="14864" width="16" style="34" customWidth="1"/>
    <col min="14865" max="14865" width="25" style="34" customWidth="1"/>
    <col min="14866" max="15104" width="11.42578125" style="34"/>
    <col min="15105" max="15105" width="14.7109375" style="34" customWidth="1"/>
    <col min="15106" max="15106" width="7.5703125" style="34" customWidth="1"/>
    <col min="15107" max="15107" width="0.140625" style="34" customWidth="1"/>
    <col min="15108" max="15108" width="27.85546875" style="34" customWidth="1"/>
    <col min="15109" max="15109" width="10.85546875" style="34" customWidth="1"/>
    <col min="15110" max="15110" width="25.85546875" style="34" customWidth="1"/>
    <col min="15111" max="15111" width="28.140625" style="34" customWidth="1"/>
    <col min="15112" max="15112" width="8.85546875" style="34" customWidth="1"/>
    <col min="15113" max="15113" width="13.7109375" style="34" customWidth="1"/>
    <col min="15114" max="15114" width="4" style="34" customWidth="1"/>
    <col min="15115" max="15115" width="11.85546875" style="34" customWidth="1"/>
    <col min="15116" max="15116" width="5" style="34" customWidth="1"/>
    <col min="15117" max="15117" width="11.7109375" style="34" customWidth="1"/>
    <col min="15118" max="15118" width="12.28515625" style="34" customWidth="1"/>
    <col min="15119" max="15119" width="9" style="34" customWidth="1"/>
    <col min="15120" max="15120" width="16" style="34" customWidth="1"/>
    <col min="15121" max="15121" width="25" style="34" customWidth="1"/>
    <col min="15122" max="15360" width="11.42578125" style="34"/>
    <col min="15361" max="15361" width="14.7109375" style="34" customWidth="1"/>
    <col min="15362" max="15362" width="7.5703125" style="34" customWidth="1"/>
    <col min="15363" max="15363" width="0.140625" style="34" customWidth="1"/>
    <col min="15364" max="15364" width="27.85546875" style="34" customWidth="1"/>
    <col min="15365" max="15365" width="10.85546875" style="34" customWidth="1"/>
    <col min="15366" max="15366" width="25.85546875" style="34" customWidth="1"/>
    <col min="15367" max="15367" width="28.140625" style="34" customWidth="1"/>
    <col min="15368" max="15368" width="8.85546875" style="34" customWidth="1"/>
    <col min="15369" max="15369" width="13.7109375" style="34" customWidth="1"/>
    <col min="15370" max="15370" width="4" style="34" customWidth="1"/>
    <col min="15371" max="15371" width="11.85546875" style="34" customWidth="1"/>
    <col min="15372" max="15372" width="5" style="34" customWidth="1"/>
    <col min="15373" max="15373" width="11.7109375" style="34" customWidth="1"/>
    <col min="15374" max="15374" width="12.28515625" style="34" customWidth="1"/>
    <col min="15375" max="15375" width="9" style="34" customWidth="1"/>
    <col min="15376" max="15376" width="16" style="34" customWidth="1"/>
    <col min="15377" max="15377" width="25" style="34" customWidth="1"/>
    <col min="15378" max="15616" width="11.42578125" style="34"/>
    <col min="15617" max="15617" width="14.7109375" style="34" customWidth="1"/>
    <col min="15618" max="15618" width="7.5703125" style="34" customWidth="1"/>
    <col min="15619" max="15619" width="0.140625" style="34" customWidth="1"/>
    <col min="15620" max="15620" width="27.85546875" style="34" customWidth="1"/>
    <col min="15621" max="15621" width="10.85546875" style="34" customWidth="1"/>
    <col min="15622" max="15622" width="25.85546875" style="34" customWidth="1"/>
    <col min="15623" max="15623" width="28.140625" style="34" customWidth="1"/>
    <col min="15624" max="15624" width="8.85546875" style="34" customWidth="1"/>
    <col min="15625" max="15625" width="13.7109375" style="34" customWidth="1"/>
    <col min="15626" max="15626" width="4" style="34" customWidth="1"/>
    <col min="15627" max="15627" width="11.85546875" style="34" customWidth="1"/>
    <col min="15628" max="15628" width="5" style="34" customWidth="1"/>
    <col min="15629" max="15629" width="11.7109375" style="34" customWidth="1"/>
    <col min="15630" max="15630" width="12.28515625" style="34" customWidth="1"/>
    <col min="15631" max="15631" width="9" style="34" customWidth="1"/>
    <col min="15632" max="15632" width="16" style="34" customWidth="1"/>
    <col min="15633" max="15633" width="25" style="34" customWidth="1"/>
    <col min="15634" max="15872" width="11.42578125" style="34"/>
    <col min="15873" max="15873" width="14.7109375" style="34" customWidth="1"/>
    <col min="15874" max="15874" width="7.5703125" style="34" customWidth="1"/>
    <col min="15875" max="15875" width="0.140625" style="34" customWidth="1"/>
    <col min="15876" max="15876" width="27.85546875" style="34" customWidth="1"/>
    <col min="15877" max="15877" width="10.85546875" style="34" customWidth="1"/>
    <col min="15878" max="15878" width="25.85546875" style="34" customWidth="1"/>
    <col min="15879" max="15879" width="28.140625" style="34" customWidth="1"/>
    <col min="15880" max="15880" width="8.85546875" style="34" customWidth="1"/>
    <col min="15881" max="15881" width="13.7109375" style="34" customWidth="1"/>
    <col min="15882" max="15882" width="4" style="34" customWidth="1"/>
    <col min="15883" max="15883" width="11.85546875" style="34" customWidth="1"/>
    <col min="15884" max="15884" width="5" style="34" customWidth="1"/>
    <col min="15885" max="15885" width="11.7109375" style="34" customWidth="1"/>
    <col min="15886" max="15886" width="12.28515625" style="34" customWidth="1"/>
    <col min="15887" max="15887" width="9" style="34" customWidth="1"/>
    <col min="15888" max="15888" width="16" style="34" customWidth="1"/>
    <col min="15889" max="15889" width="25" style="34" customWidth="1"/>
    <col min="15890" max="16128" width="11.42578125" style="34"/>
    <col min="16129" max="16129" width="14.7109375" style="34" customWidth="1"/>
    <col min="16130" max="16130" width="7.5703125" style="34" customWidth="1"/>
    <col min="16131" max="16131" width="0.140625" style="34" customWidth="1"/>
    <col min="16132" max="16132" width="27.85546875" style="34" customWidth="1"/>
    <col min="16133" max="16133" width="10.85546875" style="34" customWidth="1"/>
    <col min="16134" max="16134" width="25.85546875" style="34" customWidth="1"/>
    <col min="16135" max="16135" width="28.140625" style="34" customWidth="1"/>
    <col min="16136" max="16136" width="8.85546875" style="34" customWidth="1"/>
    <col min="16137" max="16137" width="13.7109375" style="34" customWidth="1"/>
    <col min="16138" max="16138" width="4" style="34" customWidth="1"/>
    <col min="16139" max="16139" width="11.85546875" style="34" customWidth="1"/>
    <col min="16140" max="16140" width="5" style="34" customWidth="1"/>
    <col min="16141" max="16141" width="11.7109375" style="34" customWidth="1"/>
    <col min="16142" max="16142" width="12.28515625" style="34" customWidth="1"/>
    <col min="16143" max="16143" width="9" style="34" customWidth="1"/>
    <col min="16144" max="16144" width="16" style="34" customWidth="1"/>
    <col min="16145" max="16145" width="25" style="34" customWidth="1"/>
    <col min="16146" max="16384" width="11.42578125" style="34"/>
  </cols>
  <sheetData>
    <row r="1" spans="1:29" ht="15.95" customHeight="1" thickBot="1">
      <c r="A1" s="161" t="s">
        <v>168</v>
      </c>
      <c r="B1" s="162"/>
      <c r="C1" s="162"/>
      <c r="D1" s="162"/>
      <c r="E1" s="162"/>
      <c r="F1" s="162"/>
      <c r="G1" s="162"/>
      <c r="H1" s="162"/>
      <c r="I1" s="162"/>
      <c r="J1" s="162"/>
      <c r="K1" s="162"/>
      <c r="L1" s="162"/>
      <c r="M1" s="162"/>
      <c r="N1" s="162"/>
      <c r="O1" s="162"/>
      <c r="P1" s="35"/>
      <c r="Q1" s="35"/>
      <c r="R1" s="58"/>
      <c r="S1" s="55"/>
      <c r="T1" s="62"/>
      <c r="U1" s="62"/>
      <c r="V1" s="62"/>
      <c r="W1" s="62"/>
      <c r="X1" s="62"/>
      <c r="Y1" s="62"/>
      <c r="Z1" s="62"/>
      <c r="AA1" s="62"/>
      <c r="AB1" s="62"/>
      <c r="AC1" s="63"/>
    </row>
    <row r="2" spans="1:29" s="36" customFormat="1" ht="24.95" customHeight="1" thickBot="1">
      <c r="A2" s="163" t="s">
        <v>169</v>
      </c>
      <c r="B2" s="164"/>
      <c r="C2" s="165" t="s">
        <v>170</v>
      </c>
      <c r="D2" s="165"/>
      <c r="E2" s="165"/>
      <c r="F2" s="165"/>
      <c r="G2" s="165"/>
      <c r="H2" s="165"/>
      <c r="I2" s="40"/>
      <c r="J2" s="40"/>
      <c r="K2" s="40"/>
      <c r="L2" s="40"/>
      <c r="M2" s="40"/>
      <c r="N2" s="40"/>
      <c r="O2" s="40"/>
      <c r="P2" s="40"/>
      <c r="Q2" s="40"/>
      <c r="R2" s="53"/>
      <c r="S2" s="56"/>
      <c r="T2" s="64"/>
      <c r="U2" s="64"/>
      <c r="V2" s="64"/>
      <c r="W2" s="64"/>
      <c r="X2" s="64"/>
      <c r="Y2" s="64"/>
      <c r="Z2" s="64"/>
      <c r="AA2" s="64"/>
      <c r="AB2" s="64"/>
      <c r="AC2" s="65"/>
    </row>
    <row r="3" spans="1:29" s="36" customFormat="1" ht="9" customHeight="1" thickBot="1">
      <c r="A3" s="37"/>
      <c r="B3" s="40"/>
      <c r="C3" s="40"/>
      <c r="D3" s="40"/>
      <c r="E3" s="40"/>
      <c r="F3" s="40"/>
      <c r="G3" s="40"/>
      <c r="H3" s="40"/>
      <c r="I3" s="40"/>
      <c r="J3" s="40"/>
      <c r="K3" s="166" t="s">
        <v>171</v>
      </c>
      <c r="L3" s="166"/>
      <c r="M3" s="165" t="s">
        <v>172</v>
      </c>
      <c r="N3" s="165"/>
      <c r="O3" s="165"/>
      <c r="P3" s="40"/>
      <c r="Q3" s="40"/>
      <c r="R3" s="53"/>
      <c r="S3" s="56"/>
      <c r="T3" s="64"/>
      <c r="U3" s="64"/>
      <c r="V3" s="64"/>
      <c r="W3" s="64"/>
      <c r="X3" s="64"/>
      <c r="Y3" s="64"/>
      <c r="Z3" s="64"/>
      <c r="AA3" s="64"/>
      <c r="AB3" s="64"/>
      <c r="AC3" s="65"/>
    </row>
    <row r="4" spans="1:29" s="36" customFormat="1" ht="15.95" customHeight="1" thickBot="1">
      <c r="A4" s="163" t="s">
        <v>173</v>
      </c>
      <c r="B4" s="166"/>
      <c r="C4" s="165" t="s">
        <v>174</v>
      </c>
      <c r="D4" s="165"/>
      <c r="E4" s="165"/>
      <c r="F4" s="165"/>
      <c r="G4" s="165"/>
      <c r="H4" s="165"/>
      <c r="I4" s="40"/>
      <c r="J4" s="40"/>
      <c r="K4" s="166"/>
      <c r="L4" s="166"/>
      <c r="M4" s="165"/>
      <c r="N4" s="165"/>
      <c r="O4" s="165"/>
      <c r="P4" s="40"/>
      <c r="Q4" s="40"/>
      <c r="R4" s="53"/>
      <c r="S4" s="56"/>
      <c r="T4" s="64"/>
      <c r="U4" s="64"/>
      <c r="V4" s="64"/>
      <c r="W4" s="64"/>
      <c r="X4" s="64"/>
      <c r="Y4" s="64"/>
      <c r="Z4" s="64"/>
      <c r="AA4" s="64"/>
      <c r="AB4" s="64"/>
      <c r="AC4" s="65"/>
    </row>
    <row r="5" spans="1:29" s="36" customFormat="1" ht="9" customHeight="1" thickBot="1">
      <c r="A5" s="163"/>
      <c r="B5" s="166"/>
      <c r="C5" s="165"/>
      <c r="D5" s="165"/>
      <c r="E5" s="165"/>
      <c r="F5" s="165"/>
      <c r="G5" s="165"/>
      <c r="H5" s="165"/>
      <c r="I5" s="40"/>
      <c r="J5" s="40"/>
      <c r="K5" s="40"/>
      <c r="L5" s="40"/>
      <c r="M5" s="40"/>
      <c r="N5" s="40"/>
      <c r="O5" s="40"/>
      <c r="P5" s="40"/>
      <c r="Q5" s="40"/>
      <c r="R5" s="53"/>
      <c r="S5" s="56"/>
      <c r="T5" s="64"/>
      <c r="U5" s="64"/>
      <c r="V5" s="64"/>
      <c r="W5" s="64"/>
      <c r="X5" s="64"/>
      <c r="Y5" s="64"/>
      <c r="Z5" s="64"/>
      <c r="AA5" s="64"/>
      <c r="AB5" s="64"/>
      <c r="AC5" s="65"/>
    </row>
    <row r="6" spans="1:29" s="36" customFormat="1" ht="9" customHeight="1" thickBot="1">
      <c r="A6" s="37"/>
      <c r="B6" s="40"/>
      <c r="C6" s="40"/>
      <c r="D6" s="40"/>
      <c r="E6" s="40"/>
      <c r="F6" s="40"/>
      <c r="G6" s="40"/>
      <c r="H6" s="40"/>
      <c r="I6" s="40"/>
      <c r="J6" s="40"/>
      <c r="K6" s="166" t="s">
        <v>175</v>
      </c>
      <c r="L6" s="166"/>
      <c r="M6" s="165" t="s">
        <v>269</v>
      </c>
      <c r="N6" s="165"/>
      <c r="O6" s="165"/>
      <c r="P6" s="40"/>
      <c r="Q6" s="40"/>
      <c r="R6" s="53"/>
      <c r="S6" s="56"/>
      <c r="T6" s="64"/>
      <c r="U6" s="64"/>
      <c r="V6" s="64"/>
      <c r="W6" s="64"/>
      <c r="X6" s="64"/>
      <c r="Y6" s="64"/>
      <c r="Z6" s="64"/>
      <c r="AA6" s="64"/>
      <c r="AB6" s="64"/>
      <c r="AC6" s="65"/>
    </row>
    <row r="7" spans="1:29" s="36" customFormat="1" ht="15.95" customHeight="1" thickBot="1">
      <c r="A7" s="163" t="s">
        <v>176</v>
      </c>
      <c r="B7" s="166"/>
      <c r="C7" s="165" t="s">
        <v>270</v>
      </c>
      <c r="D7" s="165"/>
      <c r="E7" s="165"/>
      <c r="F7" s="165"/>
      <c r="G7" s="165"/>
      <c r="H7" s="165"/>
      <c r="I7" s="40"/>
      <c r="J7" s="40"/>
      <c r="K7" s="166"/>
      <c r="L7" s="166"/>
      <c r="M7" s="165"/>
      <c r="N7" s="165"/>
      <c r="O7" s="165"/>
      <c r="P7" s="40"/>
      <c r="Q7" s="40"/>
      <c r="R7" s="53"/>
      <c r="S7" s="56"/>
      <c r="T7" s="64"/>
      <c r="U7" s="64"/>
      <c r="V7" s="64"/>
      <c r="W7" s="64"/>
      <c r="X7" s="64"/>
      <c r="Y7" s="64"/>
      <c r="Z7" s="64"/>
      <c r="AA7" s="64"/>
      <c r="AB7" s="64"/>
      <c r="AC7" s="65"/>
    </row>
    <row r="8" spans="1:29" s="36" customFormat="1" ht="6" customHeight="1" thickBot="1">
      <c r="A8" s="163"/>
      <c r="B8" s="166"/>
      <c r="C8" s="165"/>
      <c r="D8" s="165"/>
      <c r="E8" s="165"/>
      <c r="F8" s="165"/>
      <c r="G8" s="165"/>
      <c r="H8" s="165"/>
      <c r="I8" s="40"/>
      <c r="J8" s="40"/>
      <c r="K8" s="40"/>
      <c r="L8" s="40"/>
      <c r="M8" s="40"/>
      <c r="N8" s="40"/>
      <c r="O8" s="40"/>
      <c r="P8" s="40"/>
      <c r="Q8" s="40"/>
      <c r="R8" s="53"/>
      <c r="S8" s="56"/>
      <c r="T8" s="64"/>
      <c r="U8" s="64"/>
      <c r="V8" s="64"/>
      <c r="W8" s="64"/>
      <c r="X8" s="64"/>
      <c r="Y8" s="64"/>
      <c r="Z8" s="64"/>
      <c r="AA8" s="64"/>
      <c r="AB8" s="64"/>
      <c r="AC8" s="65"/>
    </row>
    <row r="9" spans="1:29" s="36" customFormat="1" ht="3" customHeight="1" thickBot="1">
      <c r="A9" s="163"/>
      <c r="B9" s="166"/>
      <c r="C9" s="165"/>
      <c r="D9" s="165"/>
      <c r="E9" s="165"/>
      <c r="F9" s="165"/>
      <c r="G9" s="165"/>
      <c r="H9" s="165"/>
      <c r="I9" s="40"/>
      <c r="J9" s="40"/>
      <c r="K9" s="167" t="s">
        <v>168</v>
      </c>
      <c r="L9" s="167"/>
      <c r="M9" s="167"/>
      <c r="N9" s="167"/>
      <c r="O9" s="167"/>
      <c r="P9" s="40"/>
      <c r="Q9" s="40"/>
      <c r="R9" s="53"/>
      <c r="S9" s="56"/>
      <c r="T9" s="64"/>
      <c r="U9" s="64"/>
      <c r="V9" s="64"/>
      <c r="W9" s="64"/>
      <c r="X9" s="64"/>
      <c r="Y9" s="64"/>
      <c r="Z9" s="64"/>
      <c r="AA9" s="64"/>
      <c r="AB9" s="64"/>
      <c r="AC9" s="65"/>
    </row>
    <row r="10" spans="1:29" s="36" customFormat="1" ht="11.1" customHeight="1" thickBot="1">
      <c r="A10" s="37"/>
      <c r="B10" s="40"/>
      <c r="C10" s="40"/>
      <c r="D10" s="40"/>
      <c r="E10" s="40"/>
      <c r="F10" s="40"/>
      <c r="G10" s="40"/>
      <c r="H10" s="40"/>
      <c r="I10" s="40"/>
      <c r="J10" s="40"/>
      <c r="K10" s="167"/>
      <c r="L10" s="167"/>
      <c r="M10" s="167"/>
      <c r="N10" s="167"/>
      <c r="O10" s="167"/>
      <c r="P10" s="40"/>
      <c r="Q10" s="40"/>
      <c r="R10" s="53"/>
      <c r="S10" s="56"/>
      <c r="T10" s="64"/>
      <c r="U10" s="64"/>
      <c r="V10" s="64"/>
      <c r="W10" s="64"/>
      <c r="X10" s="64"/>
      <c r="Y10" s="64"/>
      <c r="Z10" s="64"/>
      <c r="AA10" s="64"/>
      <c r="AB10" s="64"/>
      <c r="AC10" s="65"/>
    </row>
    <row r="11" spans="1:29" s="36" customFormat="1" ht="6" customHeight="1" thickBot="1">
      <c r="A11" s="163" t="s">
        <v>177</v>
      </c>
      <c r="B11" s="166"/>
      <c r="C11" s="165" t="s">
        <v>271</v>
      </c>
      <c r="D11" s="165"/>
      <c r="E11" s="165"/>
      <c r="F11" s="165"/>
      <c r="G11" s="165"/>
      <c r="H11" s="165"/>
      <c r="I11" s="40"/>
      <c r="J11" s="40"/>
      <c r="K11" s="167"/>
      <c r="L11" s="167"/>
      <c r="M11" s="167"/>
      <c r="N11" s="167"/>
      <c r="O11" s="167"/>
      <c r="P11" s="40"/>
      <c r="Q11" s="40"/>
      <c r="R11" s="53"/>
      <c r="S11" s="56"/>
      <c r="T11" s="64"/>
      <c r="U11" s="64"/>
      <c r="V11" s="64"/>
      <c r="W11" s="64"/>
      <c r="X11" s="64"/>
      <c r="Y11" s="64"/>
      <c r="Z11" s="64"/>
      <c r="AA11" s="64"/>
      <c r="AB11" s="64"/>
      <c r="AC11" s="65"/>
    </row>
    <row r="12" spans="1:29" s="36" customFormat="1" ht="18.95" customHeight="1" thickBot="1">
      <c r="A12" s="168"/>
      <c r="B12" s="169"/>
      <c r="C12" s="170"/>
      <c r="D12" s="170"/>
      <c r="E12" s="170"/>
      <c r="F12" s="170"/>
      <c r="G12" s="170"/>
      <c r="H12" s="170"/>
      <c r="I12" s="38"/>
      <c r="J12" s="38"/>
      <c r="K12" s="38"/>
      <c r="L12" s="38"/>
      <c r="M12" s="38"/>
      <c r="N12" s="38"/>
      <c r="O12" s="38"/>
      <c r="P12" s="38"/>
      <c r="Q12" s="38"/>
      <c r="R12" s="54"/>
      <c r="S12" s="57"/>
      <c r="T12" s="64"/>
      <c r="U12" s="64"/>
      <c r="V12" s="64"/>
      <c r="W12" s="64"/>
      <c r="X12" s="64"/>
      <c r="Y12" s="64"/>
      <c r="Z12" s="64"/>
      <c r="AA12" s="64"/>
      <c r="AB12" s="64"/>
      <c r="AC12" s="65"/>
    </row>
    <row r="13" spans="1:29" s="36" customFormat="1" ht="20.100000000000001" customHeight="1" thickBot="1">
      <c r="A13" s="153" t="s">
        <v>168</v>
      </c>
      <c r="B13" s="154"/>
      <c r="C13" s="154"/>
      <c r="D13" s="154"/>
      <c r="E13" s="154"/>
      <c r="F13" s="154"/>
      <c r="G13" s="154"/>
      <c r="H13" s="154"/>
      <c r="I13" s="154"/>
      <c r="J13" s="154"/>
      <c r="K13" s="154"/>
      <c r="L13" s="154"/>
      <c r="M13" s="154"/>
      <c r="N13" s="154"/>
      <c r="O13" s="154"/>
      <c r="P13" s="59"/>
      <c r="Q13" s="59"/>
      <c r="R13" s="60"/>
      <c r="S13" s="61"/>
      <c r="T13" s="64"/>
      <c r="U13" s="64"/>
      <c r="V13" s="64"/>
      <c r="W13" s="64"/>
      <c r="X13" s="64"/>
      <c r="Y13" s="64"/>
      <c r="Z13" s="64"/>
      <c r="AA13" s="64"/>
      <c r="AB13" s="64"/>
      <c r="AC13" s="65"/>
    </row>
    <row r="14" spans="1:29" s="36" customFormat="1" ht="42" customHeight="1" thickBot="1">
      <c r="A14" s="155" t="s">
        <v>178</v>
      </c>
      <c r="B14" s="156"/>
      <c r="C14" s="156"/>
      <c r="D14" s="156"/>
      <c r="E14" s="156"/>
      <c r="F14" s="156" t="s">
        <v>179</v>
      </c>
      <c r="G14" s="156"/>
      <c r="H14" s="156"/>
      <c r="I14" s="156"/>
      <c r="J14" s="156"/>
      <c r="K14" s="156"/>
      <c r="L14" s="156"/>
      <c r="M14" s="156"/>
      <c r="N14" s="156" t="s">
        <v>0</v>
      </c>
      <c r="O14" s="156"/>
      <c r="P14" s="156"/>
      <c r="Q14" s="157"/>
      <c r="R14" s="173" t="s">
        <v>309</v>
      </c>
      <c r="S14" s="175" t="s">
        <v>308</v>
      </c>
      <c r="T14" s="171" t="s">
        <v>418</v>
      </c>
      <c r="U14" s="64"/>
      <c r="V14" s="64"/>
      <c r="W14" s="64"/>
      <c r="X14" s="64"/>
      <c r="Y14" s="64"/>
      <c r="Z14" s="64"/>
      <c r="AA14" s="64"/>
      <c r="AB14" s="64"/>
      <c r="AC14" s="65"/>
    </row>
    <row r="15" spans="1:29" s="39" customFormat="1" ht="48.75" customHeight="1" thickBot="1">
      <c r="A15" s="47" t="s">
        <v>1</v>
      </c>
      <c r="B15" s="158" t="s">
        <v>2</v>
      </c>
      <c r="C15" s="159"/>
      <c r="D15" s="48" t="s">
        <v>3</v>
      </c>
      <c r="E15" s="48" t="s">
        <v>4</v>
      </c>
      <c r="F15" s="48" t="s">
        <v>5</v>
      </c>
      <c r="G15" s="48" t="s">
        <v>180</v>
      </c>
      <c r="H15" s="160" t="s">
        <v>181</v>
      </c>
      <c r="I15" s="160"/>
      <c r="J15" s="160" t="s">
        <v>182</v>
      </c>
      <c r="K15" s="160"/>
      <c r="L15" s="160" t="s">
        <v>183</v>
      </c>
      <c r="M15" s="160"/>
      <c r="N15" s="48" t="s">
        <v>184</v>
      </c>
      <c r="O15" s="160" t="s">
        <v>185</v>
      </c>
      <c r="P15" s="160"/>
      <c r="Q15" s="49" t="s">
        <v>6</v>
      </c>
      <c r="R15" s="174"/>
      <c r="S15" s="176"/>
      <c r="T15" s="172"/>
      <c r="U15" s="66"/>
      <c r="V15" s="66"/>
      <c r="W15" s="66"/>
      <c r="X15" s="66"/>
      <c r="Y15" s="66"/>
      <c r="Z15" s="66"/>
      <c r="AA15" s="66"/>
      <c r="AB15" s="66"/>
      <c r="AC15" s="67"/>
    </row>
    <row r="16" spans="1:29" s="36" customFormat="1" ht="131.25" customHeight="1" thickBot="1">
      <c r="A16" s="42" t="s">
        <v>7</v>
      </c>
      <c r="B16" s="151" t="s">
        <v>22</v>
      </c>
      <c r="C16" s="152"/>
      <c r="D16" s="109" t="s">
        <v>23</v>
      </c>
      <c r="E16" s="111" t="s">
        <v>10</v>
      </c>
      <c r="F16" s="109" t="s">
        <v>272</v>
      </c>
      <c r="G16" s="109" t="s">
        <v>199</v>
      </c>
      <c r="H16" s="145" t="s">
        <v>198</v>
      </c>
      <c r="I16" s="146"/>
      <c r="J16" s="147" t="s">
        <v>273</v>
      </c>
      <c r="K16" s="147"/>
      <c r="L16" s="148" t="s">
        <v>274</v>
      </c>
      <c r="M16" s="149"/>
      <c r="N16" s="72" t="s">
        <v>275</v>
      </c>
      <c r="O16" s="147" t="s">
        <v>276</v>
      </c>
      <c r="P16" s="147"/>
      <c r="Q16" s="109" t="s">
        <v>277</v>
      </c>
      <c r="R16" s="106" t="s">
        <v>363</v>
      </c>
      <c r="S16" s="68">
        <f>AVERAGE(0.1)</f>
        <v>0.1</v>
      </c>
      <c r="T16" s="112" t="s">
        <v>373</v>
      </c>
      <c r="U16" s="64"/>
      <c r="V16" s="64"/>
      <c r="W16" s="64"/>
      <c r="X16" s="64"/>
      <c r="Y16" s="64"/>
      <c r="Z16" s="64"/>
      <c r="AA16" s="64"/>
      <c r="AB16" s="64"/>
      <c r="AC16" s="65"/>
    </row>
    <row r="17" spans="1:29" s="36" customFormat="1" ht="153.75" customHeight="1" thickBot="1">
      <c r="A17" s="42" t="s">
        <v>7</v>
      </c>
      <c r="B17" s="151" t="s">
        <v>22</v>
      </c>
      <c r="C17" s="152"/>
      <c r="D17" s="109" t="s">
        <v>23</v>
      </c>
      <c r="E17" s="111" t="s">
        <v>10</v>
      </c>
      <c r="F17" s="109" t="s">
        <v>278</v>
      </c>
      <c r="G17" s="109" t="s">
        <v>279</v>
      </c>
      <c r="H17" s="145" t="s">
        <v>280</v>
      </c>
      <c r="I17" s="146"/>
      <c r="J17" s="147" t="s">
        <v>273</v>
      </c>
      <c r="K17" s="147"/>
      <c r="L17" s="148" t="s">
        <v>14</v>
      </c>
      <c r="M17" s="149"/>
      <c r="N17" s="72" t="s">
        <v>275</v>
      </c>
      <c r="O17" s="147" t="s">
        <v>276</v>
      </c>
      <c r="P17" s="147"/>
      <c r="Q17" s="109" t="s">
        <v>281</v>
      </c>
      <c r="R17" s="106" t="s">
        <v>364</v>
      </c>
      <c r="S17" s="68">
        <f t="shared" ref="S17:S39" si="0">AVERAGE(0.1)</f>
        <v>0.1</v>
      </c>
      <c r="T17" s="112" t="s">
        <v>373</v>
      </c>
      <c r="U17" s="64"/>
      <c r="V17" s="64"/>
      <c r="W17" s="64"/>
      <c r="X17" s="64"/>
      <c r="Y17" s="64"/>
      <c r="Z17" s="64"/>
      <c r="AA17" s="64"/>
      <c r="AB17" s="64"/>
      <c r="AC17" s="65"/>
    </row>
    <row r="18" spans="1:29" s="36" customFormat="1" ht="130.5" customHeight="1" thickBot="1">
      <c r="A18" s="42" t="s">
        <v>7</v>
      </c>
      <c r="B18" s="151" t="s">
        <v>20</v>
      </c>
      <c r="C18" s="152"/>
      <c r="D18" s="109" t="s">
        <v>21</v>
      </c>
      <c r="E18" s="111" t="s">
        <v>10</v>
      </c>
      <c r="F18" s="109" t="s">
        <v>272</v>
      </c>
      <c r="G18" s="109" t="s">
        <v>199</v>
      </c>
      <c r="H18" s="145" t="s">
        <v>198</v>
      </c>
      <c r="I18" s="146"/>
      <c r="J18" s="147" t="s">
        <v>273</v>
      </c>
      <c r="K18" s="147"/>
      <c r="L18" s="148" t="s">
        <v>274</v>
      </c>
      <c r="M18" s="149"/>
      <c r="N18" s="72" t="s">
        <v>275</v>
      </c>
      <c r="O18" s="147" t="s">
        <v>276</v>
      </c>
      <c r="P18" s="147"/>
      <c r="Q18" s="109" t="s">
        <v>277</v>
      </c>
      <c r="R18" s="106" t="s">
        <v>365</v>
      </c>
      <c r="S18" s="68">
        <f t="shared" si="0"/>
        <v>0.1</v>
      </c>
      <c r="T18" s="112" t="s">
        <v>373</v>
      </c>
      <c r="U18" s="64"/>
      <c r="V18" s="64"/>
      <c r="W18" s="64"/>
      <c r="X18" s="64"/>
      <c r="Y18" s="64"/>
      <c r="Z18" s="64"/>
      <c r="AA18" s="64"/>
      <c r="AB18" s="64"/>
      <c r="AC18" s="65"/>
    </row>
    <row r="19" spans="1:29" s="36" customFormat="1" ht="180.75" customHeight="1" thickBot="1">
      <c r="A19" s="42" t="s">
        <v>7</v>
      </c>
      <c r="B19" s="151" t="s">
        <v>20</v>
      </c>
      <c r="C19" s="152"/>
      <c r="D19" s="109" t="s">
        <v>21</v>
      </c>
      <c r="E19" s="111" t="s">
        <v>10</v>
      </c>
      <c r="F19" s="109" t="s">
        <v>278</v>
      </c>
      <c r="G19" s="109" t="s">
        <v>279</v>
      </c>
      <c r="H19" s="145" t="s">
        <v>282</v>
      </c>
      <c r="I19" s="146"/>
      <c r="J19" s="147" t="s">
        <v>273</v>
      </c>
      <c r="K19" s="147"/>
      <c r="L19" s="148" t="s">
        <v>14</v>
      </c>
      <c r="M19" s="149"/>
      <c r="N19" s="72" t="s">
        <v>275</v>
      </c>
      <c r="O19" s="147" t="s">
        <v>276</v>
      </c>
      <c r="P19" s="147"/>
      <c r="Q19" s="109" t="s">
        <v>281</v>
      </c>
      <c r="R19" s="107" t="s">
        <v>366</v>
      </c>
      <c r="S19" s="68">
        <f t="shared" si="0"/>
        <v>0.1</v>
      </c>
      <c r="T19" s="112" t="s">
        <v>373</v>
      </c>
      <c r="U19" s="64"/>
      <c r="V19" s="64"/>
      <c r="W19" s="64"/>
      <c r="X19" s="64"/>
      <c r="Y19" s="64"/>
      <c r="Z19" s="64"/>
      <c r="AA19" s="64"/>
      <c r="AB19" s="64"/>
      <c r="AC19" s="65"/>
    </row>
    <row r="20" spans="1:29" s="36" customFormat="1" ht="60.6" customHeight="1" thickBot="1">
      <c r="A20" s="42" t="s">
        <v>7</v>
      </c>
      <c r="B20" s="151" t="s">
        <v>19</v>
      </c>
      <c r="C20" s="152"/>
      <c r="D20" s="109" t="s">
        <v>283</v>
      </c>
      <c r="E20" s="111" t="s">
        <v>10</v>
      </c>
      <c r="F20" s="109" t="s">
        <v>278</v>
      </c>
      <c r="G20" s="109" t="s">
        <v>279</v>
      </c>
      <c r="H20" s="145" t="s">
        <v>280</v>
      </c>
      <c r="I20" s="146"/>
      <c r="J20" s="147" t="s">
        <v>273</v>
      </c>
      <c r="K20" s="147"/>
      <c r="L20" s="148" t="s">
        <v>14</v>
      </c>
      <c r="M20" s="149"/>
      <c r="N20" s="72" t="s">
        <v>275</v>
      </c>
      <c r="O20" s="147" t="s">
        <v>276</v>
      </c>
      <c r="P20" s="147"/>
      <c r="Q20" s="109" t="s">
        <v>281</v>
      </c>
      <c r="R20" s="106" t="s">
        <v>367</v>
      </c>
      <c r="S20" s="68">
        <f t="shared" si="0"/>
        <v>0.1</v>
      </c>
      <c r="T20" s="112" t="s">
        <v>373</v>
      </c>
      <c r="U20" s="64"/>
      <c r="V20" s="64"/>
      <c r="W20" s="64"/>
      <c r="X20" s="64"/>
      <c r="Y20" s="64"/>
      <c r="Z20" s="64"/>
      <c r="AA20" s="64"/>
      <c r="AB20" s="64"/>
      <c r="AC20" s="65"/>
    </row>
    <row r="21" spans="1:29" s="36" customFormat="1" ht="69.599999999999994" customHeight="1" thickBot="1">
      <c r="A21" s="42" t="s">
        <v>7</v>
      </c>
      <c r="B21" s="151" t="s">
        <v>19</v>
      </c>
      <c r="C21" s="152"/>
      <c r="D21" s="109" t="s">
        <v>283</v>
      </c>
      <c r="E21" s="111" t="s">
        <v>10</v>
      </c>
      <c r="F21" s="109" t="s">
        <v>284</v>
      </c>
      <c r="G21" s="109" t="s">
        <v>199</v>
      </c>
      <c r="H21" s="145" t="s">
        <v>198</v>
      </c>
      <c r="I21" s="146"/>
      <c r="J21" s="147" t="s">
        <v>273</v>
      </c>
      <c r="K21" s="147"/>
      <c r="L21" s="148" t="s">
        <v>274</v>
      </c>
      <c r="M21" s="149"/>
      <c r="N21" s="72" t="s">
        <v>275</v>
      </c>
      <c r="O21" s="147" t="s">
        <v>276</v>
      </c>
      <c r="P21" s="147"/>
      <c r="Q21" s="109" t="s">
        <v>277</v>
      </c>
      <c r="R21" s="106" t="s">
        <v>362</v>
      </c>
      <c r="S21" s="68">
        <f>AVERAGE(0.1,0)</f>
        <v>0.05</v>
      </c>
      <c r="T21" s="112" t="s">
        <v>373</v>
      </c>
      <c r="U21" s="64"/>
      <c r="V21" s="64"/>
      <c r="W21" s="64"/>
      <c r="X21" s="64"/>
      <c r="Y21" s="64"/>
      <c r="Z21" s="64"/>
      <c r="AA21" s="64"/>
      <c r="AB21" s="64"/>
      <c r="AC21" s="65"/>
    </row>
    <row r="22" spans="1:29" s="36" customFormat="1" ht="67.150000000000006" customHeight="1" thickBot="1">
      <c r="A22" s="42" t="s">
        <v>7</v>
      </c>
      <c r="B22" s="151" t="s">
        <v>24</v>
      </c>
      <c r="C22" s="152"/>
      <c r="D22" s="109" t="s">
        <v>25</v>
      </c>
      <c r="E22" s="111" t="s">
        <v>10</v>
      </c>
      <c r="F22" s="109" t="s">
        <v>284</v>
      </c>
      <c r="G22" s="109" t="s">
        <v>199</v>
      </c>
      <c r="H22" s="145" t="s">
        <v>198</v>
      </c>
      <c r="I22" s="146"/>
      <c r="J22" s="147" t="s">
        <v>273</v>
      </c>
      <c r="K22" s="147"/>
      <c r="L22" s="148" t="s">
        <v>274</v>
      </c>
      <c r="M22" s="149"/>
      <c r="N22" s="72" t="s">
        <v>275</v>
      </c>
      <c r="O22" s="147" t="s">
        <v>276</v>
      </c>
      <c r="P22" s="147"/>
      <c r="Q22" s="109" t="s">
        <v>277</v>
      </c>
      <c r="R22" s="106" t="s">
        <v>368</v>
      </c>
      <c r="S22" s="68">
        <f>AVERAGE(0.1,0)</f>
        <v>0.05</v>
      </c>
      <c r="T22" s="112" t="s">
        <v>373</v>
      </c>
      <c r="U22" s="64"/>
      <c r="V22" s="64"/>
      <c r="W22" s="64"/>
      <c r="X22" s="64"/>
      <c r="Y22" s="64"/>
      <c r="Z22" s="64"/>
      <c r="AA22" s="64"/>
      <c r="AB22" s="64"/>
      <c r="AC22" s="65"/>
    </row>
    <row r="23" spans="1:29" s="36" customFormat="1" ht="81" customHeight="1" thickBot="1">
      <c r="A23" s="42" t="s">
        <v>7</v>
      </c>
      <c r="B23" s="151" t="s">
        <v>24</v>
      </c>
      <c r="C23" s="152"/>
      <c r="D23" s="109" t="s">
        <v>25</v>
      </c>
      <c r="E23" s="111" t="s">
        <v>10</v>
      </c>
      <c r="F23" s="109" t="s">
        <v>278</v>
      </c>
      <c r="G23" s="109" t="s">
        <v>279</v>
      </c>
      <c r="H23" s="145" t="s">
        <v>280</v>
      </c>
      <c r="I23" s="146"/>
      <c r="J23" s="147" t="s">
        <v>273</v>
      </c>
      <c r="K23" s="147"/>
      <c r="L23" s="148" t="s">
        <v>14</v>
      </c>
      <c r="M23" s="149"/>
      <c r="N23" s="72" t="s">
        <v>275</v>
      </c>
      <c r="O23" s="147" t="s">
        <v>276</v>
      </c>
      <c r="P23" s="147"/>
      <c r="Q23" s="109" t="s">
        <v>281</v>
      </c>
      <c r="R23" s="106" t="s">
        <v>367</v>
      </c>
      <c r="S23" s="68">
        <f t="shared" si="0"/>
        <v>0.1</v>
      </c>
      <c r="T23" s="112" t="s">
        <v>373</v>
      </c>
      <c r="U23" s="64"/>
      <c r="V23" s="64"/>
      <c r="W23" s="64"/>
      <c r="X23" s="64"/>
      <c r="Y23" s="64"/>
      <c r="Z23" s="64"/>
      <c r="AA23" s="64"/>
      <c r="AB23" s="64"/>
      <c r="AC23" s="65"/>
    </row>
    <row r="24" spans="1:29" s="36" customFormat="1" ht="179.25" thickBot="1">
      <c r="A24" s="42" t="s">
        <v>285</v>
      </c>
      <c r="B24" s="151" t="s">
        <v>286</v>
      </c>
      <c r="C24" s="152"/>
      <c r="D24" s="109" t="s">
        <v>287</v>
      </c>
      <c r="E24" s="111" t="s">
        <v>10</v>
      </c>
      <c r="F24" s="109" t="s">
        <v>278</v>
      </c>
      <c r="G24" s="109" t="s">
        <v>279</v>
      </c>
      <c r="H24" s="145" t="s">
        <v>282</v>
      </c>
      <c r="I24" s="146"/>
      <c r="J24" s="147" t="s">
        <v>273</v>
      </c>
      <c r="K24" s="147"/>
      <c r="L24" s="148" t="s">
        <v>14</v>
      </c>
      <c r="M24" s="149"/>
      <c r="N24" s="72" t="s">
        <v>275</v>
      </c>
      <c r="O24" s="147" t="s">
        <v>276</v>
      </c>
      <c r="P24" s="147"/>
      <c r="Q24" s="109" t="s">
        <v>281</v>
      </c>
      <c r="R24" s="107" t="s">
        <v>369</v>
      </c>
      <c r="S24" s="68">
        <f t="shared" si="0"/>
        <v>0.1</v>
      </c>
      <c r="T24" s="112" t="s">
        <v>373</v>
      </c>
      <c r="U24" s="64"/>
      <c r="V24" s="64"/>
      <c r="W24" s="64"/>
      <c r="X24" s="64"/>
      <c r="Y24" s="64"/>
      <c r="Z24" s="64"/>
      <c r="AA24" s="64"/>
      <c r="AB24" s="64"/>
      <c r="AC24" s="65"/>
    </row>
    <row r="25" spans="1:29" s="36" customFormat="1" ht="128.25" customHeight="1" thickBot="1">
      <c r="A25" s="42" t="s">
        <v>11</v>
      </c>
      <c r="B25" s="151" t="s">
        <v>26</v>
      </c>
      <c r="C25" s="152"/>
      <c r="D25" s="109" t="s">
        <v>27</v>
      </c>
      <c r="E25" s="111" t="s">
        <v>10</v>
      </c>
      <c r="F25" s="109" t="s">
        <v>196</v>
      </c>
      <c r="G25" s="109" t="s">
        <v>199</v>
      </c>
      <c r="H25" s="145" t="s">
        <v>198</v>
      </c>
      <c r="I25" s="146"/>
      <c r="J25" s="147" t="s">
        <v>273</v>
      </c>
      <c r="K25" s="147"/>
      <c r="L25" s="148" t="s">
        <v>274</v>
      </c>
      <c r="M25" s="149"/>
      <c r="N25" s="72" t="s">
        <v>275</v>
      </c>
      <c r="O25" s="147" t="s">
        <v>276</v>
      </c>
      <c r="P25" s="147"/>
      <c r="Q25" s="109" t="s">
        <v>277</v>
      </c>
      <c r="R25" s="106" t="s">
        <v>365</v>
      </c>
      <c r="S25" s="68">
        <f t="shared" si="0"/>
        <v>0.1</v>
      </c>
      <c r="T25" s="112" t="s">
        <v>373</v>
      </c>
      <c r="U25" s="64"/>
      <c r="V25" s="64"/>
      <c r="W25" s="64"/>
      <c r="X25" s="64"/>
      <c r="Y25" s="64"/>
      <c r="Z25" s="64"/>
      <c r="AA25" s="64"/>
      <c r="AB25" s="64"/>
      <c r="AC25" s="65"/>
    </row>
    <row r="26" spans="1:29" s="36" customFormat="1" ht="179.25" thickBot="1">
      <c r="A26" s="42" t="s">
        <v>11</v>
      </c>
      <c r="B26" s="151" t="s">
        <v>26</v>
      </c>
      <c r="C26" s="152"/>
      <c r="D26" s="109" t="s">
        <v>27</v>
      </c>
      <c r="E26" s="111" t="s">
        <v>10</v>
      </c>
      <c r="F26" s="109" t="s">
        <v>278</v>
      </c>
      <c r="G26" s="109" t="s">
        <v>279</v>
      </c>
      <c r="H26" s="145" t="s">
        <v>282</v>
      </c>
      <c r="I26" s="146"/>
      <c r="J26" s="147" t="s">
        <v>273</v>
      </c>
      <c r="K26" s="147"/>
      <c r="L26" s="148" t="s">
        <v>14</v>
      </c>
      <c r="M26" s="149"/>
      <c r="N26" s="72" t="s">
        <v>275</v>
      </c>
      <c r="O26" s="147" t="s">
        <v>276</v>
      </c>
      <c r="P26" s="147"/>
      <c r="Q26" s="109" t="s">
        <v>281</v>
      </c>
      <c r="R26" s="106" t="s">
        <v>367</v>
      </c>
      <c r="S26" s="68">
        <f t="shared" si="0"/>
        <v>0.1</v>
      </c>
      <c r="T26" s="112" t="s">
        <v>373</v>
      </c>
      <c r="U26" s="64"/>
      <c r="V26" s="64"/>
      <c r="W26" s="64"/>
      <c r="X26" s="64"/>
      <c r="Y26" s="64"/>
      <c r="Z26" s="64"/>
      <c r="AA26" s="64"/>
      <c r="AB26" s="64"/>
      <c r="AC26" s="65"/>
    </row>
    <row r="27" spans="1:29" s="36" customFormat="1" ht="127.5" customHeight="1" thickBot="1">
      <c r="A27" s="42" t="s">
        <v>11</v>
      </c>
      <c r="B27" s="151" t="s">
        <v>15</v>
      </c>
      <c r="C27" s="152"/>
      <c r="D27" s="109" t="s">
        <v>16</v>
      </c>
      <c r="E27" s="111" t="s">
        <v>10</v>
      </c>
      <c r="F27" s="109" t="s">
        <v>284</v>
      </c>
      <c r="G27" s="109" t="s">
        <v>199</v>
      </c>
      <c r="H27" s="145" t="s">
        <v>198</v>
      </c>
      <c r="I27" s="146"/>
      <c r="J27" s="147" t="s">
        <v>273</v>
      </c>
      <c r="K27" s="147"/>
      <c r="L27" s="148" t="s">
        <v>274</v>
      </c>
      <c r="M27" s="149"/>
      <c r="N27" s="72" t="s">
        <v>275</v>
      </c>
      <c r="O27" s="147" t="s">
        <v>276</v>
      </c>
      <c r="P27" s="147"/>
      <c r="Q27" s="109" t="s">
        <v>277</v>
      </c>
      <c r="R27" s="106" t="s">
        <v>370</v>
      </c>
      <c r="S27" s="68">
        <f t="shared" si="0"/>
        <v>0.1</v>
      </c>
      <c r="T27" s="112" t="s">
        <v>373</v>
      </c>
      <c r="U27" s="64"/>
      <c r="V27" s="64"/>
      <c r="W27" s="64"/>
      <c r="X27" s="64"/>
      <c r="Y27" s="64"/>
      <c r="Z27" s="64"/>
      <c r="AA27" s="64"/>
      <c r="AB27" s="64"/>
      <c r="AC27" s="65"/>
    </row>
    <row r="28" spans="1:29" s="36" customFormat="1" ht="183" customHeight="1" thickBot="1">
      <c r="A28" s="42" t="s">
        <v>11</v>
      </c>
      <c r="B28" s="151" t="s">
        <v>15</v>
      </c>
      <c r="C28" s="152"/>
      <c r="D28" s="109" t="s">
        <v>16</v>
      </c>
      <c r="E28" s="111" t="s">
        <v>10</v>
      </c>
      <c r="F28" s="109" t="s">
        <v>278</v>
      </c>
      <c r="G28" s="109" t="s">
        <v>279</v>
      </c>
      <c r="H28" s="145" t="s">
        <v>282</v>
      </c>
      <c r="I28" s="146"/>
      <c r="J28" s="147" t="s">
        <v>273</v>
      </c>
      <c r="K28" s="147"/>
      <c r="L28" s="148" t="s">
        <v>14</v>
      </c>
      <c r="M28" s="149"/>
      <c r="N28" s="72" t="s">
        <v>275</v>
      </c>
      <c r="O28" s="147" t="s">
        <v>276</v>
      </c>
      <c r="P28" s="147"/>
      <c r="Q28" s="109" t="s">
        <v>281</v>
      </c>
      <c r="R28" s="106" t="s">
        <v>367</v>
      </c>
      <c r="S28" s="68">
        <f t="shared" si="0"/>
        <v>0.1</v>
      </c>
      <c r="T28" s="112" t="s">
        <v>373</v>
      </c>
      <c r="U28" s="64"/>
      <c r="V28" s="64"/>
      <c r="W28" s="64"/>
      <c r="X28" s="64"/>
      <c r="Y28" s="64"/>
      <c r="Z28" s="64"/>
      <c r="AA28" s="64"/>
      <c r="AB28" s="64"/>
      <c r="AC28" s="65"/>
    </row>
    <row r="29" spans="1:29" s="36" customFormat="1" ht="127.5" customHeight="1" thickBot="1">
      <c r="A29" s="42" t="s">
        <v>11</v>
      </c>
      <c r="B29" s="151" t="s">
        <v>28</v>
      </c>
      <c r="C29" s="152"/>
      <c r="D29" s="109" t="s">
        <v>29</v>
      </c>
      <c r="E29" s="111" t="s">
        <v>10</v>
      </c>
      <c r="F29" s="109" t="s">
        <v>284</v>
      </c>
      <c r="G29" s="109" t="s">
        <v>199</v>
      </c>
      <c r="H29" s="145" t="s">
        <v>198</v>
      </c>
      <c r="I29" s="146"/>
      <c r="J29" s="147" t="s">
        <v>273</v>
      </c>
      <c r="K29" s="147"/>
      <c r="L29" s="148" t="s">
        <v>274</v>
      </c>
      <c r="M29" s="149"/>
      <c r="N29" s="72" t="s">
        <v>275</v>
      </c>
      <c r="O29" s="147" t="s">
        <v>276</v>
      </c>
      <c r="P29" s="147"/>
      <c r="Q29" s="109" t="s">
        <v>277</v>
      </c>
      <c r="R29" s="106" t="s">
        <v>371</v>
      </c>
      <c r="S29" s="68">
        <f t="shared" si="0"/>
        <v>0.1</v>
      </c>
      <c r="T29" s="112" t="s">
        <v>373</v>
      </c>
      <c r="U29" s="64"/>
      <c r="V29" s="64"/>
      <c r="W29" s="64"/>
      <c r="X29" s="64"/>
      <c r="Y29" s="64"/>
      <c r="Z29" s="64"/>
      <c r="AA29" s="64"/>
      <c r="AB29" s="64"/>
      <c r="AC29" s="65"/>
    </row>
    <row r="30" spans="1:29" s="36" customFormat="1" ht="191.25" customHeight="1" thickBot="1">
      <c r="A30" s="42" t="s">
        <v>11</v>
      </c>
      <c r="B30" s="151" t="s">
        <v>28</v>
      </c>
      <c r="C30" s="152"/>
      <c r="D30" s="109" t="s">
        <v>29</v>
      </c>
      <c r="E30" s="111" t="s">
        <v>10</v>
      </c>
      <c r="F30" s="109" t="s">
        <v>278</v>
      </c>
      <c r="G30" s="109" t="s">
        <v>279</v>
      </c>
      <c r="H30" s="145" t="s">
        <v>282</v>
      </c>
      <c r="I30" s="146"/>
      <c r="J30" s="147" t="s">
        <v>273</v>
      </c>
      <c r="K30" s="147"/>
      <c r="L30" s="148" t="s">
        <v>14</v>
      </c>
      <c r="M30" s="149"/>
      <c r="N30" s="72" t="s">
        <v>275</v>
      </c>
      <c r="O30" s="147" t="s">
        <v>276</v>
      </c>
      <c r="P30" s="147"/>
      <c r="Q30" s="109" t="s">
        <v>281</v>
      </c>
      <c r="R30" s="107" t="s">
        <v>330</v>
      </c>
      <c r="S30" s="68">
        <f t="shared" si="0"/>
        <v>0.1</v>
      </c>
      <c r="T30" s="112" t="s">
        <v>373</v>
      </c>
      <c r="U30" s="64"/>
      <c r="V30" s="64"/>
      <c r="W30" s="64"/>
      <c r="X30" s="64"/>
      <c r="Y30" s="64"/>
      <c r="Z30" s="64"/>
      <c r="AA30" s="64"/>
      <c r="AB30" s="64"/>
      <c r="AC30" s="65"/>
    </row>
    <row r="31" spans="1:29" s="36" customFormat="1" ht="126" customHeight="1" thickBot="1">
      <c r="A31" s="42" t="s">
        <v>11</v>
      </c>
      <c r="B31" s="106" t="s">
        <v>17</v>
      </c>
      <c r="C31" s="106"/>
      <c r="D31" s="109" t="s">
        <v>18</v>
      </c>
      <c r="E31" s="111" t="s">
        <v>10</v>
      </c>
      <c r="F31" s="109" t="s">
        <v>284</v>
      </c>
      <c r="G31" s="109" t="s">
        <v>199</v>
      </c>
      <c r="H31" s="145" t="s">
        <v>198</v>
      </c>
      <c r="I31" s="146"/>
      <c r="J31" s="147" t="s">
        <v>273</v>
      </c>
      <c r="K31" s="147"/>
      <c r="L31" s="148" t="s">
        <v>274</v>
      </c>
      <c r="M31" s="149"/>
      <c r="N31" s="72" t="s">
        <v>275</v>
      </c>
      <c r="O31" s="147" t="s">
        <v>276</v>
      </c>
      <c r="P31" s="147"/>
      <c r="Q31" s="109" t="s">
        <v>277</v>
      </c>
      <c r="R31" s="106" t="s">
        <v>370</v>
      </c>
      <c r="S31" s="68">
        <f t="shared" si="0"/>
        <v>0.1</v>
      </c>
      <c r="T31" s="112" t="s">
        <v>373</v>
      </c>
      <c r="U31" s="64"/>
      <c r="V31" s="64"/>
      <c r="W31" s="64"/>
      <c r="X31" s="64"/>
      <c r="Y31" s="64"/>
      <c r="Z31" s="64"/>
      <c r="AA31" s="64"/>
      <c r="AB31" s="64"/>
      <c r="AC31" s="65"/>
    </row>
    <row r="32" spans="1:29" s="36" customFormat="1" ht="54.75" customHeight="1" thickBot="1">
      <c r="A32" s="42" t="s">
        <v>11</v>
      </c>
      <c r="B32" s="151" t="s">
        <v>17</v>
      </c>
      <c r="C32" s="152"/>
      <c r="D32" s="109" t="s">
        <v>18</v>
      </c>
      <c r="E32" s="111" t="s">
        <v>10</v>
      </c>
      <c r="F32" s="109" t="s">
        <v>278</v>
      </c>
      <c r="G32" s="109" t="s">
        <v>279</v>
      </c>
      <c r="H32" s="145" t="s">
        <v>282</v>
      </c>
      <c r="I32" s="146"/>
      <c r="J32" s="147" t="s">
        <v>273</v>
      </c>
      <c r="K32" s="147"/>
      <c r="L32" s="148" t="s">
        <v>14</v>
      </c>
      <c r="M32" s="149"/>
      <c r="N32" s="72" t="s">
        <v>275</v>
      </c>
      <c r="O32" s="147" t="s">
        <v>276</v>
      </c>
      <c r="P32" s="147"/>
      <c r="Q32" s="109" t="s">
        <v>281</v>
      </c>
      <c r="R32" s="107" t="s">
        <v>372</v>
      </c>
      <c r="S32" s="68">
        <f t="shared" si="0"/>
        <v>0.1</v>
      </c>
      <c r="T32" s="112" t="s">
        <v>373</v>
      </c>
      <c r="U32" s="64"/>
      <c r="V32" s="64"/>
      <c r="W32" s="64"/>
      <c r="X32" s="64"/>
      <c r="Y32" s="64"/>
      <c r="Z32" s="64"/>
      <c r="AA32" s="64"/>
      <c r="AB32" s="64"/>
      <c r="AC32" s="65"/>
    </row>
    <row r="33" spans="1:29" s="36" customFormat="1" ht="179.25" thickBot="1">
      <c r="A33" s="42" t="s">
        <v>11</v>
      </c>
      <c r="B33" s="151" t="s">
        <v>12</v>
      </c>
      <c r="C33" s="152"/>
      <c r="D33" s="109" t="s">
        <v>13</v>
      </c>
      <c r="E33" s="111" t="s">
        <v>10</v>
      </c>
      <c r="F33" s="109" t="s">
        <v>278</v>
      </c>
      <c r="G33" s="109" t="s">
        <v>279</v>
      </c>
      <c r="H33" s="145" t="s">
        <v>282</v>
      </c>
      <c r="I33" s="146"/>
      <c r="J33" s="147" t="s">
        <v>273</v>
      </c>
      <c r="K33" s="147"/>
      <c r="L33" s="148" t="s">
        <v>14</v>
      </c>
      <c r="M33" s="149"/>
      <c r="N33" s="72" t="s">
        <v>275</v>
      </c>
      <c r="O33" s="147" t="s">
        <v>276</v>
      </c>
      <c r="P33" s="147"/>
      <c r="Q33" s="109" t="s">
        <v>281</v>
      </c>
      <c r="R33" s="107" t="s">
        <v>366</v>
      </c>
      <c r="S33" s="68">
        <f t="shared" si="0"/>
        <v>0.1</v>
      </c>
      <c r="T33" s="112" t="s">
        <v>373</v>
      </c>
      <c r="U33" s="64"/>
      <c r="V33" s="64"/>
      <c r="W33" s="64"/>
      <c r="X33" s="64"/>
      <c r="Y33" s="64"/>
      <c r="Z33" s="64"/>
      <c r="AA33" s="64"/>
      <c r="AB33" s="64"/>
      <c r="AC33" s="65"/>
    </row>
    <row r="34" spans="1:29" s="36" customFormat="1" ht="128.25" customHeight="1" thickBot="1">
      <c r="A34" s="42" t="s">
        <v>7</v>
      </c>
      <c r="B34" s="151" t="s">
        <v>8</v>
      </c>
      <c r="C34" s="152"/>
      <c r="D34" s="109" t="s">
        <v>9</v>
      </c>
      <c r="E34" s="111" t="s">
        <v>10</v>
      </c>
      <c r="F34" s="109" t="s">
        <v>284</v>
      </c>
      <c r="G34" s="109" t="s">
        <v>199</v>
      </c>
      <c r="H34" s="145" t="s">
        <v>198</v>
      </c>
      <c r="I34" s="146"/>
      <c r="J34" s="147" t="s">
        <v>273</v>
      </c>
      <c r="K34" s="147"/>
      <c r="L34" s="148" t="s">
        <v>274</v>
      </c>
      <c r="M34" s="149"/>
      <c r="N34" s="72" t="s">
        <v>275</v>
      </c>
      <c r="O34" s="147" t="s">
        <v>276</v>
      </c>
      <c r="P34" s="147"/>
      <c r="Q34" s="109" t="s">
        <v>277</v>
      </c>
      <c r="R34" s="106" t="s">
        <v>370</v>
      </c>
      <c r="S34" s="68">
        <f t="shared" si="0"/>
        <v>0.1</v>
      </c>
      <c r="T34" s="112" t="s">
        <v>373</v>
      </c>
      <c r="U34" s="64"/>
      <c r="V34" s="64"/>
      <c r="W34" s="64"/>
      <c r="X34" s="64"/>
      <c r="Y34" s="64"/>
      <c r="Z34" s="64"/>
      <c r="AA34" s="64"/>
      <c r="AB34" s="64"/>
      <c r="AC34" s="65"/>
    </row>
    <row r="35" spans="1:29" s="36" customFormat="1" ht="179.25" thickBot="1">
      <c r="A35" s="42" t="s">
        <v>7</v>
      </c>
      <c r="B35" s="151" t="s">
        <v>8</v>
      </c>
      <c r="C35" s="152"/>
      <c r="D35" s="109" t="s">
        <v>9</v>
      </c>
      <c r="E35" s="111" t="s">
        <v>10</v>
      </c>
      <c r="F35" s="109" t="s">
        <v>278</v>
      </c>
      <c r="G35" s="109" t="s">
        <v>279</v>
      </c>
      <c r="H35" s="145" t="s">
        <v>282</v>
      </c>
      <c r="I35" s="146"/>
      <c r="J35" s="147" t="s">
        <v>273</v>
      </c>
      <c r="K35" s="147"/>
      <c r="L35" s="148" t="s">
        <v>14</v>
      </c>
      <c r="M35" s="149"/>
      <c r="N35" s="72" t="s">
        <v>275</v>
      </c>
      <c r="O35" s="147" t="s">
        <v>276</v>
      </c>
      <c r="P35" s="147"/>
      <c r="Q35" s="109" t="s">
        <v>281</v>
      </c>
      <c r="R35" s="107" t="s">
        <v>366</v>
      </c>
      <c r="S35" s="68">
        <f t="shared" si="0"/>
        <v>0.1</v>
      </c>
      <c r="T35" s="112" t="s">
        <v>373</v>
      </c>
      <c r="U35" s="64"/>
      <c r="V35" s="64"/>
      <c r="W35" s="64"/>
      <c r="X35" s="64"/>
      <c r="Y35" s="64"/>
      <c r="Z35" s="64"/>
      <c r="AA35" s="64"/>
      <c r="AB35" s="64"/>
      <c r="AC35" s="65"/>
    </row>
    <row r="36" spans="1:29" s="36" customFormat="1" ht="179.25" thickBot="1">
      <c r="A36" s="42" t="s">
        <v>285</v>
      </c>
      <c r="B36" s="151" t="s">
        <v>288</v>
      </c>
      <c r="C36" s="152"/>
      <c r="D36" s="109" t="s">
        <v>210</v>
      </c>
      <c r="E36" s="111" t="s">
        <v>10</v>
      </c>
      <c r="F36" s="109" t="s">
        <v>247</v>
      </c>
      <c r="G36" s="109" t="s">
        <v>245</v>
      </c>
      <c r="H36" s="145" t="s">
        <v>248</v>
      </c>
      <c r="I36" s="146"/>
      <c r="J36" s="147" t="s">
        <v>273</v>
      </c>
      <c r="K36" s="147"/>
      <c r="L36" s="148" t="s">
        <v>212</v>
      </c>
      <c r="M36" s="149"/>
      <c r="N36" s="72" t="s">
        <v>275</v>
      </c>
      <c r="O36" s="147" t="s">
        <v>276</v>
      </c>
      <c r="P36" s="147"/>
      <c r="Q36" s="109" t="s">
        <v>289</v>
      </c>
      <c r="R36" s="107" t="s">
        <v>331</v>
      </c>
      <c r="S36" s="68">
        <f>AVERAGE(0.1,0)</f>
        <v>0.05</v>
      </c>
      <c r="T36" s="112" t="s">
        <v>373</v>
      </c>
      <c r="U36" s="64"/>
      <c r="V36" s="64"/>
      <c r="W36" s="64"/>
      <c r="X36" s="64"/>
      <c r="Y36" s="64"/>
      <c r="Z36" s="64"/>
      <c r="AA36" s="64"/>
      <c r="AB36" s="64"/>
      <c r="AC36" s="65"/>
    </row>
    <row r="37" spans="1:29" s="36" customFormat="1" ht="204.75" thickBot="1">
      <c r="A37" s="42" t="s">
        <v>285</v>
      </c>
      <c r="B37" s="151" t="s">
        <v>290</v>
      </c>
      <c r="C37" s="152"/>
      <c r="D37" s="109" t="s">
        <v>211</v>
      </c>
      <c r="E37" s="111" t="s">
        <v>10</v>
      </c>
      <c r="F37" s="109" t="s">
        <v>247</v>
      </c>
      <c r="G37" s="109" t="s">
        <v>246</v>
      </c>
      <c r="H37" s="145" t="s">
        <v>249</v>
      </c>
      <c r="I37" s="146"/>
      <c r="J37" s="147" t="s">
        <v>273</v>
      </c>
      <c r="K37" s="147"/>
      <c r="L37" s="148" t="s">
        <v>212</v>
      </c>
      <c r="M37" s="149"/>
      <c r="N37" s="72" t="s">
        <v>275</v>
      </c>
      <c r="O37" s="147" t="s">
        <v>276</v>
      </c>
      <c r="P37" s="147"/>
      <c r="Q37" s="109" t="s">
        <v>289</v>
      </c>
      <c r="R37" s="107" t="s">
        <v>332</v>
      </c>
      <c r="S37" s="68">
        <f>AVERAGE(0.1,0)</f>
        <v>0.05</v>
      </c>
      <c r="T37" s="112" t="s">
        <v>373</v>
      </c>
      <c r="U37" s="64"/>
      <c r="V37" s="64"/>
      <c r="W37" s="64"/>
      <c r="X37" s="64"/>
      <c r="Y37" s="64"/>
      <c r="Z37" s="64"/>
      <c r="AA37" s="64"/>
      <c r="AB37" s="64"/>
      <c r="AC37" s="65"/>
    </row>
    <row r="38" spans="1:29" s="36" customFormat="1" ht="128.25" thickBot="1">
      <c r="A38" s="42" t="s">
        <v>11</v>
      </c>
      <c r="B38" s="151" t="s">
        <v>291</v>
      </c>
      <c r="C38" s="152"/>
      <c r="D38" s="109" t="s">
        <v>292</v>
      </c>
      <c r="E38" s="111" t="s">
        <v>10</v>
      </c>
      <c r="F38" s="109" t="s">
        <v>196</v>
      </c>
      <c r="G38" s="109" t="s">
        <v>199</v>
      </c>
      <c r="H38" s="145" t="s">
        <v>198</v>
      </c>
      <c r="I38" s="146"/>
      <c r="J38" s="147" t="s">
        <v>273</v>
      </c>
      <c r="K38" s="147"/>
      <c r="L38" s="148" t="s">
        <v>274</v>
      </c>
      <c r="M38" s="149"/>
      <c r="N38" s="72" t="s">
        <v>275</v>
      </c>
      <c r="O38" s="147" t="s">
        <v>276</v>
      </c>
      <c r="P38" s="147"/>
      <c r="Q38" s="109" t="s">
        <v>289</v>
      </c>
      <c r="R38" s="106" t="s">
        <v>370</v>
      </c>
      <c r="S38" s="68">
        <f t="shared" si="0"/>
        <v>0.1</v>
      </c>
      <c r="T38" s="112" t="s">
        <v>373</v>
      </c>
      <c r="U38" s="64"/>
      <c r="V38" s="64"/>
      <c r="W38" s="64"/>
      <c r="X38" s="64"/>
      <c r="Y38" s="64"/>
      <c r="Z38" s="64"/>
      <c r="AA38" s="64"/>
      <c r="AB38" s="64"/>
      <c r="AC38" s="65"/>
    </row>
    <row r="39" spans="1:29" s="36" customFormat="1" ht="179.25" thickBot="1">
      <c r="A39" s="43" t="s">
        <v>11</v>
      </c>
      <c r="B39" s="143" t="s">
        <v>291</v>
      </c>
      <c r="C39" s="144"/>
      <c r="D39" s="109" t="s">
        <v>292</v>
      </c>
      <c r="E39" s="111" t="s">
        <v>10</v>
      </c>
      <c r="F39" s="109" t="s">
        <v>278</v>
      </c>
      <c r="G39" s="109" t="s">
        <v>279</v>
      </c>
      <c r="H39" s="145" t="s">
        <v>280</v>
      </c>
      <c r="I39" s="146"/>
      <c r="J39" s="147" t="s">
        <v>273</v>
      </c>
      <c r="K39" s="147"/>
      <c r="L39" s="148" t="s">
        <v>14</v>
      </c>
      <c r="M39" s="149"/>
      <c r="N39" s="71" t="s">
        <v>275</v>
      </c>
      <c r="O39" s="150" t="s">
        <v>276</v>
      </c>
      <c r="P39" s="150"/>
      <c r="Q39" s="109" t="s">
        <v>281</v>
      </c>
      <c r="R39" s="107" t="s">
        <v>366</v>
      </c>
      <c r="S39" s="68">
        <f t="shared" si="0"/>
        <v>0.1</v>
      </c>
      <c r="T39" s="112" t="s">
        <v>373</v>
      </c>
      <c r="U39" s="64"/>
      <c r="V39" s="64"/>
      <c r="W39" s="64"/>
      <c r="X39" s="64"/>
      <c r="Y39" s="64"/>
      <c r="Z39" s="64"/>
      <c r="AA39" s="64"/>
      <c r="AB39" s="64"/>
      <c r="AC39" s="65"/>
    </row>
    <row r="40" spans="1:29" s="2" customFormat="1" ht="32.25" customHeight="1" thickBot="1">
      <c r="A40" s="63"/>
      <c r="B40" s="63"/>
      <c r="C40" s="63"/>
      <c r="D40" s="63"/>
      <c r="E40" s="63"/>
      <c r="F40" s="63"/>
      <c r="G40" s="63"/>
      <c r="H40" s="63"/>
      <c r="I40" s="63"/>
      <c r="J40" s="63"/>
      <c r="K40" s="63"/>
      <c r="L40" s="63"/>
      <c r="M40" s="63"/>
      <c r="N40" s="63"/>
      <c r="O40" s="124" t="s">
        <v>325</v>
      </c>
      <c r="P40" s="125"/>
      <c r="Q40" s="125"/>
      <c r="R40" s="126"/>
      <c r="S40" s="113">
        <f>AVERAGE(S16:S39)</f>
        <v>9.1666666666666716E-2</v>
      </c>
      <c r="T40" s="83"/>
      <c r="U40" s="64"/>
      <c r="V40" s="64"/>
      <c r="W40" s="64"/>
      <c r="X40" s="64"/>
      <c r="Y40" s="64"/>
      <c r="Z40" s="62"/>
      <c r="AA40" s="62"/>
      <c r="AB40" s="62"/>
      <c r="AC40" s="63"/>
    </row>
    <row r="41" spans="1:29" s="2" customFormat="1">
      <c r="A41" s="63"/>
      <c r="B41" s="63"/>
      <c r="C41" s="63"/>
      <c r="D41" s="63"/>
      <c r="E41" s="63"/>
      <c r="F41" s="63"/>
      <c r="G41" s="63"/>
      <c r="H41" s="63"/>
      <c r="I41" s="63"/>
      <c r="J41" s="63"/>
      <c r="K41" s="63"/>
      <c r="L41" s="63"/>
      <c r="M41" s="63"/>
      <c r="N41" s="63"/>
      <c r="O41" s="63"/>
      <c r="P41" s="63"/>
      <c r="Q41" s="63"/>
      <c r="R41" s="62"/>
      <c r="S41" s="62"/>
      <c r="T41" s="64"/>
      <c r="U41" s="64"/>
      <c r="V41" s="64"/>
      <c r="W41" s="64"/>
      <c r="X41" s="64"/>
      <c r="Y41" s="64"/>
      <c r="Z41" s="62"/>
      <c r="AA41" s="62"/>
      <c r="AB41" s="62"/>
      <c r="AC41" s="63"/>
    </row>
    <row r="42" spans="1:29" s="2" customFormat="1">
      <c r="A42" s="63"/>
      <c r="B42" s="63"/>
      <c r="C42" s="63"/>
      <c r="D42" s="63"/>
      <c r="E42" s="63"/>
      <c r="F42" s="63"/>
      <c r="G42" s="63"/>
      <c r="H42" s="63"/>
      <c r="I42" s="63"/>
      <c r="J42" s="63"/>
      <c r="K42" s="63"/>
      <c r="L42" s="63"/>
      <c r="M42" s="63"/>
      <c r="N42" s="63"/>
      <c r="O42" s="63"/>
      <c r="P42" s="63"/>
      <c r="Q42" s="63"/>
      <c r="R42" s="62"/>
      <c r="S42" s="62"/>
      <c r="T42" s="62"/>
      <c r="U42" s="62"/>
      <c r="V42" s="62"/>
      <c r="W42" s="62"/>
      <c r="X42" s="62"/>
      <c r="Y42" s="62"/>
      <c r="Z42" s="62"/>
      <c r="AA42" s="62"/>
      <c r="AB42" s="62"/>
      <c r="AC42" s="63"/>
    </row>
    <row r="43" spans="1:29" s="2" customFormat="1">
      <c r="A43" s="63"/>
      <c r="B43" s="63"/>
      <c r="C43" s="63"/>
      <c r="D43" s="63"/>
      <c r="E43" s="63"/>
      <c r="F43" s="63"/>
      <c r="G43" s="63"/>
      <c r="H43" s="63"/>
      <c r="I43" s="63"/>
      <c r="J43" s="63"/>
      <c r="K43" s="63"/>
      <c r="L43" s="63"/>
      <c r="M43" s="63"/>
      <c r="N43" s="63"/>
      <c r="O43" s="63"/>
      <c r="P43" s="63"/>
      <c r="Q43" s="63"/>
      <c r="R43" s="62"/>
      <c r="S43" s="62"/>
      <c r="T43" s="62"/>
      <c r="U43" s="62"/>
      <c r="V43" s="62"/>
      <c r="W43" s="62"/>
      <c r="X43" s="62"/>
      <c r="Y43" s="62"/>
      <c r="Z43" s="62"/>
      <c r="AA43" s="62"/>
      <c r="AB43" s="62"/>
      <c r="AC43" s="63"/>
    </row>
    <row r="44" spans="1:29" s="2" customFormat="1">
      <c r="A44" s="63"/>
      <c r="B44" s="63"/>
      <c r="C44" s="63"/>
      <c r="D44" s="63"/>
      <c r="E44" s="63"/>
      <c r="F44" s="63"/>
      <c r="G44" s="63"/>
      <c r="H44" s="63"/>
      <c r="I44" s="63"/>
      <c r="J44" s="63"/>
      <c r="K44" s="63"/>
      <c r="L44" s="63"/>
      <c r="M44" s="63"/>
      <c r="N44" s="63"/>
      <c r="O44" s="63"/>
      <c r="P44" s="63"/>
      <c r="Q44" s="63"/>
      <c r="R44" s="62"/>
      <c r="S44" s="62"/>
      <c r="T44" s="62"/>
      <c r="U44" s="62"/>
      <c r="V44" s="62"/>
      <c r="W44" s="62"/>
      <c r="X44" s="64"/>
      <c r="Y44" s="62"/>
      <c r="Z44" s="62"/>
      <c r="AA44" s="62"/>
      <c r="AB44" s="62"/>
      <c r="AC44" s="63"/>
    </row>
    <row r="45" spans="1:29" s="2" customFormat="1">
      <c r="A45" s="63"/>
      <c r="B45" s="63"/>
      <c r="C45" s="63"/>
      <c r="D45" s="63"/>
      <c r="E45" s="63"/>
      <c r="F45" s="63"/>
      <c r="G45" s="63"/>
      <c r="H45" s="63"/>
      <c r="I45" s="63"/>
      <c r="J45" s="63"/>
      <c r="K45" s="63"/>
      <c r="L45" s="63"/>
      <c r="M45" s="63"/>
      <c r="N45" s="63"/>
      <c r="O45" s="63"/>
      <c r="P45" s="63"/>
      <c r="Q45" s="63"/>
      <c r="R45" s="62"/>
      <c r="S45" s="62"/>
      <c r="T45" s="62"/>
      <c r="U45" s="62"/>
      <c r="V45" s="62"/>
      <c r="W45" s="62"/>
      <c r="X45" s="62"/>
      <c r="Y45" s="62"/>
      <c r="Z45" s="62"/>
      <c r="AA45" s="62"/>
      <c r="AB45" s="62"/>
      <c r="AC45" s="63"/>
    </row>
    <row r="46" spans="1:29" s="2" customFormat="1">
      <c r="A46" s="63"/>
      <c r="B46" s="63"/>
      <c r="C46" s="63"/>
      <c r="D46" s="63"/>
      <c r="E46" s="63"/>
      <c r="F46" s="63"/>
      <c r="G46" s="63"/>
      <c r="H46" s="63"/>
      <c r="I46" s="63"/>
      <c r="J46" s="63"/>
      <c r="K46" s="63"/>
      <c r="L46" s="63"/>
      <c r="M46" s="63"/>
      <c r="N46" s="63"/>
      <c r="O46" s="63"/>
      <c r="P46" s="63"/>
      <c r="Q46" s="63"/>
      <c r="R46" s="62"/>
      <c r="S46" s="62"/>
      <c r="T46" s="62"/>
      <c r="U46" s="62"/>
      <c r="V46" s="62"/>
      <c r="W46" s="62"/>
      <c r="X46" s="62"/>
      <c r="Y46" s="62"/>
      <c r="Z46" s="62"/>
      <c r="AA46" s="62"/>
      <c r="AB46" s="62"/>
      <c r="AC46" s="63"/>
    </row>
    <row r="47" spans="1:29" s="2" customFormat="1">
      <c r="A47" s="63"/>
      <c r="B47" s="63"/>
      <c r="C47" s="63"/>
      <c r="D47" s="63"/>
      <c r="E47" s="63"/>
      <c r="F47" s="63"/>
      <c r="G47" s="63"/>
      <c r="H47" s="63"/>
      <c r="I47" s="63"/>
      <c r="J47" s="63"/>
      <c r="K47" s="63"/>
      <c r="L47" s="63"/>
      <c r="M47" s="63"/>
      <c r="N47" s="63"/>
      <c r="O47" s="63"/>
      <c r="P47" s="63"/>
      <c r="Q47" s="63"/>
      <c r="R47" s="62"/>
      <c r="S47" s="62"/>
      <c r="T47" s="62"/>
      <c r="U47" s="62"/>
      <c r="V47" s="62"/>
      <c r="W47" s="62"/>
      <c r="X47" s="62"/>
      <c r="Y47" s="62"/>
      <c r="Z47" s="62"/>
      <c r="AA47" s="62"/>
      <c r="AB47" s="62"/>
      <c r="AC47" s="63"/>
    </row>
    <row r="48" spans="1:29" s="2" customFormat="1">
      <c r="A48" s="63"/>
      <c r="B48" s="63"/>
      <c r="C48" s="63"/>
      <c r="D48" s="63"/>
      <c r="E48" s="63"/>
      <c r="F48" s="63"/>
      <c r="G48" s="63"/>
      <c r="H48" s="63"/>
      <c r="I48" s="63"/>
      <c r="J48" s="63"/>
      <c r="K48" s="63"/>
      <c r="L48" s="63"/>
      <c r="M48" s="63"/>
      <c r="N48" s="63"/>
      <c r="O48" s="63"/>
      <c r="P48" s="63"/>
      <c r="Q48" s="63"/>
      <c r="R48" s="62"/>
      <c r="S48" s="62"/>
      <c r="T48" s="62"/>
      <c r="U48" s="62"/>
      <c r="V48" s="62"/>
      <c r="W48" s="62"/>
      <c r="X48" s="62"/>
      <c r="Y48" s="62"/>
      <c r="Z48" s="62"/>
      <c r="AA48" s="62"/>
      <c r="AB48" s="62"/>
      <c r="AC48" s="63"/>
    </row>
    <row r="49" spans="1:29" s="2" customFormat="1">
      <c r="A49" s="63"/>
      <c r="B49" s="63"/>
      <c r="C49" s="63"/>
      <c r="D49" s="63"/>
      <c r="E49" s="63"/>
      <c r="F49" s="63"/>
      <c r="G49" s="63"/>
      <c r="H49" s="63"/>
      <c r="I49" s="63"/>
      <c r="J49" s="63"/>
      <c r="K49" s="63"/>
      <c r="L49" s="63"/>
      <c r="M49" s="63"/>
      <c r="N49" s="63"/>
      <c r="O49" s="63"/>
      <c r="P49" s="63"/>
      <c r="Q49" s="63"/>
      <c r="R49" s="62"/>
      <c r="S49" s="62"/>
      <c r="T49" s="62"/>
      <c r="U49" s="62"/>
      <c r="V49" s="62"/>
      <c r="W49" s="62"/>
      <c r="X49" s="62"/>
      <c r="Y49" s="62"/>
      <c r="Z49" s="62"/>
      <c r="AA49" s="62"/>
      <c r="AB49" s="62"/>
      <c r="AC49" s="63"/>
    </row>
    <row r="50" spans="1:29" s="2" customFormat="1">
      <c r="A50" s="63"/>
      <c r="B50" s="63"/>
      <c r="C50" s="63"/>
      <c r="D50" s="63"/>
      <c r="E50" s="63"/>
      <c r="F50" s="63"/>
      <c r="G50" s="63"/>
      <c r="H50" s="63"/>
      <c r="I50" s="63"/>
      <c r="J50" s="63"/>
      <c r="K50" s="63"/>
      <c r="L50" s="63"/>
      <c r="M50" s="63"/>
      <c r="N50" s="63"/>
      <c r="O50" s="63"/>
      <c r="P50" s="63"/>
      <c r="Q50" s="63"/>
      <c r="R50" s="62"/>
      <c r="S50" s="62"/>
      <c r="T50" s="62"/>
      <c r="U50" s="62"/>
      <c r="V50" s="62"/>
      <c r="W50" s="62"/>
      <c r="X50" s="62"/>
      <c r="Y50" s="62"/>
      <c r="Z50" s="62"/>
      <c r="AA50" s="62"/>
      <c r="AB50" s="62"/>
      <c r="AC50" s="63"/>
    </row>
    <row r="51" spans="1:29" s="2" customFormat="1">
      <c r="A51" s="63"/>
      <c r="B51" s="63"/>
      <c r="C51" s="63"/>
      <c r="D51" s="63"/>
      <c r="E51" s="63"/>
      <c r="F51" s="63"/>
      <c r="G51" s="63"/>
      <c r="H51" s="63"/>
      <c r="I51" s="63"/>
      <c r="J51" s="63"/>
      <c r="K51" s="63"/>
      <c r="L51" s="63"/>
      <c r="M51" s="63"/>
      <c r="N51" s="63"/>
      <c r="O51" s="63"/>
      <c r="P51" s="63"/>
      <c r="Q51" s="63"/>
      <c r="R51" s="62"/>
      <c r="S51" s="62"/>
      <c r="T51" s="62"/>
      <c r="U51" s="62"/>
      <c r="V51" s="62"/>
      <c r="W51" s="62"/>
      <c r="X51" s="62"/>
      <c r="Y51" s="62"/>
      <c r="Z51" s="62"/>
      <c r="AA51" s="62"/>
      <c r="AB51" s="62"/>
      <c r="AC51" s="63"/>
    </row>
    <row r="52" spans="1:29" s="2" customFormat="1">
      <c r="A52" s="63"/>
      <c r="B52" s="63"/>
      <c r="C52" s="63"/>
      <c r="D52" s="63"/>
      <c r="E52" s="63"/>
      <c r="F52" s="63"/>
      <c r="G52" s="63"/>
      <c r="H52" s="63"/>
      <c r="I52" s="63"/>
      <c r="J52" s="63"/>
      <c r="K52" s="63"/>
      <c r="L52" s="63"/>
      <c r="M52" s="63"/>
      <c r="N52" s="63"/>
      <c r="O52" s="63"/>
      <c r="P52" s="63"/>
      <c r="Q52" s="63"/>
      <c r="R52" s="62"/>
      <c r="S52" s="62"/>
      <c r="T52" s="62"/>
      <c r="U52" s="62"/>
      <c r="V52" s="62"/>
      <c r="W52" s="62"/>
      <c r="X52" s="62"/>
      <c r="Y52" s="62"/>
      <c r="Z52" s="62"/>
      <c r="AA52" s="62"/>
      <c r="AB52" s="62"/>
      <c r="AC52" s="63"/>
    </row>
    <row r="53" spans="1:29" s="2" customFormat="1">
      <c r="A53" s="63"/>
      <c r="B53" s="63"/>
      <c r="C53" s="63"/>
      <c r="D53" s="63"/>
      <c r="E53" s="63"/>
      <c r="F53" s="63"/>
      <c r="G53" s="63"/>
      <c r="H53" s="63"/>
      <c r="I53" s="63"/>
      <c r="J53" s="63"/>
      <c r="K53" s="63"/>
      <c r="L53" s="63"/>
      <c r="M53" s="63"/>
      <c r="N53" s="63"/>
      <c r="O53" s="63"/>
      <c r="P53" s="63"/>
      <c r="Q53" s="63"/>
      <c r="R53" s="62"/>
      <c r="S53" s="62"/>
      <c r="T53" s="62"/>
      <c r="U53" s="62"/>
      <c r="V53" s="62"/>
      <c r="W53" s="62"/>
      <c r="X53" s="62"/>
      <c r="Y53" s="62"/>
      <c r="Z53" s="62"/>
      <c r="AA53" s="62"/>
      <c r="AB53" s="62"/>
      <c r="AC53" s="63"/>
    </row>
    <row r="54" spans="1:29" s="2" customFormat="1">
      <c r="A54" s="63"/>
      <c r="B54" s="63"/>
      <c r="C54" s="63"/>
      <c r="D54" s="63"/>
      <c r="E54" s="63"/>
      <c r="F54" s="63"/>
      <c r="G54" s="63"/>
      <c r="H54" s="63"/>
      <c r="I54" s="63"/>
      <c r="J54" s="63"/>
      <c r="K54" s="63"/>
      <c r="L54" s="63"/>
      <c r="M54" s="63"/>
      <c r="N54" s="63"/>
      <c r="O54" s="63"/>
      <c r="P54" s="63"/>
      <c r="Q54" s="63"/>
      <c r="R54" s="62"/>
      <c r="S54" s="62"/>
      <c r="T54" s="62"/>
      <c r="U54" s="62"/>
      <c r="V54" s="62"/>
      <c r="W54" s="62"/>
      <c r="X54" s="62"/>
      <c r="Y54" s="62"/>
      <c r="Z54" s="62"/>
      <c r="AA54" s="62"/>
      <c r="AB54" s="62"/>
      <c r="AC54" s="63"/>
    </row>
    <row r="55" spans="1:29" s="2" customFormat="1">
      <c r="A55" s="63"/>
      <c r="B55" s="63"/>
      <c r="C55" s="63"/>
      <c r="D55" s="63"/>
      <c r="E55" s="63"/>
      <c r="F55" s="63"/>
      <c r="G55" s="63"/>
      <c r="H55" s="63"/>
      <c r="I55" s="63"/>
      <c r="J55" s="63"/>
      <c r="K55" s="63"/>
      <c r="L55" s="63"/>
      <c r="M55" s="63"/>
      <c r="N55" s="63"/>
      <c r="O55" s="63"/>
      <c r="P55" s="63"/>
      <c r="Q55" s="63"/>
      <c r="R55" s="62"/>
      <c r="S55" s="62"/>
      <c r="T55" s="62"/>
      <c r="U55" s="62"/>
      <c r="V55" s="62"/>
      <c r="W55" s="62"/>
      <c r="X55" s="62"/>
      <c r="Y55" s="62"/>
      <c r="Z55" s="62"/>
      <c r="AA55" s="62"/>
      <c r="AB55" s="62"/>
      <c r="AC55" s="63"/>
    </row>
    <row r="56" spans="1:29" s="2" customFormat="1">
      <c r="A56" s="63"/>
      <c r="B56" s="63"/>
      <c r="C56" s="63"/>
      <c r="D56" s="63"/>
      <c r="E56" s="63"/>
      <c r="F56" s="63"/>
      <c r="G56" s="63"/>
      <c r="H56" s="63"/>
      <c r="I56" s="63"/>
      <c r="J56" s="63"/>
      <c r="K56" s="63"/>
      <c r="L56" s="63"/>
      <c r="M56" s="63"/>
      <c r="N56" s="63"/>
      <c r="O56" s="63"/>
      <c r="P56" s="63"/>
      <c r="Q56" s="63"/>
      <c r="R56" s="62"/>
      <c r="S56" s="62"/>
      <c r="T56" s="62"/>
      <c r="U56" s="62"/>
      <c r="V56" s="62"/>
      <c r="W56" s="62"/>
      <c r="X56" s="62"/>
      <c r="Y56" s="62"/>
      <c r="Z56" s="62"/>
      <c r="AA56" s="62"/>
      <c r="AB56" s="62"/>
      <c r="AC56" s="63"/>
    </row>
    <row r="57" spans="1:29" s="2" customFormat="1">
      <c r="A57" s="63"/>
      <c r="B57" s="63"/>
      <c r="C57" s="63"/>
      <c r="D57" s="63"/>
      <c r="E57" s="63"/>
      <c r="F57" s="63"/>
      <c r="G57" s="63"/>
      <c r="H57" s="63"/>
      <c r="I57" s="63"/>
      <c r="J57" s="63"/>
      <c r="K57" s="63"/>
      <c r="L57" s="63"/>
      <c r="M57" s="63"/>
      <c r="N57" s="63"/>
      <c r="O57" s="63"/>
      <c r="P57" s="63"/>
      <c r="Q57" s="63"/>
      <c r="R57" s="62"/>
      <c r="S57" s="62"/>
      <c r="T57" s="62"/>
      <c r="U57" s="62"/>
      <c r="V57" s="62"/>
      <c r="W57" s="62"/>
      <c r="X57" s="62"/>
      <c r="Y57" s="62"/>
      <c r="Z57" s="62"/>
      <c r="AA57" s="62"/>
      <c r="AB57" s="62"/>
      <c r="AC57" s="63"/>
    </row>
    <row r="58" spans="1:29" s="2" customFormat="1">
      <c r="A58" s="63"/>
      <c r="B58" s="63"/>
      <c r="C58" s="63"/>
      <c r="D58" s="63"/>
      <c r="E58" s="63"/>
      <c r="F58" s="63"/>
      <c r="G58" s="63"/>
      <c r="H58" s="63"/>
      <c r="I58" s="63"/>
      <c r="J58" s="63"/>
      <c r="K58" s="63"/>
      <c r="L58" s="63"/>
      <c r="M58" s="63"/>
      <c r="N58" s="63"/>
      <c r="O58" s="63"/>
      <c r="P58" s="63"/>
      <c r="Q58" s="63"/>
      <c r="R58" s="62"/>
      <c r="S58" s="62"/>
      <c r="T58" s="62"/>
      <c r="U58" s="62"/>
      <c r="V58" s="62"/>
      <c r="W58" s="62"/>
      <c r="X58" s="62"/>
      <c r="Y58" s="62"/>
      <c r="Z58" s="62"/>
      <c r="AA58" s="62"/>
      <c r="AB58" s="62"/>
      <c r="AC58" s="63"/>
    </row>
    <row r="59" spans="1:29" s="2" customFormat="1">
      <c r="A59" s="63"/>
      <c r="B59" s="63"/>
      <c r="C59" s="63"/>
      <c r="D59" s="63"/>
      <c r="E59" s="63"/>
      <c r="F59" s="63"/>
      <c r="G59" s="63"/>
      <c r="H59" s="63"/>
      <c r="I59" s="63"/>
      <c r="J59" s="63"/>
      <c r="K59" s="63"/>
      <c r="L59" s="63"/>
      <c r="M59" s="63"/>
      <c r="N59" s="63"/>
      <c r="O59" s="63"/>
      <c r="P59" s="63"/>
      <c r="Q59" s="63"/>
      <c r="R59" s="62"/>
      <c r="S59" s="62"/>
      <c r="T59" s="62"/>
      <c r="U59" s="62"/>
      <c r="V59" s="62"/>
      <c r="W59" s="62"/>
      <c r="X59" s="62"/>
      <c r="Y59" s="62"/>
      <c r="Z59" s="62"/>
      <c r="AA59" s="62"/>
      <c r="AB59" s="62"/>
      <c r="AC59" s="63"/>
    </row>
    <row r="60" spans="1:29" s="2" customFormat="1">
      <c r="A60" s="63"/>
      <c r="B60" s="63"/>
      <c r="C60" s="63"/>
      <c r="D60" s="63"/>
      <c r="E60" s="63"/>
      <c r="F60" s="63"/>
      <c r="G60" s="63"/>
      <c r="H60" s="63"/>
      <c r="I60" s="63"/>
      <c r="J60" s="63"/>
      <c r="K60" s="63"/>
      <c r="L60" s="63"/>
      <c r="M60" s="63"/>
      <c r="N60" s="63"/>
      <c r="O60" s="63"/>
      <c r="P60" s="63"/>
      <c r="Q60" s="63"/>
      <c r="R60" s="62"/>
      <c r="S60" s="62"/>
      <c r="T60" s="62"/>
      <c r="U60" s="62"/>
      <c r="V60" s="62"/>
      <c r="W60" s="62"/>
      <c r="X60" s="62"/>
      <c r="Y60" s="62"/>
      <c r="Z60" s="62"/>
      <c r="AA60" s="62"/>
      <c r="AB60" s="62"/>
      <c r="AC60" s="63"/>
    </row>
    <row r="61" spans="1:29" s="2" customFormat="1">
      <c r="A61" s="63"/>
      <c r="B61" s="63"/>
      <c r="C61" s="63"/>
      <c r="D61" s="63"/>
      <c r="E61" s="63"/>
      <c r="F61" s="63"/>
      <c r="G61" s="63"/>
      <c r="H61" s="63"/>
      <c r="I61" s="63"/>
      <c r="J61" s="63"/>
      <c r="K61" s="63"/>
      <c r="L61" s="63"/>
      <c r="M61" s="63"/>
      <c r="N61" s="63"/>
      <c r="O61" s="63"/>
      <c r="P61" s="63"/>
      <c r="Q61" s="63"/>
      <c r="R61" s="62"/>
      <c r="S61" s="62"/>
      <c r="T61" s="62"/>
      <c r="U61" s="62"/>
      <c r="V61" s="62"/>
      <c r="W61" s="62"/>
      <c r="X61" s="62"/>
      <c r="Y61" s="62"/>
      <c r="Z61" s="62"/>
      <c r="AA61" s="62"/>
      <c r="AB61" s="62"/>
      <c r="AC61" s="63"/>
    </row>
    <row r="62" spans="1:29" s="2" customFormat="1">
      <c r="A62" s="63"/>
      <c r="B62" s="63"/>
      <c r="C62" s="63"/>
      <c r="D62" s="63"/>
      <c r="E62" s="63"/>
      <c r="F62" s="63"/>
      <c r="G62" s="63"/>
      <c r="H62" s="63"/>
      <c r="I62" s="63"/>
      <c r="J62" s="63"/>
      <c r="K62" s="63"/>
      <c r="L62" s="63"/>
      <c r="M62" s="63"/>
      <c r="N62" s="63"/>
      <c r="O62" s="63"/>
      <c r="P62" s="63"/>
      <c r="Q62" s="63"/>
      <c r="R62" s="62"/>
      <c r="S62" s="62"/>
      <c r="T62" s="62"/>
      <c r="U62" s="62"/>
      <c r="V62" s="62"/>
      <c r="W62" s="62"/>
      <c r="X62" s="62"/>
      <c r="Y62" s="62"/>
      <c r="Z62" s="62"/>
      <c r="AA62" s="62"/>
      <c r="AB62" s="62"/>
      <c r="AC62" s="63"/>
    </row>
    <row r="63" spans="1:29" s="2" customFormat="1">
      <c r="A63" s="63"/>
      <c r="B63" s="63"/>
      <c r="C63" s="63"/>
      <c r="D63" s="63"/>
      <c r="E63" s="63"/>
      <c r="F63" s="63"/>
      <c r="G63" s="63"/>
      <c r="H63" s="63"/>
      <c r="I63" s="63"/>
      <c r="J63" s="63"/>
      <c r="K63" s="63"/>
      <c r="L63" s="63"/>
      <c r="M63" s="63"/>
      <c r="N63" s="63"/>
      <c r="O63" s="63"/>
      <c r="P63" s="63"/>
      <c r="Q63" s="63"/>
      <c r="R63" s="62"/>
      <c r="S63" s="62"/>
      <c r="T63" s="62"/>
      <c r="U63" s="62"/>
      <c r="V63" s="62"/>
      <c r="W63" s="62"/>
      <c r="X63" s="62"/>
      <c r="Y63" s="62"/>
      <c r="Z63" s="62"/>
      <c r="AA63" s="62"/>
      <c r="AB63" s="62"/>
      <c r="AC63" s="63"/>
    </row>
    <row r="64" spans="1:29" s="2" customFormat="1">
      <c r="A64" s="63"/>
      <c r="B64" s="63"/>
      <c r="C64" s="63"/>
      <c r="D64" s="63"/>
      <c r="E64" s="63"/>
      <c r="F64" s="63"/>
      <c r="G64" s="63"/>
      <c r="H64" s="63"/>
      <c r="I64" s="63"/>
      <c r="J64" s="63"/>
      <c r="K64" s="63"/>
      <c r="L64" s="63"/>
      <c r="M64" s="63"/>
      <c r="N64" s="63"/>
      <c r="O64" s="63"/>
      <c r="P64" s="63"/>
      <c r="Q64" s="63"/>
      <c r="R64" s="62"/>
      <c r="S64" s="62"/>
      <c r="T64" s="62"/>
      <c r="U64" s="62"/>
      <c r="V64" s="62"/>
      <c r="W64" s="62"/>
      <c r="X64" s="62"/>
      <c r="Y64" s="62"/>
      <c r="Z64" s="62"/>
      <c r="AA64" s="62"/>
      <c r="AB64" s="62"/>
      <c r="AC64" s="63"/>
    </row>
    <row r="65" spans="1:29" s="2" customFormat="1">
      <c r="A65" s="63"/>
      <c r="B65" s="63"/>
      <c r="C65" s="63"/>
      <c r="D65" s="63"/>
      <c r="E65" s="63"/>
      <c r="F65" s="63"/>
      <c r="G65" s="63"/>
      <c r="H65" s="63"/>
      <c r="I65" s="63"/>
      <c r="J65" s="63"/>
      <c r="K65" s="63"/>
      <c r="L65" s="63"/>
      <c r="M65" s="63"/>
      <c r="N65" s="63"/>
      <c r="O65" s="63"/>
      <c r="P65" s="63"/>
      <c r="Q65" s="63"/>
      <c r="R65" s="62"/>
      <c r="S65" s="62"/>
      <c r="T65" s="62"/>
      <c r="U65" s="62"/>
      <c r="V65" s="62"/>
      <c r="W65" s="62"/>
      <c r="X65" s="62"/>
      <c r="Y65" s="62"/>
      <c r="Z65" s="62"/>
      <c r="AA65" s="62"/>
      <c r="AB65" s="62"/>
      <c r="AC65" s="63"/>
    </row>
    <row r="66" spans="1:29" s="2" customFormat="1">
      <c r="A66" s="63"/>
      <c r="B66" s="63"/>
      <c r="C66" s="63"/>
      <c r="D66" s="63"/>
      <c r="E66" s="63"/>
      <c r="F66" s="63"/>
      <c r="G66" s="63"/>
      <c r="H66" s="63"/>
      <c r="I66" s="63"/>
      <c r="J66" s="63"/>
      <c r="K66" s="63"/>
      <c r="L66" s="63"/>
      <c r="M66" s="63"/>
      <c r="N66" s="63"/>
      <c r="O66" s="63"/>
      <c r="P66" s="63"/>
      <c r="Q66" s="63"/>
      <c r="R66" s="62"/>
      <c r="S66" s="62"/>
      <c r="T66" s="62"/>
      <c r="U66" s="62"/>
      <c r="V66" s="62"/>
      <c r="W66" s="62"/>
      <c r="X66" s="62"/>
      <c r="Y66" s="62"/>
      <c r="Z66" s="62"/>
      <c r="AA66" s="62"/>
      <c r="AB66" s="62"/>
      <c r="AC66" s="63"/>
    </row>
    <row r="67" spans="1:29" s="2" customFormat="1">
      <c r="A67" s="63"/>
      <c r="B67" s="63"/>
      <c r="C67" s="63"/>
      <c r="D67" s="63"/>
      <c r="E67" s="63"/>
      <c r="F67" s="63"/>
      <c r="G67" s="63"/>
      <c r="H67" s="63"/>
      <c r="I67" s="63"/>
      <c r="J67" s="63"/>
      <c r="K67" s="63"/>
      <c r="L67" s="63"/>
      <c r="M67" s="63"/>
      <c r="N67" s="63"/>
      <c r="O67" s="63"/>
      <c r="P67" s="63"/>
      <c r="Q67" s="63"/>
      <c r="R67" s="62"/>
      <c r="S67" s="62"/>
      <c r="T67" s="62"/>
      <c r="U67" s="62"/>
      <c r="V67" s="62"/>
      <c r="W67" s="62"/>
      <c r="X67" s="62"/>
      <c r="Y67" s="62"/>
      <c r="Z67" s="62"/>
      <c r="AA67" s="62"/>
      <c r="AB67" s="62"/>
      <c r="AC67" s="63"/>
    </row>
    <row r="68" spans="1:29" s="2" customFormat="1">
      <c r="A68" s="63"/>
      <c r="B68" s="63"/>
      <c r="C68" s="63"/>
      <c r="D68" s="63"/>
      <c r="E68" s="63"/>
      <c r="F68" s="63"/>
      <c r="G68" s="63"/>
      <c r="H68" s="63"/>
      <c r="I68" s="63"/>
      <c r="J68" s="63"/>
      <c r="K68" s="63"/>
      <c r="L68" s="63"/>
      <c r="M68" s="63"/>
      <c r="N68" s="63"/>
      <c r="O68" s="63"/>
      <c r="P68" s="63"/>
      <c r="Q68" s="63"/>
      <c r="R68" s="62"/>
      <c r="S68" s="62"/>
      <c r="T68" s="62"/>
      <c r="U68" s="62"/>
      <c r="V68" s="62"/>
      <c r="W68" s="62"/>
      <c r="X68" s="62"/>
      <c r="Y68" s="62"/>
      <c r="Z68" s="62"/>
      <c r="AA68" s="62"/>
      <c r="AB68" s="62"/>
      <c r="AC68" s="63"/>
    </row>
    <row r="69" spans="1:29" s="2" customFormat="1">
      <c r="A69" s="63"/>
      <c r="B69" s="63"/>
      <c r="C69" s="63"/>
      <c r="D69" s="63"/>
      <c r="E69" s="63"/>
      <c r="F69" s="63"/>
      <c r="G69" s="63"/>
      <c r="H69" s="63"/>
      <c r="I69" s="63"/>
      <c r="J69" s="63"/>
      <c r="K69" s="63"/>
      <c r="L69" s="63"/>
      <c r="M69" s="63"/>
      <c r="N69" s="63"/>
      <c r="O69" s="63"/>
      <c r="P69" s="63"/>
      <c r="Q69" s="63"/>
      <c r="R69" s="62"/>
      <c r="S69" s="62"/>
      <c r="T69" s="62"/>
      <c r="U69" s="62"/>
      <c r="V69" s="62"/>
      <c r="W69" s="62"/>
      <c r="X69" s="62"/>
      <c r="Y69" s="62"/>
      <c r="Z69" s="62"/>
      <c r="AA69" s="62"/>
      <c r="AB69" s="62"/>
      <c r="AC69" s="63"/>
    </row>
    <row r="70" spans="1:29" s="2" customFormat="1">
      <c r="A70" s="63"/>
      <c r="B70" s="63"/>
      <c r="C70" s="63"/>
      <c r="D70" s="63"/>
      <c r="E70" s="63"/>
      <c r="F70" s="63"/>
      <c r="G70" s="63"/>
      <c r="H70" s="63"/>
      <c r="I70" s="63"/>
      <c r="J70" s="63"/>
      <c r="K70" s="63"/>
      <c r="L70" s="63"/>
      <c r="M70" s="63"/>
      <c r="N70" s="63"/>
      <c r="O70" s="63"/>
      <c r="P70" s="63"/>
      <c r="Q70" s="63"/>
      <c r="R70" s="62"/>
      <c r="S70" s="62"/>
      <c r="T70" s="62"/>
      <c r="U70" s="62"/>
      <c r="V70" s="62"/>
      <c r="W70" s="62"/>
      <c r="X70" s="62"/>
      <c r="Y70" s="62"/>
      <c r="Z70" s="62"/>
      <c r="AA70" s="62"/>
      <c r="AB70" s="62"/>
      <c r="AC70" s="63"/>
    </row>
    <row r="71" spans="1:29" s="2" customFormat="1">
      <c r="R71" s="41"/>
      <c r="S71" s="41"/>
      <c r="T71" s="41"/>
      <c r="U71" s="41"/>
      <c r="V71" s="41"/>
      <c r="W71" s="41"/>
      <c r="X71" s="41"/>
      <c r="Y71" s="41"/>
      <c r="Z71" s="41"/>
      <c r="AA71" s="41"/>
      <c r="AB71" s="41"/>
    </row>
    <row r="72" spans="1:29" s="2" customFormat="1">
      <c r="R72" s="41"/>
      <c r="S72" s="41"/>
      <c r="T72" s="41"/>
      <c r="U72" s="41"/>
      <c r="V72" s="41"/>
      <c r="W72" s="41"/>
      <c r="X72" s="41"/>
      <c r="Y72" s="41"/>
      <c r="Z72" s="41"/>
      <c r="AA72" s="41"/>
      <c r="AB72" s="41"/>
    </row>
    <row r="73" spans="1:29" s="2" customFormat="1">
      <c r="R73" s="41"/>
      <c r="S73" s="41"/>
      <c r="T73" s="41"/>
      <c r="U73" s="41"/>
      <c r="V73" s="41"/>
      <c r="W73" s="41"/>
      <c r="X73" s="41"/>
      <c r="Y73" s="41"/>
      <c r="Z73" s="41"/>
      <c r="AA73" s="41"/>
      <c r="AB73" s="41"/>
    </row>
    <row r="74" spans="1:29" s="2" customFormat="1">
      <c r="R74" s="41"/>
      <c r="S74" s="41"/>
      <c r="T74" s="41"/>
      <c r="U74" s="41"/>
      <c r="V74" s="41"/>
      <c r="W74" s="41"/>
      <c r="X74" s="41"/>
      <c r="Y74" s="41"/>
      <c r="Z74" s="41"/>
      <c r="AA74" s="41"/>
      <c r="AB74" s="41"/>
    </row>
    <row r="75" spans="1:29" s="2" customFormat="1">
      <c r="R75" s="41"/>
      <c r="S75" s="41"/>
      <c r="T75" s="41"/>
      <c r="U75" s="41"/>
      <c r="V75" s="41"/>
      <c r="W75" s="41"/>
      <c r="X75" s="41"/>
      <c r="Y75" s="41"/>
      <c r="Z75" s="41"/>
      <c r="AA75" s="41"/>
      <c r="AB75" s="41"/>
    </row>
    <row r="76" spans="1:29" s="2" customFormat="1">
      <c r="R76" s="41"/>
      <c r="S76" s="41"/>
      <c r="T76" s="41"/>
      <c r="U76" s="41"/>
      <c r="V76" s="41"/>
      <c r="W76" s="41"/>
      <c r="X76" s="41"/>
      <c r="Y76" s="41"/>
      <c r="Z76" s="41"/>
      <c r="AA76" s="41"/>
      <c r="AB76" s="41"/>
    </row>
    <row r="77" spans="1:29" s="2" customFormat="1">
      <c r="R77" s="41"/>
      <c r="S77" s="41"/>
      <c r="T77" s="41"/>
      <c r="U77" s="41"/>
      <c r="V77" s="41"/>
      <c r="W77" s="41"/>
      <c r="X77" s="41"/>
      <c r="Y77" s="41"/>
      <c r="Z77" s="41"/>
      <c r="AA77" s="41"/>
      <c r="AB77" s="41"/>
    </row>
    <row r="78" spans="1:29" s="2" customFormat="1">
      <c r="R78" s="41"/>
      <c r="S78" s="41"/>
      <c r="T78" s="41"/>
      <c r="U78" s="41"/>
      <c r="V78" s="41"/>
      <c r="W78" s="41"/>
      <c r="X78" s="41"/>
      <c r="Y78" s="41"/>
      <c r="Z78" s="41"/>
      <c r="AA78" s="41"/>
      <c r="AB78" s="41"/>
    </row>
    <row r="79" spans="1:29" s="2" customFormat="1">
      <c r="R79" s="41"/>
      <c r="S79" s="41"/>
      <c r="T79" s="41"/>
      <c r="U79" s="41"/>
      <c r="V79" s="41"/>
      <c r="W79" s="41"/>
      <c r="X79" s="41"/>
      <c r="Y79" s="41"/>
      <c r="Z79" s="41"/>
      <c r="AA79" s="41"/>
      <c r="AB79" s="41"/>
    </row>
    <row r="80" spans="1:29" s="2" customFormat="1">
      <c r="R80" s="41"/>
      <c r="S80" s="41"/>
      <c r="T80" s="41"/>
      <c r="U80" s="41"/>
      <c r="V80" s="41"/>
      <c r="W80" s="41"/>
      <c r="X80" s="41"/>
      <c r="Y80" s="41"/>
      <c r="Z80" s="41"/>
      <c r="AA80" s="41"/>
      <c r="AB80" s="41"/>
    </row>
  </sheetData>
  <mergeCells count="146">
    <mergeCell ref="T14:T15"/>
    <mergeCell ref="R14:R15"/>
    <mergeCell ref="S14:S15"/>
    <mergeCell ref="O18:P18"/>
    <mergeCell ref="O24:P24"/>
    <mergeCell ref="B28:C28"/>
    <mergeCell ref="H28:I28"/>
    <mergeCell ref="J28:K28"/>
    <mergeCell ref="L28:M28"/>
    <mergeCell ref="O28:P28"/>
    <mergeCell ref="B27:C27"/>
    <mergeCell ref="H27:I27"/>
    <mergeCell ref="J27:K27"/>
    <mergeCell ref="L27:M27"/>
    <mergeCell ref="O27:P27"/>
    <mergeCell ref="B24:C24"/>
    <mergeCell ref="B25:C25"/>
    <mergeCell ref="B18:C18"/>
    <mergeCell ref="H18:I18"/>
    <mergeCell ref="J18:K18"/>
    <mergeCell ref="L18:M18"/>
    <mergeCell ref="H24:I24"/>
    <mergeCell ref="J24:K24"/>
    <mergeCell ref="L24:M24"/>
    <mergeCell ref="A1:O1"/>
    <mergeCell ref="A2:B2"/>
    <mergeCell ref="C2:H2"/>
    <mergeCell ref="K3:L4"/>
    <mergeCell ref="M3:O4"/>
    <mergeCell ref="A4:B5"/>
    <mergeCell ref="C4:H5"/>
    <mergeCell ref="B17:C17"/>
    <mergeCell ref="H17:I17"/>
    <mergeCell ref="J17:K17"/>
    <mergeCell ref="L17:M17"/>
    <mergeCell ref="K6:L7"/>
    <mergeCell ref="M6:O7"/>
    <mergeCell ref="A7:B9"/>
    <mergeCell ref="C7:H9"/>
    <mergeCell ref="K9:O11"/>
    <mergeCell ref="A11:B12"/>
    <mergeCell ref="C11:H12"/>
    <mergeCell ref="B16:C16"/>
    <mergeCell ref="H16:I16"/>
    <mergeCell ref="J16:K16"/>
    <mergeCell ref="L16:M16"/>
    <mergeCell ref="O16:P16"/>
    <mergeCell ref="O17:P17"/>
    <mergeCell ref="A13:O13"/>
    <mergeCell ref="A14:E14"/>
    <mergeCell ref="F14:M14"/>
    <mergeCell ref="N14:Q14"/>
    <mergeCell ref="B15:C15"/>
    <mergeCell ref="H15:I15"/>
    <mergeCell ref="J15:K15"/>
    <mergeCell ref="L15:M15"/>
    <mergeCell ref="O15:P15"/>
    <mergeCell ref="B20:C20"/>
    <mergeCell ref="H20:I20"/>
    <mergeCell ref="J20:K20"/>
    <mergeCell ref="L20:M20"/>
    <mergeCell ref="O20:P20"/>
    <mergeCell ref="B19:C19"/>
    <mergeCell ref="H19:I19"/>
    <mergeCell ref="J19:K19"/>
    <mergeCell ref="L19:M19"/>
    <mergeCell ref="O19:P19"/>
    <mergeCell ref="B22:C22"/>
    <mergeCell ref="H22:I22"/>
    <mergeCell ref="J22:K22"/>
    <mergeCell ref="L22:M22"/>
    <mergeCell ref="O22:P22"/>
    <mergeCell ref="B21:C21"/>
    <mergeCell ref="H21:I21"/>
    <mergeCell ref="J21:K21"/>
    <mergeCell ref="L21:M21"/>
    <mergeCell ref="O21:P21"/>
    <mergeCell ref="O25:P25"/>
    <mergeCell ref="B26:C26"/>
    <mergeCell ref="H26:I26"/>
    <mergeCell ref="J26:K26"/>
    <mergeCell ref="L26:M26"/>
    <mergeCell ref="O26:P26"/>
    <mergeCell ref="B23:C23"/>
    <mergeCell ref="H23:I23"/>
    <mergeCell ref="J23:K23"/>
    <mergeCell ref="L23:M23"/>
    <mergeCell ref="O23:P23"/>
    <mergeCell ref="J25:K25"/>
    <mergeCell ref="L25:M25"/>
    <mergeCell ref="H25:I25"/>
    <mergeCell ref="H31:I31"/>
    <mergeCell ref="J31:K31"/>
    <mergeCell ref="L31:M31"/>
    <mergeCell ref="O31:P31"/>
    <mergeCell ref="H29:I29"/>
    <mergeCell ref="J29:K29"/>
    <mergeCell ref="L29:M29"/>
    <mergeCell ref="O29:P29"/>
    <mergeCell ref="B30:C30"/>
    <mergeCell ref="H30:I30"/>
    <mergeCell ref="J30:K30"/>
    <mergeCell ref="L30:M30"/>
    <mergeCell ref="O30:P30"/>
    <mergeCell ref="B29:C29"/>
    <mergeCell ref="B33:C33"/>
    <mergeCell ref="H33:I33"/>
    <mergeCell ref="J33:K33"/>
    <mergeCell ref="L33:M33"/>
    <mergeCell ref="O33:P33"/>
    <mergeCell ref="B32:C32"/>
    <mergeCell ref="H32:I32"/>
    <mergeCell ref="J32:K32"/>
    <mergeCell ref="L32:M32"/>
    <mergeCell ref="O32:P32"/>
    <mergeCell ref="B35:C35"/>
    <mergeCell ref="H35:I35"/>
    <mergeCell ref="J35:K35"/>
    <mergeCell ref="L35:M35"/>
    <mergeCell ref="O35:P35"/>
    <mergeCell ref="B34:C34"/>
    <mergeCell ref="H34:I34"/>
    <mergeCell ref="J34:K34"/>
    <mergeCell ref="L34:M34"/>
    <mergeCell ref="O34:P34"/>
    <mergeCell ref="B37:C37"/>
    <mergeCell ref="H37:I37"/>
    <mergeCell ref="J37:K37"/>
    <mergeCell ref="L37:M37"/>
    <mergeCell ref="O37:P37"/>
    <mergeCell ref="B36:C36"/>
    <mergeCell ref="H36:I36"/>
    <mergeCell ref="J36:K36"/>
    <mergeCell ref="L36:M36"/>
    <mergeCell ref="O36:P36"/>
    <mergeCell ref="O40:R40"/>
    <mergeCell ref="B39:C39"/>
    <mergeCell ref="H39:I39"/>
    <mergeCell ref="J39:K39"/>
    <mergeCell ref="L39:M39"/>
    <mergeCell ref="O39:P39"/>
    <mergeCell ref="B38:C38"/>
    <mergeCell ref="H38:I38"/>
    <mergeCell ref="J38:K38"/>
    <mergeCell ref="L38:M38"/>
    <mergeCell ref="O38:P38"/>
  </mergeCells>
  <pageMargins left="0.51181102362204722" right="0.51181102362204722" top="0.74803149606299213" bottom="0.74803149606299213" header="0.31496062992125984" footer="0.31496062992125984"/>
  <pageSetup paperSize="122" scale="71" fitToHeight="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59"/>
  <sheetViews>
    <sheetView topLeftCell="F22" zoomScaleNormal="100" workbookViewId="0">
      <selection activeCell="I18" sqref="I18"/>
    </sheetView>
  </sheetViews>
  <sheetFormatPr baseColWidth="10" defaultRowHeight="15"/>
  <cols>
    <col min="1" max="1" width="2.7109375" style="4" customWidth="1"/>
    <col min="2" max="2" width="24" hidden="1" customWidth="1"/>
    <col min="3" max="3" width="7.42578125" customWidth="1"/>
    <col min="4" max="4" width="32.85546875" customWidth="1"/>
    <col min="5" max="5" width="47.85546875" customWidth="1"/>
    <col min="6" max="6" width="25.85546875" customWidth="1"/>
    <col min="7" max="7" width="17.85546875" customWidth="1"/>
    <col min="8" max="8" width="41.7109375" customWidth="1"/>
    <col min="10" max="10" width="38.85546875" customWidth="1"/>
  </cols>
  <sheetData>
    <row r="1" spans="1:71" s="4" customFormat="1" ht="15.75" thickBot="1"/>
    <row r="2" spans="1:71" ht="69" customHeight="1" thickBot="1">
      <c r="B2" s="127" t="s">
        <v>305</v>
      </c>
      <c r="C2" s="128"/>
      <c r="D2" s="128"/>
      <c r="E2" s="128"/>
      <c r="F2" s="128"/>
      <c r="G2" s="128"/>
      <c r="H2" s="128"/>
      <c r="I2" s="129"/>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1:71" ht="19.5" thickBot="1">
      <c r="A3" s="5"/>
      <c r="B3" s="180" t="s">
        <v>59</v>
      </c>
      <c r="C3" s="181"/>
      <c r="D3" s="181"/>
      <c r="E3" s="181"/>
      <c r="F3" s="181"/>
      <c r="G3" s="181"/>
      <c r="H3" s="181"/>
      <c r="I3" s="182"/>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1:71" ht="48" thickBot="1">
      <c r="A4" s="5"/>
      <c r="B4" s="22" t="s">
        <v>31</v>
      </c>
      <c r="C4" s="188" t="s">
        <v>60</v>
      </c>
      <c r="D4" s="188"/>
      <c r="E4" s="23" t="s">
        <v>33</v>
      </c>
      <c r="F4" s="25" t="s">
        <v>34</v>
      </c>
      <c r="G4" s="28" t="s">
        <v>35</v>
      </c>
      <c r="H4" s="79" t="s">
        <v>309</v>
      </c>
      <c r="I4" s="76" t="s">
        <v>308</v>
      </c>
      <c r="J4" s="122" t="s">
        <v>418</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1:71" s="2" customFormat="1" ht="372.75" customHeight="1" thickBot="1">
      <c r="A5" s="5"/>
      <c r="B5" s="186" t="s">
        <v>83</v>
      </c>
      <c r="C5" s="84" t="s">
        <v>36</v>
      </c>
      <c r="D5" s="109" t="s">
        <v>61</v>
      </c>
      <c r="E5" s="109" t="s">
        <v>316</v>
      </c>
      <c r="F5" s="109" t="s">
        <v>203</v>
      </c>
      <c r="G5" s="111" t="s">
        <v>263</v>
      </c>
      <c r="H5" s="108" t="s">
        <v>375</v>
      </c>
      <c r="I5" s="68">
        <f>AVERAGE(0,0,0,0,0,0,0)</f>
        <v>0</v>
      </c>
      <c r="J5" s="109" t="s">
        <v>359</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1:71" s="2" customFormat="1" ht="297.75" customHeight="1" thickBot="1">
      <c r="A6" s="5"/>
      <c r="B6" s="187"/>
      <c r="C6" s="84" t="s">
        <v>37</v>
      </c>
      <c r="D6" s="109" t="s">
        <v>62</v>
      </c>
      <c r="E6" s="109" t="s">
        <v>419</v>
      </c>
      <c r="F6" s="109" t="s">
        <v>333</v>
      </c>
      <c r="G6" s="111" t="s">
        <v>262</v>
      </c>
      <c r="H6" s="106" t="s">
        <v>376</v>
      </c>
      <c r="I6" s="68">
        <f>AVERAGE(0,0,1,0,0,1,1,0.25)</f>
        <v>0.40625</v>
      </c>
      <c r="J6" s="109" t="s">
        <v>373</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row>
    <row r="7" spans="1:71" s="2" customFormat="1" ht="245.25" customHeight="1" thickBot="1">
      <c r="A7" s="5"/>
      <c r="B7" s="189" t="s">
        <v>192</v>
      </c>
      <c r="C7" s="84" t="s">
        <v>39</v>
      </c>
      <c r="D7" s="109" t="s">
        <v>64</v>
      </c>
      <c r="E7" s="109" t="s">
        <v>201</v>
      </c>
      <c r="F7" s="109" t="s">
        <v>200</v>
      </c>
      <c r="G7" s="114">
        <v>44560</v>
      </c>
      <c r="H7" s="106" t="s">
        <v>377</v>
      </c>
      <c r="I7" s="68">
        <f>AVERAGE(0,0,0,0,0,0,0.1)</f>
        <v>1.4285714285714287E-2</v>
      </c>
      <c r="J7" s="109" t="s">
        <v>373</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row>
    <row r="8" spans="1:71" s="2" customFormat="1" ht="234" customHeight="1" thickBot="1">
      <c r="A8" s="5"/>
      <c r="B8" s="190"/>
      <c r="C8" s="84" t="s">
        <v>40</v>
      </c>
      <c r="D8" s="109" t="s">
        <v>334</v>
      </c>
      <c r="E8" s="109" t="s">
        <v>239</v>
      </c>
      <c r="F8" s="109" t="s">
        <v>265</v>
      </c>
      <c r="G8" s="114">
        <v>44560</v>
      </c>
      <c r="H8" s="106" t="s">
        <v>378</v>
      </c>
      <c r="I8" s="68">
        <f>AVERAGE(0.2,0.1)</f>
        <v>0.15000000000000002</v>
      </c>
      <c r="J8" s="109" t="s">
        <v>373</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row>
    <row r="9" spans="1:71" s="2" customFormat="1" ht="267.75" customHeight="1" thickBot="1">
      <c r="A9" s="5"/>
      <c r="B9" s="190"/>
      <c r="C9" s="84" t="s">
        <v>65</v>
      </c>
      <c r="D9" s="109" t="s">
        <v>66</v>
      </c>
      <c r="E9" s="109" t="s">
        <v>164</v>
      </c>
      <c r="F9" s="109" t="s">
        <v>202</v>
      </c>
      <c r="G9" s="114">
        <v>44438</v>
      </c>
      <c r="H9" s="106" t="s">
        <v>379</v>
      </c>
      <c r="I9" s="68">
        <f>AVERAGE(0,0,0,0.2,0,0,0)</f>
        <v>2.8571428571428574E-2</v>
      </c>
      <c r="J9" s="109" t="s">
        <v>373</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row>
    <row r="10" spans="1:71" s="2" customFormat="1" ht="409.6" thickBot="1">
      <c r="A10" s="5"/>
      <c r="B10" s="190"/>
      <c r="C10" s="84" t="s">
        <v>67</v>
      </c>
      <c r="D10" s="109" t="s">
        <v>145</v>
      </c>
      <c r="E10" s="109" t="s">
        <v>146</v>
      </c>
      <c r="F10" s="109" t="s">
        <v>335</v>
      </c>
      <c r="G10" s="114">
        <v>44560</v>
      </c>
      <c r="H10" s="106" t="s">
        <v>380</v>
      </c>
      <c r="I10" s="68">
        <f>AVERAGE(0,0,1,0,1,0,0.1)</f>
        <v>0.3</v>
      </c>
      <c r="J10" s="109" t="s">
        <v>373</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s="2" customFormat="1" ht="109.5" customHeight="1" thickBot="1">
      <c r="A11" s="5"/>
      <c r="B11" s="190"/>
      <c r="C11" s="84" t="s">
        <v>68</v>
      </c>
      <c r="D11" s="109" t="s">
        <v>69</v>
      </c>
      <c r="E11" s="109" t="s">
        <v>204</v>
      </c>
      <c r="F11" s="109" t="s">
        <v>166</v>
      </c>
      <c r="G11" s="114">
        <v>44560</v>
      </c>
      <c r="H11" s="106" t="s">
        <v>381</v>
      </c>
      <c r="I11" s="68">
        <f>AVERAGE(0,0.1)</f>
        <v>0.05</v>
      </c>
      <c r="J11" s="109" t="s">
        <v>373</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row>
    <row r="12" spans="1:71" s="2" customFormat="1" ht="121.5" customHeight="1" thickBot="1">
      <c r="A12" s="5"/>
      <c r="B12" s="190"/>
      <c r="C12" s="84" t="s">
        <v>70</v>
      </c>
      <c r="D12" s="109" t="s">
        <v>148</v>
      </c>
      <c r="E12" s="109" t="s">
        <v>149</v>
      </c>
      <c r="F12" s="109" t="s">
        <v>150</v>
      </c>
      <c r="G12" s="114">
        <v>44560</v>
      </c>
      <c r="H12" s="106" t="s">
        <v>382</v>
      </c>
      <c r="I12" s="68">
        <f>AVERAGE(0.4)</f>
        <v>0.4</v>
      </c>
      <c r="J12" s="109" t="s">
        <v>360</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s="2" customFormat="1" ht="246.75" customHeight="1" thickBot="1">
      <c r="A13" s="5"/>
      <c r="B13" s="190"/>
      <c r="C13" s="84" t="s">
        <v>71</v>
      </c>
      <c r="D13" s="109" t="s">
        <v>121</v>
      </c>
      <c r="E13" s="109" t="s">
        <v>163</v>
      </c>
      <c r="F13" s="109" t="s">
        <v>336</v>
      </c>
      <c r="G13" s="114">
        <v>44316</v>
      </c>
      <c r="H13" s="108" t="s">
        <v>383</v>
      </c>
      <c r="I13" s="68">
        <f>AVERAGE(1,1,1,1,1,1)</f>
        <v>1</v>
      </c>
      <c r="J13" s="109" t="s">
        <v>360</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row>
    <row r="14" spans="1:71" s="2" customFormat="1" ht="409.6" thickBot="1">
      <c r="A14" s="5"/>
      <c r="B14" s="190"/>
      <c r="C14" s="84"/>
      <c r="D14" s="109"/>
      <c r="E14" s="109" t="s">
        <v>147</v>
      </c>
      <c r="F14" s="109" t="s">
        <v>374</v>
      </c>
      <c r="G14" s="114">
        <v>44377</v>
      </c>
      <c r="H14" s="106" t="s">
        <v>384</v>
      </c>
      <c r="I14" s="68">
        <f>AVERAGE(1,1,1,0.5,1,1)</f>
        <v>0.91666666666666663</v>
      </c>
      <c r="J14" s="109" t="s">
        <v>360</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spans="1:71" s="2" customFormat="1" ht="111" customHeight="1" thickBot="1">
      <c r="A15" s="5"/>
      <c r="B15" s="191"/>
      <c r="C15" s="84" t="s">
        <v>72</v>
      </c>
      <c r="D15" s="109" t="s">
        <v>122</v>
      </c>
      <c r="E15" s="109" t="s">
        <v>337</v>
      </c>
      <c r="F15" s="109" t="s">
        <v>73</v>
      </c>
      <c r="G15" s="114">
        <v>44591</v>
      </c>
      <c r="H15" s="109" t="s">
        <v>319</v>
      </c>
      <c r="I15" s="74">
        <f t="shared" ref="I15" si="0">AVERAGE(0)</f>
        <v>0</v>
      </c>
      <c r="J15" s="111" t="s">
        <v>359</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spans="1:71" s="2" customFormat="1" ht="144" customHeight="1" thickBot="1">
      <c r="A16" s="5"/>
      <c r="B16" s="183" t="s">
        <v>84</v>
      </c>
      <c r="C16" s="84" t="s">
        <v>41</v>
      </c>
      <c r="D16" s="109" t="s">
        <v>74</v>
      </c>
      <c r="E16" s="109" t="s">
        <v>420</v>
      </c>
      <c r="F16" s="109" t="s">
        <v>338</v>
      </c>
      <c r="G16" s="114">
        <v>44560</v>
      </c>
      <c r="H16" s="106" t="s">
        <v>385</v>
      </c>
      <c r="I16" s="68">
        <f>AVERAGE(1,0,0,1,1,0,0)</f>
        <v>0.42857142857142855</v>
      </c>
      <c r="J16" s="109" t="s">
        <v>360</v>
      </c>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spans="1:71" s="2" customFormat="1" ht="156" customHeight="1" thickBot="1">
      <c r="A17" s="5"/>
      <c r="B17" s="184"/>
      <c r="C17" s="84" t="s">
        <v>42</v>
      </c>
      <c r="D17" s="109" t="s">
        <v>75</v>
      </c>
      <c r="E17" s="109" t="s">
        <v>421</v>
      </c>
      <c r="F17" s="109" t="s">
        <v>339</v>
      </c>
      <c r="G17" s="114">
        <v>44560</v>
      </c>
      <c r="H17" s="106" t="s">
        <v>386</v>
      </c>
      <c r="I17" s="68">
        <f>AVERAGE(1,1,0,1,1,0,1,0.1,0.3)</f>
        <v>0.6</v>
      </c>
      <c r="J17" s="109" t="s">
        <v>360</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row>
    <row r="18" spans="1:71" s="2" customFormat="1" ht="177" customHeight="1" thickBot="1">
      <c r="A18" s="5"/>
      <c r="B18" s="185" t="s">
        <v>127</v>
      </c>
      <c r="C18" s="84" t="s">
        <v>43</v>
      </c>
      <c r="D18" s="109" t="s">
        <v>240</v>
      </c>
      <c r="E18" s="109" t="s">
        <v>422</v>
      </c>
      <c r="F18" s="109" t="s">
        <v>76</v>
      </c>
      <c r="G18" s="114">
        <v>44560</v>
      </c>
      <c r="H18" s="116" t="s">
        <v>417</v>
      </c>
      <c r="I18" s="68">
        <v>0.25</v>
      </c>
      <c r="J18" s="116" t="s">
        <v>360</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1" s="2" customFormat="1" ht="297.75" customHeight="1" thickBot="1">
      <c r="A19" s="5"/>
      <c r="B19" s="186"/>
      <c r="C19" s="84" t="s">
        <v>46</v>
      </c>
      <c r="D19" s="109" t="s">
        <v>253</v>
      </c>
      <c r="E19" s="109" t="s">
        <v>252</v>
      </c>
      <c r="F19" s="109" t="s">
        <v>254</v>
      </c>
      <c r="G19" s="114">
        <v>44560</v>
      </c>
      <c r="H19" s="108" t="s">
        <v>387</v>
      </c>
      <c r="I19" s="68">
        <f>AVERAGE(0,0,0,0,0,0,1,1)</f>
        <v>0.25</v>
      </c>
      <c r="J19" s="115" t="s">
        <v>373</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row>
    <row r="20" spans="1:71" s="2" customFormat="1" ht="271.5" customHeight="1" thickBot="1">
      <c r="A20" s="5"/>
      <c r="B20" s="186"/>
      <c r="C20" s="84" t="s">
        <v>77</v>
      </c>
      <c r="D20" s="109" t="s">
        <v>123</v>
      </c>
      <c r="E20" s="109" t="s">
        <v>79</v>
      </c>
      <c r="F20" s="109" t="s">
        <v>340</v>
      </c>
      <c r="G20" s="114">
        <v>44560</v>
      </c>
      <c r="H20" s="106" t="s">
        <v>388</v>
      </c>
      <c r="I20" s="68">
        <f>AVERAGE(1,0,1,0.6,1,0,0.3)</f>
        <v>0.55714285714285716</v>
      </c>
      <c r="J20" s="109" t="s">
        <v>360</v>
      </c>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row>
    <row r="21" spans="1:71" s="2" customFormat="1" ht="225" customHeight="1" thickBot="1">
      <c r="A21" s="5"/>
      <c r="B21" s="186"/>
      <c r="C21" s="84" t="s">
        <v>78</v>
      </c>
      <c r="D21" s="109" t="s">
        <v>341</v>
      </c>
      <c r="E21" s="109" t="s">
        <v>342</v>
      </c>
      <c r="F21" s="109" t="s">
        <v>343</v>
      </c>
      <c r="G21" s="114">
        <v>44560</v>
      </c>
      <c r="H21" s="106" t="s">
        <v>389</v>
      </c>
      <c r="I21" s="68">
        <f>AVERAGE(0,0,0,0,1,0)</f>
        <v>0.16666666666666666</v>
      </c>
      <c r="J21" s="115" t="s">
        <v>373</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s="2" customFormat="1" ht="108" customHeight="1" thickBot="1">
      <c r="A22" s="5"/>
      <c r="B22" s="187"/>
      <c r="C22" s="84" t="s">
        <v>255</v>
      </c>
      <c r="D22" s="109" t="s">
        <v>193</v>
      </c>
      <c r="E22" s="109" t="s">
        <v>205</v>
      </c>
      <c r="F22" s="109" t="s">
        <v>241</v>
      </c>
      <c r="G22" s="114">
        <v>44560</v>
      </c>
      <c r="H22" s="109" t="s">
        <v>390</v>
      </c>
      <c r="I22" s="80">
        <f>AVERAGE(0,0,0,0,0,0,0)</f>
        <v>0</v>
      </c>
      <c r="J22" s="109" t="s">
        <v>359</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row r="23" spans="1:71" s="4" customFormat="1" ht="221.25" customHeight="1" thickBot="1">
      <c r="A23" s="5"/>
      <c r="B23" s="8" t="s">
        <v>151</v>
      </c>
      <c r="C23" s="84" t="s">
        <v>82</v>
      </c>
      <c r="D23" s="109" t="s">
        <v>130</v>
      </c>
      <c r="E23" s="109" t="s">
        <v>131</v>
      </c>
      <c r="F23" s="109" t="s">
        <v>344</v>
      </c>
      <c r="G23" s="114">
        <v>44560</v>
      </c>
      <c r="H23" s="108" t="s">
        <v>391</v>
      </c>
      <c r="I23" s="81">
        <f>AVERAGE(0,0,0,0,0,0,0)</f>
        <v>0</v>
      </c>
      <c r="J23" s="115" t="s">
        <v>373</v>
      </c>
    </row>
    <row r="24" spans="1:71" s="4" customFormat="1" ht="33.75" customHeight="1" thickBot="1">
      <c r="D24" s="21"/>
      <c r="E24" s="177" t="s">
        <v>326</v>
      </c>
      <c r="F24" s="178"/>
      <c r="G24" s="178"/>
      <c r="H24" s="179"/>
      <c r="I24" s="110">
        <f>AVERAGE(I7:I14,I16:I23)</f>
        <v>0.31949404761904759</v>
      </c>
    </row>
    <row r="25" spans="1:71" s="4" customFormat="1" ht="15" customHeight="1">
      <c r="D25" s="6"/>
      <c r="G25" s="6"/>
    </row>
    <row r="26" spans="1:71" s="4" customFormat="1" ht="15" customHeight="1"/>
    <row r="27" spans="1:71" s="4" customFormat="1" ht="15.75" customHeight="1"/>
    <row r="28" spans="1:71" s="4" customFormat="1" ht="15.75" customHeight="1"/>
    <row r="29" spans="1:71" s="4" customFormat="1"/>
    <row r="30" spans="1:71" s="4" customFormat="1"/>
    <row r="31" spans="1:71" s="4" customFormat="1"/>
    <row r="32" spans="1:71"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pans="1:1" s="4" customFormat="1"/>
    <row r="50" spans="1:1" s="4" customFormat="1"/>
    <row r="51" spans="1:1" s="4" customFormat="1"/>
    <row r="52" spans="1:1" s="4" customFormat="1"/>
    <row r="53" spans="1:1" s="4" customFormat="1"/>
    <row r="54" spans="1:1" s="4" customFormat="1"/>
    <row r="55" spans="1:1" s="4" customFormat="1"/>
    <row r="56" spans="1:1" s="2" customFormat="1">
      <c r="A56" s="4"/>
    </row>
    <row r="57" spans="1:1" s="2" customFormat="1">
      <c r="A57" s="4"/>
    </row>
    <row r="58" spans="1:1" s="2" customFormat="1">
      <c r="A58" s="4"/>
    </row>
    <row r="59" spans="1:1" s="2" customFormat="1">
      <c r="A59" s="4"/>
    </row>
  </sheetData>
  <mergeCells count="8">
    <mergeCell ref="E24:H24"/>
    <mergeCell ref="B2:I2"/>
    <mergeCell ref="B3:I3"/>
    <mergeCell ref="B16:B17"/>
    <mergeCell ref="B18:B22"/>
    <mergeCell ref="C4:D4"/>
    <mergeCell ref="B5:B6"/>
    <mergeCell ref="B7:B15"/>
  </mergeCells>
  <phoneticPr fontId="16" type="noConversion"/>
  <pageMargins left="0.70866141732283472" right="0.70866141732283472" top="0.55118110236220474" bottom="0.55118110236220474" header="0.31496062992125984" footer="0.31496062992125984"/>
  <pageSetup paperSize="122"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2"/>
  <sheetViews>
    <sheetView topLeftCell="G2" zoomScale="80" zoomScaleNormal="80" workbookViewId="0">
      <selection activeCell="J5" sqref="J5"/>
    </sheetView>
  </sheetViews>
  <sheetFormatPr baseColWidth="10" defaultColWidth="11.42578125" defaultRowHeight="11.25"/>
  <cols>
    <col min="1" max="1" width="3.140625" style="7" customWidth="1"/>
    <col min="2" max="2" width="23.7109375" style="1" hidden="1" customWidth="1"/>
    <col min="3" max="3" width="7" style="1" customWidth="1"/>
    <col min="4" max="4" width="33.42578125" style="1" customWidth="1"/>
    <col min="5" max="5" width="40.5703125" style="1" customWidth="1"/>
    <col min="6" max="6" width="37.85546875" style="1" customWidth="1"/>
    <col min="7" max="7" width="15.28515625" style="1" customWidth="1"/>
    <col min="8" max="8" width="59.140625" style="1" customWidth="1"/>
    <col min="9" max="9" width="12.28515625" style="1" customWidth="1"/>
    <col min="10" max="10" width="37" style="1" customWidth="1"/>
    <col min="11" max="16384" width="11.42578125" style="1"/>
  </cols>
  <sheetData>
    <row r="1" spans="2:10" ht="12.75" hidden="1">
      <c r="B1" s="197"/>
      <c r="C1" s="198"/>
      <c r="D1" s="198"/>
      <c r="E1" s="198"/>
      <c r="F1" s="198"/>
      <c r="G1" s="198"/>
    </row>
    <row r="2" spans="2:10" s="7" customFormat="1" ht="12" thickBot="1"/>
    <row r="3" spans="2:10" ht="61.5" customHeight="1" thickBot="1">
      <c r="B3" s="127" t="s">
        <v>306</v>
      </c>
      <c r="C3" s="128"/>
      <c r="D3" s="128"/>
      <c r="E3" s="128"/>
      <c r="F3" s="128"/>
      <c r="G3" s="128"/>
      <c r="H3" s="128"/>
      <c r="I3" s="129"/>
    </row>
    <row r="4" spans="2:10" ht="18.75" thickBot="1">
      <c r="B4" s="130" t="s">
        <v>109</v>
      </c>
      <c r="C4" s="131"/>
      <c r="D4" s="131"/>
      <c r="E4" s="131"/>
      <c r="F4" s="131"/>
      <c r="G4" s="131"/>
      <c r="H4" s="131"/>
      <c r="I4" s="132"/>
    </row>
    <row r="5" spans="2:10" ht="59.25" customHeight="1" thickBot="1">
      <c r="B5" s="31" t="s">
        <v>110</v>
      </c>
      <c r="C5" s="199" t="s">
        <v>60</v>
      </c>
      <c r="D5" s="200"/>
      <c r="E5" s="32" t="s">
        <v>33</v>
      </c>
      <c r="F5" s="33" t="s">
        <v>34</v>
      </c>
      <c r="G5" s="20" t="s">
        <v>35</v>
      </c>
      <c r="H5" s="77" t="s">
        <v>309</v>
      </c>
      <c r="I5" s="78" t="s">
        <v>308</v>
      </c>
      <c r="J5" s="121" t="s">
        <v>418</v>
      </c>
    </row>
    <row r="6" spans="2:10" ht="322.5" customHeight="1" thickBot="1">
      <c r="B6" s="201" t="s">
        <v>156</v>
      </c>
      <c r="C6" s="85" t="s">
        <v>36</v>
      </c>
      <c r="D6" s="109" t="s">
        <v>213</v>
      </c>
      <c r="E6" s="109" t="s">
        <v>345</v>
      </c>
      <c r="F6" s="109" t="s">
        <v>312</v>
      </c>
      <c r="G6" s="114">
        <v>44560</v>
      </c>
      <c r="H6" s="108" t="s">
        <v>403</v>
      </c>
      <c r="I6" s="86">
        <f>AVERAGE(1,0,0,0,1,0,1,1)</f>
        <v>0.5</v>
      </c>
      <c r="J6" s="109" t="s">
        <v>360</v>
      </c>
    </row>
    <row r="7" spans="2:10" ht="80.25" customHeight="1" thickBot="1">
      <c r="B7" s="201"/>
      <c r="C7" s="16" t="s">
        <v>37</v>
      </c>
      <c r="D7" s="109" t="s">
        <v>111</v>
      </c>
      <c r="E7" s="109" t="s">
        <v>315</v>
      </c>
      <c r="F7" s="109" t="s">
        <v>112</v>
      </c>
      <c r="G7" s="114" t="s">
        <v>264</v>
      </c>
      <c r="H7" s="109" t="s">
        <v>402</v>
      </c>
      <c r="I7" s="86">
        <f>AVERAGE(1)</f>
        <v>1</v>
      </c>
      <c r="J7" s="109" t="s">
        <v>360</v>
      </c>
    </row>
    <row r="8" spans="2:10" ht="171" customHeight="1" thickBot="1">
      <c r="B8" s="201"/>
      <c r="C8" s="16" t="s">
        <v>38</v>
      </c>
      <c r="D8" s="109" t="s">
        <v>214</v>
      </c>
      <c r="E8" s="109" t="s">
        <v>187</v>
      </c>
      <c r="F8" s="109" t="s">
        <v>186</v>
      </c>
      <c r="G8" s="114">
        <v>44560</v>
      </c>
      <c r="H8" s="109" t="s">
        <v>401</v>
      </c>
      <c r="I8" s="86">
        <f>AVERAGE(1,1)</f>
        <v>1</v>
      </c>
      <c r="J8" s="109" t="s">
        <v>360</v>
      </c>
    </row>
    <row r="9" spans="2:10" ht="82.5" customHeight="1" thickBot="1">
      <c r="B9" s="202"/>
      <c r="C9" s="16" t="s">
        <v>153</v>
      </c>
      <c r="D9" s="109" t="s">
        <v>215</v>
      </c>
      <c r="E9" s="109" t="s">
        <v>216</v>
      </c>
      <c r="F9" s="109" t="s">
        <v>223</v>
      </c>
      <c r="G9" s="114">
        <v>44560</v>
      </c>
      <c r="H9" s="109" t="s">
        <v>400</v>
      </c>
      <c r="I9" s="86">
        <f>AVERAGE(0.1)</f>
        <v>0.1</v>
      </c>
      <c r="J9" s="109" t="s">
        <v>373</v>
      </c>
    </row>
    <row r="10" spans="2:10" ht="409.5" customHeight="1" thickBot="1">
      <c r="B10" s="192" t="s">
        <v>154</v>
      </c>
      <c r="C10" s="16" t="s">
        <v>39</v>
      </c>
      <c r="D10" s="109" t="s">
        <v>217</v>
      </c>
      <c r="E10" s="109" t="s">
        <v>218</v>
      </c>
      <c r="F10" s="109" t="s">
        <v>261</v>
      </c>
      <c r="G10" s="114">
        <v>44560</v>
      </c>
      <c r="H10" s="109" t="s">
        <v>423</v>
      </c>
      <c r="I10" s="86">
        <f>AVERAGE(1,0,1,0,1,0,1,1)</f>
        <v>0.625</v>
      </c>
      <c r="J10" s="109" t="s">
        <v>360</v>
      </c>
    </row>
    <row r="11" spans="2:10" ht="345.75" customHeight="1" thickBot="1">
      <c r="B11" s="201"/>
      <c r="C11" s="16" t="s">
        <v>40</v>
      </c>
      <c r="D11" s="109" t="s">
        <v>268</v>
      </c>
      <c r="E11" s="109" t="s">
        <v>219</v>
      </c>
      <c r="F11" s="109" t="s">
        <v>220</v>
      </c>
      <c r="G11" s="114">
        <v>44560</v>
      </c>
      <c r="H11" s="109" t="s">
        <v>399</v>
      </c>
      <c r="I11" s="86">
        <f>AVERAGE(0,0,1,0,0.2,0,0)</f>
        <v>0.17142857142857143</v>
      </c>
      <c r="J11" s="109" t="s">
        <v>373</v>
      </c>
    </row>
    <row r="12" spans="2:10" ht="332.25" thickBot="1">
      <c r="B12" s="201"/>
      <c r="C12" s="16" t="s">
        <v>65</v>
      </c>
      <c r="D12" s="109" t="s">
        <v>119</v>
      </c>
      <c r="E12" s="109" t="s">
        <v>346</v>
      </c>
      <c r="F12" s="109" t="s">
        <v>206</v>
      </c>
      <c r="G12" s="114">
        <v>44560</v>
      </c>
      <c r="H12" s="109" t="s">
        <v>398</v>
      </c>
      <c r="I12" s="86">
        <f>AVERAGE(0,0,0.3,0,0.2,0,0,1)</f>
        <v>0.1875</v>
      </c>
      <c r="J12" s="109" t="s">
        <v>373</v>
      </c>
    </row>
    <row r="13" spans="2:10" ht="284.25" customHeight="1" thickBot="1">
      <c r="B13" s="201"/>
      <c r="C13" s="16" t="s">
        <v>67</v>
      </c>
      <c r="D13" s="109" t="s">
        <v>221</v>
      </c>
      <c r="E13" s="109" t="s">
        <v>250</v>
      </c>
      <c r="F13" s="109" t="s">
        <v>118</v>
      </c>
      <c r="G13" s="114">
        <v>44560</v>
      </c>
      <c r="H13" s="109" t="s">
        <v>397</v>
      </c>
      <c r="I13" s="86">
        <f>AVERAGE(0,1)</f>
        <v>0.5</v>
      </c>
      <c r="J13" s="109" t="s">
        <v>360</v>
      </c>
    </row>
    <row r="14" spans="2:10" ht="409.5" customHeight="1" thickBot="1">
      <c r="B14" s="192" t="s">
        <v>267</v>
      </c>
      <c r="C14" s="16" t="s">
        <v>41</v>
      </c>
      <c r="D14" s="109" t="s">
        <v>188</v>
      </c>
      <c r="E14" s="109" t="s">
        <v>189</v>
      </c>
      <c r="F14" s="109" t="s">
        <v>190</v>
      </c>
      <c r="G14" s="114">
        <v>44560</v>
      </c>
      <c r="H14" s="109" t="s">
        <v>396</v>
      </c>
      <c r="I14" s="86">
        <f>AVERAGE(1,1,1,1,1,0,1,1)</f>
        <v>0.875</v>
      </c>
      <c r="J14" s="109" t="s">
        <v>360</v>
      </c>
    </row>
    <row r="15" spans="2:10" ht="88.5" customHeight="1" thickBot="1">
      <c r="B15" s="193"/>
      <c r="C15" s="16" t="s">
        <v>42</v>
      </c>
      <c r="D15" s="109" t="s">
        <v>347</v>
      </c>
      <c r="E15" s="109" t="s">
        <v>194</v>
      </c>
      <c r="F15" s="109" t="s">
        <v>207</v>
      </c>
      <c r="G15" s="114">
        <v>44560</v>
      </c>
      <c r="H15" s="109" t="s">
        <v>395</v>
      </c>
      <c r="I15" s="86">
        <f t="shared" ref="I15:I19" si="0">AVERAGE(0)</f>
        <v>0</v>
      </c>
      <c r="J15" s="109" t="s">
        <v>359</v>
      </c>
    </row>
    <row r="16" spans="2:10" ht="78.75" customHeight="1" thickBot="1">
      <c r="B16" s="193"/>
      <c r="C16" s="16" t="s">
        <v>99</v>
      </c>
      <c r="D16" s="109" t="s">
        <v>208</v>
      </c>
      <c r="E16" s="109" t="s">
        <v>195</v>
      </c>
      <c r="F16" s="109" t="s">
        <v>113</v>
      </c>
      <c r="G16" s="114">
        <v>44560</v>
      </c>
      <c r="H16" s="109" t="s">
        <v>394</v>
      </c>
      <c r="I16" s="86">
        <f t="shared" si="0"/>
        <v>0</v>
      </c>
      <c r="J16" s="109" t="s">
        <v>359</v>
      </c>
    </row>
    <row r="17" spans="2:12" ht="60" customHeight="1" thickBot="1">
      <c r="B17" s="194" t="s">
        <v>155</v>
      </c>
      <c r="C17" s="16" t="s">
        <v>43</v>
      </c>
      <c r="D17" s="109" t="s">
        <v>222</v>
      </c>
      <c r="E17" s="109" t="s">
        <v>114</v>
      </c>
      <c r="F17" s="109" t="s">
        <v>157</v>
      </c>
      <c r="G17" s="114">
        <v>44560</v>
      </c>
      <c r="H17" s="109" t="s">
        <v>393</v>
      </c>
      <c r="I17" s="86">
        <f t="shared" si="0"/>
        <v>0</v>
      </c>
      <c r="J17" s="109" t="s">
        <v>359</v>
      </c>
    </row>
    <row r="18" spans="2:12" ht="51" customHeight="1" thickBot="1">
      <c r="B18" s="195"/>
      <c r="C18" s="16" t="s">
        <v>46</v>
      </c>
      <c r="D18" s="109" t="s">
        <v>115</v>
      </c>
      <c r="E18" s="109" t="s">
        <v>116</v>
      </c>
      <c r="F18" s="109" t="s">
        <v>124</v>
      </c>
      <c r="G18" s="114">
        <v>44560</v>
      </c>
      <c r="H18" s="109" t="s">
        <v>393</v>
      </c>
      <c r="I18" s="87">
        <f t="shared" si="0"/>
        <v>0</v>
      </c>
      <c r="J18" s="109" t="s">
        <v>359</v>
      </c>
    </row>
    <row r="19" spans="2:12" ht="57" customHeight="1" thickBot="1">
      <c r="B19" s="196"/>
      <c r="C19" s="16" t="s">
        <v>77</v>
      </c>
      <c r="D19" s="109" t="s">
        <v>260</v>
      </c>
      <c r="E19" s="109" t="s">
        <v>117</v>
      </c>
      <c r="F19" s="109" t="s">
        <v>132</v>
      </c>
      <c r="G19" s="114">
        <v>44560</v>
      </c>
      <c r="H19" s="109" t="s">
        <v>392</v>
      </c>
      <c r="I19" s="88">
        <f t="shared" si="0"/>
        <v>0</v>
      </c>
      <c r="J19" s="109" t="s">
        <v>359</v>
      </c>
    </row>
    <row r="20" spans="2:12" s="7" customFormat="1" ht="37.5" customHeight="1" thickBot="1">
      <c r="F20" s="177" t="s">
        <v>329</v>
      </c>
      <c r="G20" s="178"/>
      <c r="H20" s="179"/>
      <c r="I20" s="117">
        <f>AVERAGE(I6:I19)</f>
        <v>0.35420918367346937</v>
      </c>
      <c r="J20" s="82"/>
      <c r="K20" s="82"/>
      <c r="L20" s="82"/>
    </row>
    <row r="21" spans="2:12" s="7" customFormat="1"/>
    <row r="22" spans="2:12" s="7" customFormat="1"/>
    <row r="23" spans="2:12" s="7" customFormat="1"/>
    <row r="24" spans="2:12" s="7" customFormat="1"/>
    <row r="25" spans="2:12" s="7" customFormat="1"/>
    <row r="26" spans="2:12" s="7" customFormat="1"/>
    <row r="27" spans="2:12" s="7" customFormat="1"/>
    <row r="28" spans="2:12" s="7" customFormat="1"/>
    <row r="29" spans="2:12" s="7" customFormat="1"/>
    <row r="30" spans="2:12" s="7" customFormat="1"/>
    <row r="31" spans="2:12" s="7" customFormat="1"/>
    <row r="32" spans="2:12"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pans="1:1" s="7" customFormat="1"/>
    <row r="66" spans="1:1" s="7" customFormat="1"/>
    <row r="67" spans="1:1" s="7" customFormat="1"/>
    <row r="68" spans="1:1" s="7" customFormat="1"/>
    <row r="69" spans="1:1" s="7" customFormat="1"/>
    <row r="70" spans="1:1" s="7" customFormat="1"/>
    <row r="71" spans="1:1" s="7" customFormat="1"/>
    <row r="72" spans="1:1" s="7" customFormat="1"/>
    <row r="73" spans="1:1" s="7" customFormat="1"/>
    <row r="74" spans="1:1" s="7" customFormat="1"/>
    <row r="75" spans="1:1" s="7" customFormat="1"/>
    <row r="76" spans="1:1" s="7" customFormat="1"/>
    <row r="77" spans="1:1" s="3" customFormat="1">
      <c r="A77" s="7"/>
    </row>
    <row r="78" spans="1:1" s="3" customFormat="1">
      <c r="A78" s="7"/>
    </row>
    <row r="79" spans="1:1" s="3" customFormat="1">
      <c r="A79" s="7"/>
    </row>
    <row r="80" spans="1:1" s="3" customFormat="1">
      <c r="A80" s="7"/>
    </row>
    <row r="81" spans="1:1" s="3" customFormat="1">
      <c r="A81" s="7"/>
    </row>
    <row r="82" spans="1:1" s="3" customFormat="1">
      <c r="A82" s="7"/>
    </row>
  </sheetData>
  <mergeCells count="9">
    <mergeCell ref="F20:H20"/>
    <mergeCell ref="B14:B16"/>
    <mergeCell ref="B17:B19"/>
    <mergeCell ref="B1:G1"/>
    <mergeCell ref="C5:D5"/>
    <mergeCell ref="B10:B13"/>
    <mergeCell ref="B6:B9"/>
    <mergeCell ref="B3:I3"/>
    <mergeCell ref="B4:I4"/>
  </mergeCells>
  <phoneticPr fontId="16" type="noConversion"/>
  <pageMargins left="0.31496062992125984" right="0.31496062992125984" top="0.74803149606299213" bottom="0.74803149606299213" header="0.31496062992125984" footer="0.31496062992125984"/>
  <pageSetup paperSize="122" scale="65" orientation="landscape"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104"/>
  <sheetViews>
    <sheetView topLeftCell="C13" zoomScaleNormal="100" workbookViewId="0">
      <selection activeCell="J8" sqref="J8"/>
    </sheetView>
  </sheetViews>
  <sheetFormatPr baseColWidth="10" defaultRowHeight="15"/>
  <cols>
    <col min="1" max="1" width="2.7109375" style="4" customWidth="1"/>
    <col min="2" max="2" width="29.140625" hidden="1" customWidth="1"/>
    <col min="3" max="3" width="6.42578125" customWidth="1"/>
    <col min="4" max="4" width="32.140625" customWidth="1"/>
    <col min="5" max="5" width="40.140625" customWidth="1"/>
    <col min="6" max="6" width="45.85546875" customWidth="1"/>
    <col min="7" max="7" width="25.5703125" customWidth="1"/>
    <col min="8" max="8" width="50.140625" customWidth="1"/>
    <col min="9" max="9" width="11.28515625" customWidth="1"/>
    <col min="10" max="10" width="41.140625" customWidth="1"/>
  </cols>
  <sheetData>
    <row r="1" spans="1:81" ht="90" customHeight="1" thickBot="1">
      <c r="B1" s="203" t="s">
        <v>307</v>
      </c>
      <c r="C1" s="204"/>
      <c r="D1" s="204"/>
      <c r="E1" s="204"/>
      <c r="F1" s="204"/>
      <c r="G1" s="204"/>
      <c r="H1" s="204"/>
      <c r="I1" s="205"/>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row>
    <row r="2" spans="1:81" ht="27.75" customHeight="1" thickBot="1">
      <c r="B2" s="180" t="s">
        <v>85</v>
      </c>
      <c r="C2" s="181"/>
      <c r="D2" s="181"/>
      <c r="E2" s="181"/>
      <c r="F2" s="181"/>
      <c r="G2" s="181"/>
      <c r="H2" s="181"/>
      <c r="I2" s="182"/>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row>
    <row r="3" spans="1:81" ht="40.5" customHeight="1" thickBot="1">
      <c r="B3" s="29" t="s">
        <v>31</v>
      </c>
      <c r="C3" s="208" t="s">
        <v>60</v>
      </c>
      <c r="D3" s="208"/>
      <c r="E3" s="30" t="s">
        <v>33</v>
      </c>
      <c r="F3" s="30" t="s">
        <v>86</v>
      </c>
      <c r="G3" s="50" t="s">
        <v>34</v>
      </c>
      <c r="H3" s="76" t="s">
        <v>311</v>
      </c>
      <c r="I3" s="76" t="s">
        <v>310</v>
      </c>
      <c r="J3" s="120" t="s">
        <v>418</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row>
    <row r="4" spans="1:81" s="2" customFormat="1" ht="321" customHeight="1" thickBot="1">
      <c r="B4" s="209" t="s">
        <v>298</v>
      </c>
      <c r="C4" s="89" t="s">
        <v>36</v>
      </c>
      <c r="D4" s="109" t="s">
        <v>87</v>
      </c>
      <c r="E4" s="109" t="s">
        <v>88</v>
      </c>
      <c r="F4" s="109" t="s">
        <v>89</v>
      </c>
      <c r="G4" s="109" t="s">
        <v>348</v>
      </c>
      <c r="H4" s="106" t="s">
        <v>412</v>
      </c>
      <c r="I4" s="75">
        <f>AVERAGE(1,1,1,1,1,1,0,1,1,0,0.1,1)</f>
        <v>0.7583333333333333</v>
      </c>
      <c r="J4" s="109" t="s">
        <v>360</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81" s="2" customFormat="1" ht="409.5" customHeight="1" thickBot="1">
      <c r="A5" s="4"/>
      <c r="B5" s="209"/>
      <c r="C5" s="90">
        <v>1.2</v>
      </c>
      <c r="D5" s="109" t="s">
        <v>90</v>
      </c>
      <c r="E5" s="109" t="s">
        <v>125</v>
      </c>
      <c r="F5" s="109" t="s">
        <v>91</v>
      </c>
      <c r="G5" s="109" t="s">
        <v>349</v>
      </c>
      <c r="H5" s="106" t="s">
        <v>404</v>
      </c>
      <c r="I5" s="75">
        <f>AVERAGE(0.5,0,1,0.3,0,1,0,0.42)</f>
        <v>0.40249999999999997</v>
      </c>
      <c r="J5" s="109" t="s">
        <v>360</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row>
    <row r="6" spans="1:81" s="2" customFormat="1" ht="327" customHeight="1" thickBot="1">
      <c r="A6" s="4"/>
      <c r="B6" s="210"/>
      <c r="C6" s="90" t="s">
        <v>38</v>
      </c>
      <c r="D6" s="109" t="s">
        <v>92</v>
      </c>
      <c r="E6" s="109" t="s">
        <v>158</v>
      </c>
      <c r="F6" s="109" t="s">
        <v>251</v>
      </c>
      <c r="G6" s="109" t="s">
        <v>128</v>
      </c>
      <c r="H6" s="106" t="s">
        <v>405</v>
      </c>
      <c r="I6" s="75">
        <f>AVERAGE(0,0,0,0,0,0,0,0)</f>
        <v>0</v>
      </c>
      <c r="J6" s="109" t="s">
        <v>359</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s="2" customFormat="1" ht="135.75" customHeight="1" thickBot="1">
      <c r="A7" s="4"/>
      <c r="B7" s="51" t="s">
        <v>299</v>
      </c>
      <c r="C7" s="90" t="s">
        <v>39</v>
      </c>
      <c r="D7" s="109" t="s">
        <v>209</v>
      </c>
      <c r="E7" s="109" t="s">
        <v>426</v>
      </c>
      <c r="F7" s="109" t="s">
        <v>93</v>
      </c>
      <c r="G7" s="109" t="s">
        <v>63</v>
      </c>
      <c r="H7" s="106" t="s">
        <v>320</v>
      </c>
      <c r="I7" s="75">
        <f>AVERAGE(1)</f>
        <v>1</v>
      </c>
      <c r="J7" s="109" t="s">
        <v>360</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row>
    <row r="8" spans="1:81" s="2" customFormat="1" ht="345.75" customHeight="1" thickBot="1">
      <c r="A8" s="4"/>
      <c r="B8" s="211" t="s">
        <v>300</v>
      </c>
      <c r="C8" s="90" t="s">
        <v>41</v>
      </c>
      <c r="D8" s="109" t="s">
        <v>94</v>
      </c>
      <c r="E8" s="109" t="s">
        <v>95</v>
      </c>
      <c r="F8" s="109" t="s">
        <v>96</v>
      </c>
      <c r="G8" s="109" t="s">
        <v>350</v>
      </c>
      <c r="H8" s="106" t="s">
        <v>424</v>
      </c>
      <c r="I8" s="75">
        <f>AVERAGE(0,0.5,1,0,0.9,0,0.6,1,0.3)</f>
        <v>0.47777777777777775</v>
      </c>
      <c r="J8" s="109" t="s">
        <v>360</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row>
    <row r="9" spans="1:81" s="2" customFormat="1" ht="309.75" customHeight="1" thickBot="1">
      <c r="A9" s="4"/>
      <c r="B9" s="212"/>
      <c r="C9" s="90" t="s">
        <v>42</v>
      </c>
      <c r="D9" s="109" t="s">
        <v>126</v>
      </c>
      <c r="E9" s="109" t="s">
        <v>97</v>
      </c>
      <c r="F9" s="109" t="s">
        <v>98</v>
      </c>
      <c r="G9" s="109" t="s">
        <v>313</v>
      </c>
      <c r="H9" s="106" t="s">
        <v>406</v>
      </c>
      <c r="I9" s="75">
        <f>AVERAGE(0.9,1)</f>
        <v>0.95</v>
      </c>
      <c r="J9" s="109" t="s">
        <v>360</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row>
    <row r="10" spans="1:81" s="2" customFormat="1" ht="75" customHeight="1" thickBot="1">
      <c r="A10" s="4"/>
      <c r="B10" s="212"/>
      <c r="C10" s="90" t="s">
        <v>99</v>
      </c>
      <c r="D10" s="109" t="s">
        <v>100</v>
      </c>
      <c r="E10" s="109" t="s">
        <v>101</v>
      </c>
      <c r="F10" s="109" t="s">
        <v>120</v>
      </c>
      <c r="G10" s="109" t="s">
        <v>63</v>
      </c>
      <c r="H10" s="106" t="s">
        <v>407</v>
      </c>
      <c r="I10" s="75">
        <f>AVERAGE(1)</f>
        <v>1</v>
      </c>
      <c r="J10" s="109" t="s">
        <v>360</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row>
    <row r="11" spans="1:81" s="2" customFormat="1" ht="57" customHeight="1" thickBot="1">
      <c r="B11" s="206" t="s">
        <v>301</v>
      </c>
      <c r="C11" s="90" t="s">
        <v>43</v>
      </c>
      <c r="D11" s="109" t="s">
        <v>159</v>
      </c>
      <c r="E11" s="109" t="s">
        <v>161</v>
      </c>
      <c r="F11" s="109" t="s">
        <v>102</v>
      </c>
      <c r="G11" s="109" t="s">
        <v>160</v>
      </c>
      <c r="H11" s="109" t="s">
        <v>408</v>
      </c>
      <c r="I11" s="75">
        <f t="shared" ref="I11:I12" si="0">AVERAGE(0)</f>
        <v>0</v>
      </c>
      <c r="J11" s="109" t="s">
        <v>359</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row>
    <row r="12" spans="1:81" s="2" customFormat="1" ht="65.25" customHeight="1" thickBot="1">
      <c r="A12" s="4"/>
      <c r="B12" s="207"/>
      <c r="C12" s="90">
        <v>4.2</v>
      </c>
      <c r="D12" s="109" t="s">
        <v>266</v>
      </c>
      <c r="E12" s="109" t="s">
        <v>103</v>
      </c>
      <c r="F12" s="109" t="s">
        <v>104</v>
      </c>
      <c r="G12" s="109" t="s">
        <v>314</v>
      </c>
      <c r="H12" s="109" t="s">
        <v>409</v>
      </c>
      <c r="I12" s="75">
        <f t="shared" si="0"/>
        <v>0</v>
      </c>
      <c r="J12" s="109" t="s">
        <v>359</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row>
    <row r="13" spans="1:81" s="2" customFormat="1" ht="80.25" customHeight="1" thickBot="1">
      <c r="A13" s="4"/>
      <c r="B13" s="206" t="s">
        <v>302</v>
      </c>
      <c r="C13" s="91" t="s">
        <v>82</v>
      </c>
      <c r="D13" s="109" t="s">
        <v>129</v>
      </c>
      <c r="E13" s="109" t="s">
        <v>105</v>
      </c>
      <c r="F13" s="109" t="s">
        <v>106</v>
      </c>
      <c r="G13" s="109" t="s">
        <v>63</v>
      </c>
      <c r="H13" s="106" t="s">
        <v>410</v>
      </c>
      <c r="I13" s="75">
        <f>AVERAGE(0.25)</f>
        <v>0.25</v>
      </c>
      <c r="J13" s="109" t="s">
        <v>373</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row>
    <row r="14" spans="1:81" s="2" customFormat="1" ht="270.75" customHeight="1" thickBot="1">
      <c r="A14" s="4"/>
      <c r="B14" s="207"/>
      <c r="C14" s="92">
        <v>5.2</v>
      </c>
      <c r="D14" s="109" t="s">
        <v>191</v>
      </c>
      <c r="E14" s="109" t="s">
        <v>167</v>
      </c>
      <c r="F14" s="109" t="s">
        <v>106</v>
      </c>
      <c r="G14" s="109" t="s">
        <v>162</v>
      </c>
      <c r="H14" s="106" t="s">
        <v>411</v>
      </c>
      <c r="I14" s="104">
        <f>AVERAGE(1,1,1,1,1,1)</f>
        <v>1</v>
      </c>
      <c r="J14" s="109" t="s">
        <v>360</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row>
    <row r="15" spans="1:81" s="4" customFormat="1" ht="35.25" customHeight="1" thickBot="1">
      <c r="D15" s="9"/>
      <c r="E15" s="9"/>
      <c r="F15" s="177" t="s">
        <v>328</v>
      </c>
      <c r="G15" s="178"/>
      <c r="H15" s="179"/>
      <c r="I15" s="110">
        <f>AVERAGE(I4:I14)</f>
        <v>0.5307828282828283</v>
      </c>
    </row>
    <row r="16" spans="1:81" s="4" customFormat="1">
      <c r="D16" s="9"/>
      <c r="E16" s="9"/>
      <c r="F16" s="9"/>
      <c r="G16" s="9"/>
    </row>
    <row r="17" s="4" customFormat="1"/>
    <row r="18" s="4" customFormat="1"/>
    <row r="19" s="4" customFormat="1" ht="17.25" customHeight="1"/>
    <row r="20" s="4" customFormat="1" ht="17.25" customHeight="1"/>
    <row r="21" s="4" customFormat="1" ht="17.25" customHeight="1"/>
    <row r="22" s="4" customFormat="1"/>
    <row r="23" s="4" customFormat="1" ht="17.25" customHeight="1"/>
    <row r="24" s="4" customFormat="1" ht="17.25" customHeight="1"/>
    <row r="25" s="4" customFormat="1" ht="17.25" customHeight="1"/>
    <row r="26" s="4" customFormat="1" ht="17.25" customHeight="1"/>
    <row r="27" s="4" customFormat="1" ht="17.25" customHeight="1"/>
    <row r="28" s="4" customFormat="1" ht="17.25" customHeight="1"/>
    <row r="29" s="4" customFormat="1" ht="17.25" customHeight="1"/>
    <row r="30" s="4" customFormat="1"/>
    <row r="31" s="4" customFormat="1"/>
    <row r="32"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pans="8:81" s="4" customFormat="1"/>
    <row r="98" spans="8:81" s="4" customFormat="1"/>
    <row r="99" spans="8:81" s="4" customFormat="1"/>
    <row r="100" spans="8:81" s="4" customFormat="1"/>
    <row r="101" spans="8:81" s="4" customFormat="1"/>
    <row r="102" spans="8:81" s="4" customFormat="1"/>
    <row r="103" spans="8:81" s="4" customFormat="1"/>
    <row r="104" spans="8:81">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row>
  </sheetData>
  <mergeCells count="8">
    <mergeCell ref="F15:H15"/>
    <mergeCell ref="B1:I1"/>
    <mergeCell ref="B2:I2"/>
    <mergeCell ref="B13:B14"/>
    <mergeCell ref="B11:B12"/>
    <mergeCell ref="C3:D3"/>
    <mergeCell ref="B4:B6"/>
    <mergeCell ref="B8:B10"/>
  </mergeCells>
  <pageMargins left="0.51181102362204722" right="0.31496062992125984" top="0.55118110236220474" bottom="0.55118110236220474" header="0.31496062992125984" footer="0.31496062992125984"/>
  <pageSetup paperSize="122" scale="75" orientation="landscape" horizont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IA57"/>
  <sheetViews>
    <sheetView tabSelected="1" topLeftCell="A7" zoomScaleNormal="100" workbookViewId="0">
      <selection activeCell="J8" sqref="J8"/>
    </sheetView>
  </sheetViews>
  <sheetFormatPr baseColWidth="10" defaultRowHeight="15"/>
  <cols>
    <col min="1" max="1" width="4.140625" style="4" customWidth="1"/>
    <col min="2" max="2" width="30.28515625" hidden="1" customWidth="1"/>
    <col min="3" max="3" width="6.28515625" customWidth="1"/>
    <col min="4" max="4" width="30.85546875" customWidth="1"/>
    <col min="5" max="5" width="43.28515625" customWidth="1"/>
    <col min="6" max="6" width="27.28515625" customWidth="1"/>
    <col min="7" max="7" width="11.85546875" customWidth="1"/>
    <col min="8" max="8" width="47" customWidth="1"/>
    <col min="9" max="9" width="21.28515625" customWidth="1"/>
    <col min="10" max="10" width="37.7109375" customWidth="1"/>
  </cols>
  <sheetData>
    <row r="1" spans="1:2263" s="4" customFormat="1" ht="15.75" thickBot="1">
      <c r="A1" s="213"/>
      <c r="B1" s="214"/>
      <c r="C1" s="215"/>
      <c r="D1" s="215"/>
      <c r="E1" s="215"/>
      <c r="F1" s="215"/>
      <c r="G1" s="215"/>
    </row>
    <row r="2" spans="1:2263" ht="72.75" customHeight="1" thickBot="1">
      <c r="A2" s="213"/>
      <c r="B2" s="221" t="s">
        <v>303</v>
      </c>
      <c r="C2" s="222"/>
      <c r="D2" s="222"/>
      <c r="E2" s="222"/>
      <c r="F2" s="222"/>
      <c r="G2" s="222"/>
      <c r="H2" s="222"/>
      <c r="I2" s="223"/>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c r="AMF2" s="4"/>
      <c r="AMG2" s="4"/>
      <c r="AMH2" s="4"/>
      <c r="AMI2" s="4"/>
      <c r="AMJ2" s="4"/>
      <c r="AMK2" s="4"/>
      <c r="AML2" s="4"/>
      <c r="AMM2" s="4"/>
      <c r="AMN2" s="4"/>
      <c r="AMO2" s="4"/>
      <c r="AMP2" s="4"/>
      <c r="AMQ2" s="4"/>
      <c r="AMR2" s="4"/>
      <c r="AMS2" s="4"/>
      <c r="AMT2" s="4"/>
      <c r="AMU2" s="4"/>
      <c r="AMV2" s="4"/>
      <c r="AMW2" s="4"/>
      <c r="AMX2" s="4"/>
      <c r="AMY2" s="4"/>
      <c r="AMZ2" s="4"/>
      <c r="ANA2" s="4"/>
      <c r="ANB2" s="4"/>
      <c r="ANC2" s="4"/>
      <c r="AND2" s="4"/>
      <c r="ANE2" s="4"/>
      <c r="ANF2" s="4"/>
      <c r="ANG2" s="4"/>
      <c r="ANH2" s="4"/>
      <c r="ANI2" s="4"/>
      <c r="ANJ2" s="4"/>
      <c r="ANK2" s="4"/>
      <c r="ANL2" s="4"/>
      <c r="ANM2" s="4"/>
      <c r="ANN2" s="4"/>
      <c r="ANO2" s="4"/>
      <c r="ANP2" s="4"/>
      <c r="ANQ2" s="4"/>
      <c r="ANR2" s="4"/>
      <c r="ANS2" s="4"/>
      <c r="ANT2" s="4"/>
      <c r="ANU2" s="4"/>
      <c r="ANV2" s="4"/>
      <c r="ANW2" s="4"/>
      <c r="ANX2" s="4"/>
      <c r="ANY2" s="4"/>
      <c r="ANZ2" s="4"/>
      <c r="AOA2" s="4"/>
      <c r="AOB2" s="4"/>
      <c r="AOC2" s="4"/>
      <c r="AOD2" s="4"/>
      <c r="AOE2" s="4"/>
      <c r="AOF2" s="4"/>
      <c r="AOG2" s="4"/>
      <c r="AOH2" s="4"/>
      <c r="AOI2" s="4"/>
      <c r="AOJ2" s="4"/>
      <c r="AOK2" s="4"/>
      <c r="AOL2" s="4"/>
      <c r="AOM2" s="4"/>
      <c r="AON2" s="4"/>
      <c r="AOO2" s="4"/>
      <c r="AOP2" s="4"/>
      <c r="AOQ2" s="4"/>
      <c r="AOR2" s="4"/>
      <c r="AOS2" s="4"/>
      <c r="AOT2" s="4"/>
      <c r="AOU2" s="4"/>
      <c r="AOV2" s="4"/>
      <c r="AOW2" s="4"/>
      <c r="AOX2" s="4"/>
      <c r="AOY2" s="4"/>
      <c r="AOZ2" s="4"/>
      <c r="APA2" s="4"/>
      <c r="APB2" s="4"/>
      <c r="APC2" s="4"/>
      <c r="APD2" s="4"/>
      <c r="APE2" s="4"/>
      <c r="APF2" s="4"/>
      <c r="APG2" s="4"/>
      <c r="APH2" s="4"/>
      <c r="API2" s="4"/>
      <c r="APJ2" s="4"/>
      <c r="APK2" s="4"/>
      <c r="APL2" s="4"/>
      <c r="APM2" s="4"/>
      <c r="APN2" s="4"/>
      <c r="APO2" s="4"/>
      <c r="APP2" s="4"/>
      <c r="APQ2" s="4"/>
      <c r="APR2" s="4"/>
      <c r="APS2" s="4"/>
      <c r="APT2" s="4"/>
      <c r="APU2" s="4"/>
      <c r="APV2" s="4"/>
      <c r="APW2" s="4"/>
      <c r="APX2" s="4"/>
      <c r="APY2" s="4"/>
      <c r="APZ2" s="4"/>
      <c r="AQA2" s="4"/>
      <c r="AQB2" s="4"/>
      <c r="AQC2" s="4"/>
      <c r="AQD2" s="4"/>
      <c r="AQE2" s="4"/>
      <c r="AQF2" s="4"/>
      <c r="AQG2" s="4"/>
      <c r="AQH2" s="4"/>
      <c r="AQI2" s="4"/>
      <c r="AQJ2" s="4"/>
      <c r="AQK2" s="4"/>
      <c r="AQL2" s="4"/>
      <c r="AQM2" s="4"/>
      <c r="AQN2" s="4"/>
      <c r="AQO2" s="4"/>
      <c r="AQP2" s="4"/>
      <c r="AQQ2" s="4"/>
      <c r="AQR2" s="4"/>
      <c r="AQS2" s="4"/>
      <c r="AQT2" s="4"/>
      <c r="AQU2" s="4"/>
      <c r="AQV2" s="4"/>
      <c r="AQW2" s="4"/>
      <c r="AQX2" s="4"/>
      <c r="AQY2" s="4"/>
      <c r="AQZ2" s="4"/>
      <c r="ARA2" s="4"/>
      <c r="ARB2" s="4"/>
      <c r="ARC2" s="4"/>
      <c r="ARD2" s="4"/>
      <c r="ARE2" s="4"/>
      <c r="ARF2" s="4"/>
      <c r="ARG2" s="4"/>
      <c r="ARH2" s="4"/>
      <c r="ARI2" s="4"/>
      <c r="ARJ2" s="4"/>
      <c r="ARK2" s="4"/>
      <c r="ARL2" s="4"/>
      <c r="ARM2" s="4"/>
      <c r="ARN2" s="4"/>
      <c r="ARO2" s="4"/>
      <c r="ARP2" s="4"/>
      <c r="ARQ2" s="4"/>
      <c r="ARR2" s="4"/>
      <c r="ARS2" s="4"/>
      <c r="ART2" s="4"/>
      <c r="ARU2" s="4"/>
      <c r="ARV2" s="4"/>
      <c r="ARW2" s="4"/>
      <c r="ARX2" s="4"/>
      <c r="ARY2" s="4"/>
      <c r="ARZ2" s="4"/>
      <c r="ASA2" s="4"/>
      <c r="ASB2" s="4"/>
      <c r="ASC2" s="4"/>
      <c r="ASD2" s="4"/>
      <c r="ASE2" s="4"/>
      <c r="ASF2" s="4"/>
      <c r="ASG2" s="4"/>
      <c r="ASH2" s="4"/>
      <c r="ASI2" s="4"/>
      <c r="ASJ2" s="4"/>
      <c r="ASK2" s="4"/>
      <c r="ASL2" s="4"/>
      <c r="ASM2" s="4"/>
      <c r="ASN2" s="4"/>
      <c r="ASO2" s="4"/>
      <c r="ASP2" s="4"/>
      <c r="ASQ2" s="4"/>
      <c r="ASR2" s="4"/>
      <c r="ASS2" s="4"/>
      <c r="AST2" s="4"/>
      <c r="ASU2" s="4"/>
      <c r="ASV2" s="4"/>
      <c r="ASW2" s="4"/>
      <c r="ASX2" s="4"/>
      <c r="ASY2" s="4"/>
      <c r="ASZ2" s="4"/>
      <c r="ATA2" s="4"/>
      <c r="ATB2" s="4"/>
      <c r="ATC2" s="4"/>
      <c r="ATD2" s="4"/>
      <c r="ATE2" s="4"/>
      <c r="ATF2" s="4"/>
      <c r="ATG2" s="4"/>
      <c r="ATH2" s="4"/>
      <c r="ATI2" s="4"/>
      <c r="ATJ2" s="4"/>
      <c r="ATK2" s="4"/>
      <c r="ATL2" s="4"/>
      <c r="ATM2" s="4"/>
      <c r="ATN2" s="4"/>
      <c r="ATO2" s="4"/>
      <c r="ATP2" s="4"/>
      <c r="ATQ2" s="4"/>
      <c r="ATR2" s="4"/>
      <c r="ATS2" s="4"/>
      <c r="ATT2" s="4"/>
      <c r="ATU2" s="4"/>
      <c r="ATV2" s="4"/>
      <c r="ATW2" s="4"/>
      <c r="ATX2" s="4"/>
      <c r="ATY2" s="4"/>
      <c r="ATZ2" s="4"/>
      <c r="AUA2" s="4"/>
      <c r="AUB2" s="4"/>
      <c r="AUC2" s="4"/>
      <c r="AUD2" s="4"/>
      <c r="AUE2" s="4"/>
      <c r="AUF2" s="4"/>
      <c r="AUG2" s="4"/>
      <c r="AUH2" s="4"/>
      <c r="AUI2" s="4"/>
      <c r="AUJ2" s="4"/>
      <c r="AUK2" s="4"/>
      <c r="AUL2" s="4"/>
      <c r="AUM2" s="4"/>
      <c r="AUN2" s="4"/>
      <c r="AUO2" s="4"/>
      <c r="AUP2" s="4"/>
      <c r="AUQ2" s="4"/>
      <c r="AUR2" s="4"/>
      <c r="AUS2" s="4"/>
      <c r="AUT2" s="4"/>
      <c r="AUU2" s="4"/>
      <c r="AUV2" s="4"/>
      <c r="AUW2" s="4"/>
      <c r="AUX2" s="4"/>
      <c r="AUY2" s="4"/>
      <c r="AUZ2" s="4"/>
      <c r="AVA2" s="4"/>
      <c r="AVB2" s="4"/>
      <c r="AVC2" s="4"/>
      <c r="AVD2" s="4"/>
      <c r="AVE2" s="4"/>
      <c r="AVF2" s="4"/>
      <c r="AVG2" s="4"/>
      <c r="AVH2" s="4"/>
      <c r="AVI2" s="4"/>
      <c r="AVJ2" s="4"/>
      <c r="AVK2" s="4"/>
      <c r="AVL2" s="4"/>
      <c r="AVM2" s="4"/>
      <c r="AVN2" s="4"/>
      <c r="AVO2" s="4"/>
      <c r="AVP2" s="4"/>
      <c r="AVQ2" s="4"/>
      <c r="AVR2" s="4"/>
      <c r="AVS2" s="4"/>
      <c r="AVT2" s="4"/>
      <c r="AVU2" s="4"/>
      <c r="AVV2" s="4"/>
      <c r="AVW2" s="4"/>
      <c r="AVX2" s="4"/>
      <c r="AVY2" s="4"/>
      <c r="AVZ2" s="4"/>
      <c r="AWA2" s="4"/>
      <c r="AWB2" s="4"/>
      <c r="AWC2" s="4"/>
      <c r="AWD2" s="4"/>
      <c r="AWE2" s="4"/>
      <c r="AWF2" s="4"/>
      <c r="AWG2" s="4"/>
      <c r="AWH2" s="4"/>
      <c r="AWI2" s="4"/>
      <c r="AWJ2" s="4"/>
      <c r="AWK2" s="4"/>
      <c r="AWL2" s="4"/>
      <c r="AWM2" s="4"/>
      <c r="AWN2" s="4"/>
      <c r="AWO2" s="4"/>
      <c r="AWP2" s="4"/>
      <c r="AWQ2" s="4"/>
      <c r="AWR2" s="4"/>
      <c r="AWS2" s="4"/>
      <c r="AWT2" s="4"/>
      <c r="AWU2" s="4"/>
      <c r="AWV2" s="4"/>
      <c r="AWW2" s="4"/>
      <c r="AWX2" s="4"/>
      <c r="AWY2" s="4"/>
      <c r="AWZ2" s="4"/>
      <c r="AXA2" s="4"/>
      <c r="AXB2" s="4"/>
      <c r="AXC2" s="4"/>
      <c r="AXD2" s="4"/>
      <c r="AXE2" s="4"/>
      <c r="AXF2" s="4"/>
      <c r="AXG2" s="4"/>
      <c r="AXH2" s="4"/>
      <c r="AXI2" s="4"/>
      <c r="AXJ2" s="4"/>
      <c r="AXK2" s="4"/>
      <c r="AXL2" s="4"/>
      <c r="AXM2" s="4"/>
      <c r="AXN2" s="4"/>
      <c r="AXO2" s="4"/>
      <c r="AXP2" s="4"/>
      <c r="AXQ2" s="4"/>
      <c r="AXR2" s="4"/>
      <c r="AXS2" s="4"/>
      <c r="AXT2" s="4"/>
      <c r="AXU2" s="4"/>
      <c r="AXV2" s="4"/>
      <c r="AXW2" s="4"/>
      <c r="AXX2" s="4"/>
      <c r="AXY2" s="4"/>
      <c r="AXZ2" s="4"/>
      <c r="AYA2" s="4"/>
      <c r="AYB2" s="4"/>
      <c r="AYC2" s="4"/>
      <c r="AYD2" s="4"/>
      <c r="AYE2" s="4"/>
      <c r="AYF2" s="4"/>
      <c r="AYG2" s="4"/>
      <c r="AYH2" s="4"/>
      <c r="AYI2" s="4"/>
      <c r="AYJ2" s="4"/>
      <c r="AYK2" s="4"/>
      <c r="AYL2" s="4"/>
      <c r="AYM2" s="4"/>
      <c r="AYN2" s="4"/>
      <c r="AYO2" s="4"/>
      <c r="AYP2" s="4"/>
      <c r="AYQ2" s="4"/>
      <c r="AYR2" s="4"/>
      <c r="AYS2" s="4"/>
      <c r="AYT2" s="4"/>
      <c r="AYU2" s="4"/>
      <c r="AYV2" s="4"/>
      <c r="AYW2" s="4"/>
      <c r="AYX2" s="4"/>
      <c r="AYY2" s="4"/>
      <c r="AYZ2" s="4"/>
      <c r="AZA2" s="4"/>
      <c r="AZB2" s="4"/>
      <c r="AZC2" s="4"/>
      <c r="AZD2" s="4"/>
      <c r="AZE2" s="4"/>
      <c r="AZF2" s="4"/>
      <c r="AZG2" s="4"/>
      <c r="AZH2" s="4"/>
      <c r="AZI2" s="4"/>
      <c r="AZJ2" s="4"/>
      <c r="AZK2" s="4"/>
      <c r="AZL2" s="4"/>
      <c r="AZM2" s="4"/>
      <c r="AZN2" s="4"/>
      <c r="AZO2" s="4"/>
      <c r="AZP2" s="4"/>
      <c r="AZQ2" s="4"/>
      <c r="AZR2" s="4"/>
      <c r="AZS2" s="4"/>
      <c r="AZT2" s="4"/>
      <c r="AZU2" s="4"/>
      <c r="AZV2" s="4"/>
      <c r="AZW2" s="4"/>
      <c r="AZX2" s="4"/>
      <c r="AZY2" s="4"/>
      <c r="AZZ2" s="4"/>
      <c r="BAA2" s="4"/>
      <c r="BAB2" s="4"/>
      <c r="BAC2" s="4"/>
      <c r="BAD2" s="4"/>
      <c r="BAE2" s="4"/>
      <c r="BAF2" s="4"/>
      <c r="BAG2" s="4"/>
      <c r="BAH2" s="4"/>
      <c r="BAI2" s="4"/>
      <c r="BAJ2" s="4"/>
      <c r="BAK2" s="4"/>
      <c r="BAL2" s="4"/>
      <c r="BAM2" s="4"/>
      <c r="BAN2" s="4"/>
      <c r="BAO2" s="4"/>
      <c r="BAP2" s="4"/>
      <c r="BAQ2" s="4"/>
      <c r="BAR2" s="4"/>
      <c r="BAS2" s="4"/>
      <c r="BAT2" s="4"/>
      <c r="BAU2" s="4"/>
      <c r="BAV2" s="4"/>
      <c r="BAW2" s="4"/>
      <c r="BAX2" s="4"/>
      <c r="BAY2" s="4"/>
      <c r="BAZ2" s="4"/>
      <c r="BBA2" s="4"/>
      <c r="BBB2" s="4"/>
      <c r="BBC2" s="4"/>
      <c r="BBD2" s="4"/>
      <c r="BBE2" s="4"/>
      <c r="BBF2" s="4"/>
      <c r="BBG2" s="4"/>
      <c r="BBH2" s="4"/>
      <c r="BBI2" s="4"/>
      <c r="BBJ2" s="4"/>
      <c r="BBK2" s="4"/>
      <c r="BBL2" s="4"/>
      <c r="BBM2" s="4"/>
      <c r="BBN2" s="4"/>
      <c r="BBO2" s="4"/>
      <c r="BBP2" s="4"/>
      <c r="BBQ2" s="4"/>
      <c r="BBR2" s="4"/>
      <c r="BBS2" s="4"/>
      <c r="BBT2" s="4"/>
      <c r="BBU2" s="4"/>
      <c r="BBV2" s="4"/>
      <c r="BBW2" s="4"/>
      <c r="BBX2" s="4"/>
      <c r="BBY2" s="4"/>
      <c r="BBZ2" s="4"/>
      <c r="BCA2" s="4"/>
      <c r="BCB2" s="4"/>
      <c r="BCC2" s="4"/>
      <c r="BCD2" s="4"/>
      <c r="BCE2" s="4"/>
      <c r="BCF2" s="4"/>
      <c r="BCG2" s="4"/>
      <c r="BCH2" s="4"/>
      <c r="BCI2" s="4"/>
      <c r="BCJ2" s="4"/>
      <c r="BCK2" s="4"/>
      <c r="BCL2" s="4"/>
      <c r="BCM2" s="4"/>
      <c r="BCN2" s="4"/>
      <c r="BCO2" s="4"/>
      <c r="BCP2" s="4"/>
      <c r="BCQ2" s="4"/>
      <c r="BCR2" s="4"/>
      <c r="BCS2" s="4"/>
      <c r="BCT2" s="4"/>
      <c r="BCU2" s="4"/>
      <c r="BCV2" s="4"/>
      <c r="BCW2" s="4"/>
      <c r="BCX2" s="4"/>
      <c r="BCY2" s="4"/>
      <c r="BCZ2" s="4"/>
      <c r="BDA2" s="4"/>
      <c r="BDB2" s="4"/>
      <c r="BDC2" s="4"/>
      <c r="BDD2" s="4"/>
      <c r="BDE2" s="4"/>
      <c r="BDF2" s="4"/>
      <c r="BDG2" s="4"/>
      <c r="BDH2" s="4"/>
      <c r="BDI2" s="4"/>
      <c r="BDJ2" s="4"/>
      <c r="BDK2" s="4"/>
      <c r="BDL2" s="4"/>
      <c r="BDM2" s="4"/>
      <c r="BDN2" s="4"/>
      <c r="BDO2" s="4"/>
      <c r="BDP2" s="4"/>
      <c r="BDQ2" s="4"/>
      <c r="BDR2" s="4"/>
      <c r="BDS2" s="4"/>
      <c r="BDT2" s="4"/>
      <c r="BDU2" s="4"/>
      <c r="BDV2" s="4"/>
      <c r="BDW2" s="4"/>
      <c r="BDX2" s="4"/>
      <c r="BDY2" s="4"/>
      <c r="BDZ2" s="4"/>
      <c r="BEA2" s="4"/>
      <c r="BEB2" s="4"/>
      <c r="BEC2" s="4"/>
      <c r="BED2" s="4"/>
      <c r="BEE2" s="4"/>
      <c r="BEF2" s="4"/>
      <c r="BEG2" s="4"/>
      <c r="BEH2" s="4"/>
      <c r="BEI2" s="4"/>
      <c r="BEJ2" s="4"/>
      <c r="BEK2" s="4"/>
      <c r="BEL2" s="4"/>
      <c r="BEM2" s="4"/>
      <c r="BEN2" s="4"/>
      <c r="BEO2" s="4"/>
      <c r="BEP2" s="4"/>
      <c r="BEQ2" s="4"/>
      <c r="BER2" s="4"/>
      <c r="BES2" s="4"/>
      <c r="BET2" s="4"/>
      <c r="BEU2" s="4"/>
      <c r="BEV2" s="4"/>
      <c r="BEW2" s="4"/>
      <c r="BEX2" s="4"/>
      <c r="BEY2" s="4"/>
      <c r="BEZ2" s="4"/>
      <c r="BFA2" s="4"/>
      <c r="BFB2" s="4"/>
      <c r="BFC2" s="4"/>
      <c r="BFD2" s="4"/>
      <c r="BFE2" s="4"/>
      <c r="BFF2" s="4"/>
      <c r="BFG2" s="4"/>
      <c r="BFH2" s="4"/>
      <c r="BFI2" s="4"/>
      <c r="BFJ2" s="4"/>
      <c r="BFK2" s="4"/>
      <c r="BFL2" s="4"/>
      <c r="BFM2" s="4"/>
      <c r="BFN2" s="4"/>
      <c r="BFO2" s="4"/>
      <c r="BFP2" s="4"/>
      <c r="BFQ2" s="4"/>
      <c r="BFR2" s="4"/>
      <c r="BFS2" s="4"/>
      <c r="BFT2" s="4"/>
      <c r="BFU2" s="4"/>
      <c r="BFV2" s="4"/>
      <c r="BFW2" s="4"/>
      <c r="BFX2" s="4"/>
      <c r="BFY2" s="4"/>
      <c r="BFZ2" s="4"/>
      <c r="BGA2" s="4"/>
      <c r="BGB2" s="4"/>
      <c r="BGC2" s="4"/>
      <c r="BGD2" s="4"/>
      <c r="BGE2" s="4"/>
      <c r="BGF2" s="4"/>
      <c r="BGG2" s="4"/>
      <c r="BGH2" s="4"/>
      <c r="BGI2" s="4"/>
      <c r="BGJ2" s="4"/>
      <c r="BGK2" s="4"/>
      <c r="BGL2" s="4"/>
      <c r="BGM2" s="4"/>
      <c r="BGN2" s="4"/>
      <c r="BGO2" s="4"/>
      <c r="BGP2" s="4"/>
      <c r="BGQ2" s="4"/>
      <c r="BGR2" s="4"/>
      <c r="BGS2" s="4"/>
      <c r="BGT2" s="4"/>
      <c r="BGU2" s="4"/>
      <c r="BGV2" s="4"/>
      <c r="BGW2" s="4"/>
      <c r="BGX2" s="4"/>
      <c r="BGY2" s="4"/>
      <c r="BGZ2" s="4"/>
      <c r="BHA2" s="4"/>
      <c r="BHB2" s="4"/>
      <c r="BHC2" s="4"/>
      <c r="BHD2" s="4"/>
      <c r="BHE2" s="4"/>
      <c r="BHF2" s="4"/>
      <c r="BHG2" s="4"/>
      <c r="BHH2" s="4"/>
      <c r="BHI2" s="4"/>
      <c r="BHJ2" s="4"/>
      <c r="BHK2" s="4"/>
      <c r="BHL2" s="4"/>
      <c r="BHM2" s="4"/>
      <c r="BHN2" s="4"/>
      <c r="BHO2" s="4"/>
      <c r="BHP2" s="4"/>
      <c r="BHQ2" s="4"/>
      <c r="BHR2" s="4"/>
      <c r="BHS2" s="4"/>
      <c r="BHT2" s="4"/>
      <c r="BHU2" s="4"/>
      <c r="BHV2" s="4"/>
      <c r="BHW2" s="4"/>
      <c r="BHX2" s="4"/>
      <c r="BHY2" s="4"/>
      <c r="BHZ2" s="4"/>
      <c r="BIA2" s="4"/>
      <c r="BIB2" s="4"/>
      <c r="BIC2" s="4"/>
      <c r="BID2" s="4"/>
      <c r="BIE2" s="4"/>
      <c r="BIF2" s="4"/>
      <c r="BIG2" s="4"/>
      <c r="BIH2" s="4"/>
      <c r="BII2" s="4"/>
      <c r="BIJ2" s="4"/>
      <c r="BIK2" s="4"/>
      <c r="BIL2" s="4"/>
      <c r="BIM2" s="4"/>
      <c r="BIN2" s="4"/>
      <c r="BIO2" s="4"/>
      <c r="BIP2" s="4"/>
      <c r="BIQ2" s="4"/>
      <c r="BIR2" s="4"/>
      <c r="BIS2" s="4"/>
      <c r="BIT2" s="4"/>
      <c r="BIU2" s="4"/>
      <c r="BIV2" s="4"/>
      <c r="BIW2" s="4"/>
      <c r="BIX2" s="4"/>
      <c r="BIY2" s="4"/>
      <c r="BIZ2" s="4"/>
      <c r="BJA2" s="4"/>
      <c r="BJB2" s="4"/>
      <c r="BJC2" s="4"/>
      <c r="BJD2" s="4"/>
      <c r="BJE2" s="4"/>
      <c r="BJF2" s="4"/>
      <c r="BJG2" s="4"/>
      <c r="BJH2" s="4"/>
      <c r="BJI2" s="4"/>
      <c r="BJJ2" s="4"/>
      <c r="BJK2" s="4"/>
      <c r="BJL2" s="4"/>
      <c r="BJM2" s="4"/>
      <c r="BJN2" s="4"/>
      <c r="BJO2" s="4"/>
      <c r="BJP2" s="4"/>
      <c r="BJQ2" s="4"/>
      <c r="BJR2" s="4"/>
      <c r="BJS2" s="4"/>
      <c r="BJT2" s="4"/>
      <c r="BJU2" s="4"/>
      <c r="BJV2" s="4"/>
      <c r="BJW2" s="4"/>
      <c r="BJX2" s="4"/>
      <c r="BJY2" s="4"/>
      <c r="BJZ2" s="4"/>
      <c r="BKA2" s="4"/>
      <c r="BKB2" s="4"/>
      <c r="BKC2" s="4"/>
      <c r="BKD2" s="4"/>
      <c r="BKE2" s="4"/>
      <c r="BKF2" s="4"/>
      <c r="BKG2" s="4"/>
      <c r="BKH2" s="4"/>
      <c r="BKI2" s="4"/>
      <c r="BKJ2" s="4"/>
      <c r="BKK2" s="4"/>
      <c r="BKL2" s="4"/>
      <c r="BKM2" s="4"/>
      <c r="BKN2" s="4"/>
      <c r="BKO2" s="4"/>
      <c r="BKP2" s="4"/>
      <c r="BKQ2" s="4"/>
      <c r="BKR2" s="4"/>
      <c r="BKS2" s="4"/>
      <c r="BKT2" s="4"/>
      <c r="BKU2" s="4"/>
      <c r="BKV2" s="4"/>
      <c r="BKW2" s="4"/>
      <c r="BKX2" s="4"/>
      <c r="BKY2" s="4"/>
      <c r="BKZ2" s="4"/>
      <c r="BLA2" s="4"/>
      <c r="BLB2" s="4"/>
      <c r="BLC2" s="4"/>
      <c r="BLD2" s="4"/>
      <c r="BLE2" s="4"/>
      <c r="BLF2" s="4"/>
      <c r="BLG2" s="4"/>
      <c r="BLH2" s="4"/>
      <c r="BLI2" s="4"/>
      <c r="BLJ2" s="4"/>
      <c r="BLK2" s="4"/>
      <c r="BLL2" s="4"/>
      <c r="BLM2" s="4"/>
      <c r="BLN2" s="4"/>
      <c r="BLO2" s="4"/>
      <c r="BLP2" s="4"/>
      <c r="BLQ2" s="4"/>
      <c r="BLR2" s="4"/>
      <c r="BLS2" s="4"/>
      <c r="BLT2" s="4"/>
      <c r="BLU2" s="4"/>
      <c r="BLV2" s="4"/>
      <c r="BLW2" s="4"/>
      <c r="BLX2" s="4"/>
      <c r="BLY2" s="4"/>
      <c r="BLZ2" s="4"/>
      <c r="BMA2" s="4"/>
      <c r="BMB2" s="4"/>
      <c r="BMC2" s="4"/>
      <c r="BMD2" s="4"/>
      <c r="BME2" s="4"/>
      <c r="BMF2" s="4"/>
      <c r="BMG2" s="4"/>
      <c r="BMH2" s="4"/>
      <c r="BMI2" s="4"/>
      <c r="BMJ2" s="4"/>
      <c r="BMK2" s="4"/>
      <c r="BML2" s="4"/>
      <c r="BMM2" s="4"/>
      <c r="BMN2" s="4"/>
      <c r="BMO2" s="4"/>
      <c r="BMP2" s="4"/>
      <c r="BMQ2" s="4"/>
      <c r="BMR2" s="4"/>
      <c r="BMS2" s="4"/>
      <c r="BMT2" s="4"/>
      <c r="BMU2" s="4"/>
      <c r="BMV2" s="4"/>
      <c r="BMW2" s="4"/>
      <c r="BMX2" s="4"/>
      <c r="BMY2" s="4"/>
      <c r="BMZ2" s="4"/>
      <c r="BNA2" s="4"/>
      <c r="BNB2" s="4"/>
      <c r="BNC2" s="4"/>
      <c r="BND2" s="4"/>
      <c r="BNE2" s="4"/>
      <c r="BNF2" s="4"/>
      <c r="BNG2" s="4"/>
      <c r="BNH2" s="4"/>
      <c r="BNI2" s="4"/>
      <c r="BNJ2" s="4"/>
      <c r="BNK2" s="4"/>
      <c r="BNL2" s="4"/>
      <c r="BNM2" s="4"/>
      <c r="BNN2" s="4"/>
      <c r="BNO2" s="4"/>
      <c r="BNP2" s="4"/>
      <c r="BNQ2" s="4"/>
      <c r="BNR2" s="4"/>
      <c r="BNS2" s="4"/>
      <c r="BNT2" s="4"/>
      <c r="BNU2" s="4"/>
      <c r="BNV2" s="4"/>
      <c r="BNW2" s="4"/>
      <c r="BNX2" s="4"/>
      <c r="BNY2" s="4"/>
      <c r="BNZ2" s="4"/>
      <c r="BOA2" s="4"/>
      <c r="BOB2" s="4"/>
      <c r="BOC2" s="4"/>
      <c r="BOD2" s="4"/>
      <c r="BOE2" s="4"/>
      <c r="BOF2" s="4"/>
      <c r="BOG2" s="4"/>
      <c r="BOH2" s="4"/>
      <c r="BOI2" s="4"/>
      <c r="BOJ2" s="4"/>
      <c r="BOK2" s="4"/>
      <c r="BOL2" s="4"/>
      <c r="BOM2" s="4"/>
      <c r="BON2" s="4"/>
      <c r="BOO2" s="4"/>
      <c r="BOP2" s="4"/>
      <c r="BOQ2" s="4"/>
      <c r="BOR2" s="4"/>
      <c r="BOS2" s="4"/>
      <c r="BOT2" s="4"/>
      <c r="BOU2" s="4"/>
      <c r="BOV2" s="4"/>
      <c r="BOW2" s="4"/>
      <c r="BOX2" s="4"/>
      <c r="BOY2" s="4"/>
      <c r="BOZ2" s="4"/>
      <c r="BPA2" s="4"/>
      <c r="BPB2" s="4"/>
      <c r="BPC2" s="4"/>
      <c r="BPD2" s="4"/>
      <c r="BPE2" s="4"/>
      <c r="BPF2" s="4"/>
      <c r="BPG2" s="4"/>
      <c r="BPH2" s="4"/>
      <c r="BPI2" s="4"/>
      <c r="BPJ2" s="4"/>
      <c r="BPK2" s="4"/>
      <c r="BPL2" s="4"/>
      <c r="BPM2" s="4"/>
      <c r="BPN2" s="4"/>
      <c r="BPO2" s="4"/>
      <c r="BPP2" s="4"/>
      <c r="BPQ2" s="4"/>
      <c r="BPR2" s="4"/>
      <c r="BPS2" s="4"/>
      <c r="BPT2" s="4"/>
      <c r="BPU2" s="4"/>
      <c r="BPV2" s="4"/>
      <c r="BPW2" s="4"/>
      <c r="BPX2" s="4"/>
      <c r="BPY2" s="4"/>
      <c r="BPZ2" s="4"/>
      <c r="BQA2" s="4"/>
      <c r="BQB2" s="4"/>
      <c r="BQC2" s="4"/>
      <c r="BQD2" s="4"/>
      <c r="BQE2" s="4"/>
      <c r="BQF2" s="4"/>
      <c r="BQG2" s="4"/>
      <c r="BQH2" s="4"/>
      <c r="BQI2" s="4"/>
      <c r="BQJ2" s="4"/>
      <c r="BQK2" s="4"/>
      <c r="BQL2" s="4"/>
      <c r="BQM2" s="4"/>
      <c r="BQN2" s="4"/>
      <c r="BQO2" s="4"/>
      <c r="BQP2" s="4"/>
      <c r="BQQ2" s="4"/>
      <c r="BQR2" s="4"/>
      <c r="BQS2" s="4"/>
      <c r="BQT2" s="4"/>
      <c r="BQU2" s="4"/>
      <c r="BQV2" s="4"/>
      <c r="BQW2" s="4"/>
      <c r="BQX2" s="4"/>
      <c r="BQY2" s="4"/>
      <c r="BQZ2" s="4"/>
      <c r="BRA2" s="4"/>
      <c r="BRB2" s="4"/>
      <c r="BRC2" s="4"/>
      <c r="BRD2" s="4"/>
      <c r="BRE2" s="4"/>
      <c r="BRF2" s="4"/>
      <c r="BRG2" s="4"/>
      <c r="BRH2" s="4"/>
      <c r="BRI2" s="4"/>
      <c r="BRJ2" s="4"/>
      <c r="BRK2" s="4"/>
      <c r="BRL2" s="4"/>
      <c r="BRM2" s="4"/>
      <c r="BRN2" s="4"/>
      <c r="BRO2" s="4"/>
      <c r="BRP2" s="4"/>
      <c r="BRQ2" s="4"/>
      <c r="BRR2" s="4"/>
      <c r="BRS2" s="4"/>
      <c r="BRT2" s="4"/>
      <c r="BRU2" s="4"/>
      <c r="BRV2" s="4"/>
      <c r="BRW2" s="4"/>
      <c r="BRX2" s="4"/>
      <c r="BRY2" s="4"/>
      <c r="BRZ2" s="4"/>
      <c r="BSA2" s="4"/>
      <c r="BSB2" s="4"/>
      <c r="BSC2" s="4"/>
      <c r="BSD2" s="4"/>
      <c r="BSE2" s="4"/>
      <c r="BSF2" s="4"/>
      <c r="BSG2" s="4"/>
      <c r="BSH2" s="4"/>
      <c r="BSI2" s="4"/>
      <c r="BSJ2" s="4"/>
      <c r="BSK2" s="4"/>
      <c r="BSL2" s="4"/>
      <c r="BSM2" s="4"/>
      <c r="BSN2" s="4"/>
      <c r="BSO2" s="4"/>
      <c r="BSP2" s="4"/>
      <c r="BSQ2" s="4"/>
      <c r="BSR2" s="4"/>
      <c r="BSS2" s="4"/>
      <c r="BST2" s="4"/>
      <c r="BSU2" s="4"/>
      <c r="BSV2" s="4"/>
      <c r="BSW2" s="4"/>
      <c r="BSX2" s="4"/>
      <c r="BSY2" s="4"/>
      <c r="BSZ2" s="4"/>
      <c r="BTA2" s="4"/>
      <c r="BTB2" s="4"/>
      <c r="BTC2" s="4"/>
      <c r="BTD2" s="4"/>
      <c r="BTE2" s="4"/>
      <c r="BTF2" s="4"/>
      <c r="BTG2" s="4"/>
      <c r="BTH2" s="4"/>
      <c r="BTI2" s="4"/>
      <c r="BTJ2" s="4"/>
      <c r="BTK2" s="4"/>
      <c r="BTL2" s="4"/>
      <c r="BTM2" s="4"/>
      <c r="BTN2" s="4"/>
      <c r="BTO2" s="4"/>
      <c r="BTP2" s="4"/>
      <c r="BTQ2" s="4"/>
      <c r="BTR2" s="4"/>
      <c r="BTS2" s="4"/>
      <c r="BTT2" s="4"/>
      <c r="BTU2" s="4"/>
      <c r="BTV2" s="4"/>
      <c r="BTW2" s="4"/>
      <c r="BTX2" s="4"/>
      <c r="BTY2" s="4"/>
      <c r="BTZ2" s="4"/>
      <c r="BUA2" s="4"/>
      <c r="BUB2" s="4"/>
      <c r="BUC2" s="4"/>
      <c r="BUD2" s="4"/>
      <c r="BUE2" s="4"/>
      <c r="BUF2" s="4"/>
      <c r="BUG2" s="4"/>
      <c r="BUH2" s="4"/>
      <c r="BUI2" s="4"/>
      <c r="BUJ2" s="4"/>
      <c r="BUK2" s="4"/>
      <c r="BUL2" s="4"/>
      <c r="BUM2" s="4"/>
      <c r="BUN2" s="4"/>
      <c r="BUO2" s="4"/>
      <c r="BUP2" s="4"/>
      <c r="BUQ2" s="4"/>
      <c r="BUR2" s="4"/>
      <c r="BUS2" s="4"/>
      <c r="BUT2" s="4"/>
      <c r="BUU2" s="4"/>
      <c r="BUV2" s="4"/>
      <c r="BUW2" s="4"/>
      <c r="BUX2" s="4"/>
      <c r="BUY2" s="4"/>
      <c r="BUZ2" s="4"/>
      <c r="BVA2" s="4"/>
      <c r="BVB2" s="4"/>
      <c r="BVC2" s="4"/>
      <c r="BVD2" s="4"/>
      <c r="BVE2" s="4"/>
      <c r="BVF2" s="4"/>
      <c r="BVG2" s="4"/>
      <c r="BVH2" s="4"/>
      <c r="BVI2" s="4"/>
      <c r="BVJ2" s="4"/>
      <c r="BVK2" s="4"/>
      <c r="BVL2" s="4"/>
      <c r="BVM2" s="4"/>
      <c r="BVN2" s="4"/>
      <c r="BVO2" s="4"/>
      <c r="BVP2" s="4"/>
      <c r="BVQ2" s="4"/>
      <c r="BVR2" s="4"/>
      <c r="BVS2" s="4"/>
      <c r="BVT2" s="4"/>
      <c r="BVU2" s="4"/>
      <c r="BVV2" s="4"/>
      <c r="BVW2" s="4"/>
      <c r="BVX2" s="4"/>
      <c r="BVY2" s="4"/>
      <c r="BVZ2" s="4"/>
      <c r="BWA2" s="4"/>
      <c r="BWB2" s="4"/>
      <c r="BWC2" s="4"/>
      <c r="BWD2" s="4"/>
      <c r="BWE2" s="4"/>
      <c r="BWF2" s="4"/>
      <c r="BWG2" s="4"/>
      <c r="BWH2" s="4"/>
      <c r="BWI2" s="4"/>
      <c r="BWJ2" s="4"/>
      <c r="BWK2" s="4"/>
      <c r="BWL2" s="4"/>
      <c r="BWM2" s="4"/>
      <c r="BWN2" s="4"/>
      <c r="BWO2" s="4"/>
      <c r="BWP2" s="4"/>
      <c r="BWQ2" s="4"/>
      <c r="BWR2" s="4"/>
      <c r="BWS2" s="4"/>
      <c r="BWT2" s="4"/>
      <c r="BWU2" s="4"/>
      <c r="BWV2" s="4"/>
      <c r="BWW2" s="4"/>
      <c r="BWX2" s="4"/>
      <c r="BWY2" s="4"/>
      <c r="BWZ2" s="4"/>
      <c r="BXA2" s="4"/>
      <c r="BXB2" s="4"/>
      <c r="BXC2" s="4"/>
      <c r="BXD2" s="4"/>
      <c r="BXE2" s="4"/>
      <c r="BXF2" s="4"/>
      <c r="BXG2" s="4"/>
      <c r="BXH2" s="4"/>
      <c r="BXI2" s="4"/>
      <c r="BXJ2" s="4"/>
      <c r="BXK2" s="4"/>
      <c r="BXL2" s="4"/>
      <c r="BXM2" s="4"/>
      <c r="BXN2" s="4"/>
      <c r="BXO2" s="4"/>
      <c r="BXP2" s="4"/>
      <c r="BXQ2" s="4"/>
      <c r="BXR2" s="4"/>
      <c r="BXS2" s="4"/>
      <c r="BXT2" s="4"/>
      <c r="BXU2" s="4"/>
      <c r="BXV2" s="4"/>
      <c r="BXW2" s="4"/>
      <c r="BXX2" s="4"/>
      <c r="BXY2" s="4"/>
      <c r="BXZ2" s="4"/>
      <c r="BYA2" s="4"/>
      <c r="BYB2" s="4"/>
      <c r="BYC2" s="4"/>
      <c r="BYD2" s="4"/>
      <c r="BYE2" s="4"/>
      <c r="BYF2" s="4"/>
      <c r="BYG2" s="4"/>
      <c r="BYH2" s="4"/>
      <c r="BYI2" s="4"/>
      <c r="BYJ2" s="4"/>
      <c r="BYK2" s="4"/>
      <c r="BYL2" s="4"/>
      <c r="BYM2" s="4"/>
      <c r="BYN2" s="4"/>
      <c r="BYO2" s="4"/>
      <c r="BYP2" s="4"/>
      <c r="BYQ2" s="4"/>
      <c r="BYR2" s="4"/>
      <c r="BYS2" s="4"/>
      <c r="BYT2" s="4"/>
      <c r="BYU2" s="4"/>
      <c r="BYV2" s="4"/>
      <c r="BYW2" s="4"/>
      <c r="BYX2" s="4"/>
      <c r="BYY2" s="4"/>
      <c r="BYZ2" s="4"/>
      <c r="BZA2" s="4"/>
      <c r="BZB2" s="4"/>
      <c r="BZC2" s="4"/>
      <c r="BZD2" s="4"/>
      <c r="BZE2" s="4"/>
      <c r="BZF2" s="4"/>
      <c r="BZG2" s="4"/>
      <c r="BZH2" s="4"/>
      <c r="BZI2" s="4"/>
      <c r="BZJ2" s="4"/>
      <c r="BZK2" s="4"/>
      <c r="BZL2" s="4"/>
      <c r="BZM2" s="4"/>
      <c r="BZN2" s="4"/>
      <c r="BZO2" s="4"/>
      <c r="BZP2" s="4"/>
      <c r="BZQ2" s="4"/>
      <c r="BZR2" s="4"/>
      <c r="BZS2" s="4"/>
      <c r="BZT2" s="4"/>
      <c r="BZU2" s="4"/>
      <c r="BZV2" s="4"/>
      <c r="BZW2" s="4"/>
      <c r="BZX2" s="4"/>
      <c r="BZY2" s="4"/>
      <c r="BZZ2" s="4"/>
      <c r="CAA2" s="4"/>
      <c r="CAB2" s="4"/>
      <c r="CAC2" s="4"/>
      <c r="CAD2" s="4"/>
      <c r="CAE2" s="4"/>
      <c r="CAF2" s="4"/>
      <c r="CAG2" s="4"/>
      <c r="CAH2" s="4"/>
      <c r="CAI2" s="4"/>
      <c r="CAJ2" s="4"/>
      <c r="CAK2" s="4"/>
      <c r="CAL2" s="4"/>
      <c r="CAM2" s="4"/>
      <c r="CAN2" s="4"/>
      <c r="CAO2" s="4"/>
      <c r="CAP2" s="4"/>
      <c r="CAQ2" s="4"/>
      <c r="CAR2" s="4"/>
      <c r="CAS2" s="4"/>
      <c r="CAT2" s="4"/>
      <c r="CAU2" s="4"/>
      <c r="CAV2" s="4"/>
      <c r="CAW2" s="4"/>
      <c r="CAX2" s="4"/>
      <c r="CAY2" s="4"/>
      <c r="CAZ2" s="4"/>
      <c r="CBA2" s="4"/>
      <c r="CBB2" s="4"/>
      <c r="CBC2" s="4"/>
      <c r="CBD2" s="4"/>
      <c r="CBE2" s="4"/>
      <c r="CBF2" s="4"/>
      <c r="CBG2" s="4"/>
      <c r="CBH2" s="4"/>
      <c r="CBI2" s="4"/>
      <c r="CBJ2" s="4"/>
      <c r="CBK2" s="4"/>
      <c r="CBL2" s="4"/>
      <c r="CBM2" s="4"/>
      <c r="CBN2" s="4"/>
      <c r="CBO2" s="4"/>
      <c r="CBP2" s="4"/>
      <c r="CBQ2" s="4"/>
      <c r="CBR2" s="4"/>
      <c r="CBS2" s="4"/>
      <c r="CBT2" s="4"/>
      <c r="CBU2" s="4"/>
      <c r="CBV2" s="4"/>
      <c r="CBW2" s="4"/>
      <c r="CBX2" s="4"/>
      <c r="CBY2" s="4"/>
      <c r="CBZ2" s="4"/>
      <c r="CCA2" s="4"/>
      <c r="CCB2" s="4"/>
      <c r="CCC2" s="4"/>
      <c r="CCD2" s="4"/>
      <c r="CCE2" s="4"/>
      <c r="CCF2" s="4"/>
      <c r="CCG2" s="4"/>
      <c r="CCH2" s="4"/>
      <c r="CCI2" s="4"/>
      <c r="CCJ2" s="4"/>
      <c r="CCK2" s="4"/>
      <c r="CCL2" s="4"/>
      <c r="CCM2" s="4"/>
      <c r="CCN2" s="4"/>
      <c r="CCO2" s="4"/>
      <c r="CCP2" s="4"/>
      <c r="CCQ2" s="4"/>
      <c r="CCR2" s="4"/>
      <c r="CCS2" s="4"/>
      <c r="CCT2" s="4"/>
      <c r="CCU2" s="4"/>
      <c r="CCV2" s="4"/>
      <c r="CCW2" s="4"/>
      <c r="CCX2" s="4"/>
      <c r="CCY2" s="4"/>
      <c r="CCZ2" s="4"/>
      <c r="CDA2" s="4"/>
      <c r="CDB2" s="4"/>
      <c r="CDC2" s="4"/>
      <c r="CDD2" s="4"/>
      <c r="CDE2" s="4"/>
      <c r="CDF2" s="4"/>
      <c r="CDG2" s="4"/>
      <c r="CDH2" s="4"/>
      <c r="CDI2" s="4"/>
      <c r="CDJ2" s="4"/>
      <c r="CDK2" s="4"/>
      <c r="CDL2" s="4"/>
      <c r="CDM2" s="4"/>
      <c r="CDN2" s="4"/>
      <c r="CDO2" s="4"/>
      <c r="CDP2" s="4"/>
      <c r="CDQ2" s="4"/>
      <c r="CDR2" s="4"/>
      <c r="CDS2" s="4"/>
      <c r="CDT2" s="4"/>
      <c r="CDU2" s="4"/>
      <c r="CDV2" s="4"/>
      <c r="CDW2" s="4"/>
      <c r="CDX2" s="4"/>
      <c r="CDY2" s="4"/>
      <c r="CDZ2" s="4"/>
      <c r="CEA2" s="4"/>
      <c r="CEB2" s="4"/>
      <c r="CEC2" s="4"/>
      <c r="CED2" s="4"/>
      <c r="CEE2" s="4"/>
      <c r="CEF2" s="4"/>
      <c r="CEG2" s="4"/>
      <c r="CEH2" s="4"/>
      <c r="CEI2" s="4"/>
      <c r="CEJ2" s="4"/>
      <c r="CEK2" s="4"/>
      <c r="CEL2" s="4"/>
      <c r="CEM2" s="4"/>
      <c r="CEN2" s="4"/>
      <c r="CEO2" s="4"/>
      <c r="CEP2" s="4"/>
      <c r="CEQ2" s="4"/>
      <c r="CER2" s="4"/>
      <c r="CES2" s="4"/>
      <c r="CET2" s="4"/>
      <c r="CEU2" s="4"/>
      <c r="CEV2" s="4"/>
      <c r="CEW2" s="4"/>
      <c r="CEX2" s="4"/>
      <c r="CEY2" s="4"/>
      <c r="CEZ2" s="4"/>
      <c r="CFA2" s="4"/>
      <c r="CFB2" s="4"/>
      <c r="CFC2" s="4"/>
      <c r="CFD2" s="4"/>
      <c r="CFE2" s="4"/>
      <c r="CFF2" s="4"/>
      <c r="CFG2" s="4"/>
      <c r="CFH2" s="4"/>
      <c r="CFI2" s="4"/>
      <c r="CFJ2" s="4"/>
      <c r="CFK2" s="4"/>
      <c r="CFL2" s="4"/>
      <c r="CFM2" s="4"/>
      <c r="CFN2" s="4"/>
      <c r="CFO2" s="4"/>
      <c r="CFP2" s="4"/>
      <c r="CFQ2" s="4"/>
      <c r="CFR2" s="4"/>
      <c r="CFS2" s="4"/>
      <c r="CFT2" s="4"/>
      <c r="CFU2" s="4"/>
      <c r="CFV2" s="4"/>
      <c r="CFW2" s="4"/>
      <c r="CFX2" s="4"/>
      <c r="CFY2" s="4"/>
      <c r="CFZ2" s="4"/>
      <c r="CGA2" s="4"/>
      <c r="CGB2" s="4"/>
      <c r="CGC2" s="4"/>
      <c r="CGD2" s="4"/>
      <c r="CGE2" s="4"/>
      <c r="CGF2" s="4"/>
      <c r="CGG2" s="4"/>
      <c r="CGH2" s="4"/>
      <c r="CGI2" s="4"/>
      <c r="CGJ2" s="4"/>
      <c r="CGK2" s="4"/>
      <c r="CGL2" s="4"/>
      <c r="CGM2" s="4"/>
      <c r="CGN2" s="4"/>
      <c r="CGO2" s="4"/>
      <c r="CGP2" s="4"/>
      <c r="CGQ2" s="4"/>
      <c r="CGR2" s="4"/>
      <c r="CGS2" s="4"/>
      <c r="CGT2" s="4"/>
      <c r="CGU2" s="4"/>
      <c r="CGV2" s="4"/>
      <c r="CGW2" s="4"/>
      <c r="CGX2" s="4"/>
      <c r="CGY2" s="4"/>
      <c r="CGZ2" s="4"/>
      <c r="CHA2" s="4"/>
      <c r="CHB2" s="4"/>
      <c r="CHC2" s="4"/>
      <c r="CHD2" s="4"/>
      <c r="CHE2" s="4"/>
      <c r="CHF2" s="4"/>
      <c r="CHG2" s="4"/>
      <c r="CHH2" s="4"/>
      <c r="CHI2" s="4"/>
      <c r="CHJ2" s="4"/>
      <c r="CHK2" s="4"/>
      <c r="CHL2" s="4"/>
      <c r="CHM2" s="4"/>
      <c r="CHN2" s="4"/>
      <c r="CHO2" s="4"/>
      <c r="CHP2" s="4"/>
      <c r="CHQ2" s="4"/>
      <c r="CHR2" s="4"/>
      <c r="CHS2" s="4"/>
      <c r="CHT2" s="4"/>
      <c r="CHU2" s="4"/>
      <c r="CHV2" s="4"/>
      <c r="CHW2" s="4"/>
      <c r="CHX2" s="4"/>
      <c r="CHY2" s="4"/>
      <c r="CHZ2" s="4"/>
      <c r="CIA2" s="4"/>
    </row>
    <row r="3" spans="1:2263" ht="25.5" customHeight="1" thickBot="1">
      <c r="A3" s="213"/>
      <c r="B3" s="224" t="s">
        <v>107</v>
      </c>
      <c r="C3" s="225"/>
      <c r="D3" s="225"/>
      <c r="E3" s="225"/>
      <c r="F3" s="225"/>
      <c r="G3" s="225"/>
      <c r="H3" s="225"/>
      <c r="I3" s="226"/>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c r="ALN3" s="4"/>
      <c r="ALO3" s="4"/>
      <c r="ALP3" s="4"/>
      <c r="ALQ3" s="4"/>
      <c r="ALR3" s="4"/>
      <c r="ALS3" s="4"/>
      <c r="ALT3" s="4"/>
      <c r="ALU3" s="4"/>
      <c r="ALV3" s="4"/>
      <c r="ALW3" s="4"/>
      <c r="ALX3" s="4"/>
      <c r="ALY3" s="4"/>
      <c r="ALZ3" s="4"/>
      <c r="AMA3" s="4"/>
      <c r="AMB3" s="4"/>
      <c r="AMC3" s="4"/>
      <c r="AMD3" s="4"/>
      <c r="AME3" s="4"/>
      <c r="AMF3" s="4"/>
      <c r="AMG3" s="4"/>
      <c r="AMH3" s="4"/>
      <c r="AMI3" s="4"/>
      <c r="AMJ3" s="4"/>
      <c r="AMK3" s="4"/>
      <c r="AML3" s="4"/>
      <c r="AMM3" s="4"/>
      <c r="AMN3" s="4"/>
      <c r="AMO3" s="4"/>
      <c r="AMP3" s="4"/>
      <c r="AMQ3" s="4"/>
      <c r="AMR3" s="4"/>
      <c r="AMS3" s="4"/>
      <c r="AMT3" s="4"/>
      <c r="AMU3" s="4"/>
      <c r="AMV3" s="4"/>
      <c r="AMW3" s="4"/>
      <c r="AMX3" s="4"/>
      <c r="AMY3" s="4"/>
      <c r="AMZ3" s="4"/>
      <c r="ANA3" s="4"/>
      <c r="ANB3" s="4"/>
      <c r="ANC3" s="4"/>
      <c r="AND3" s="4"/>
      <c r="ANE3" s="4"/>
      <c r="ANF3" s="4"/>
      <c r="ANG3" s="4"/>
      <c r="ANH3" s="4"/>
      <c r="ANI3" s="4"/>
      <c r="ANJ3" s="4"/>
      <c r="ANK3" s="4"/>
      <c r="ANL3" s="4"/>
      <c r="ANM3" s="4"/>
      <c r="ANN3" s="4"/>
      <c r="ANO3" s="4"/>
      <c r="ANP3" s="4"/>
      <c r="ANQ3" s="4"/>
      <c r="ANR3" s="4"/>
      <c r="ANS3" s="4"/>
      <c r="ANT3" s="4"/>
      <c r="ANU3" s="4"/>
      <c r="ANV3" s="4"/>
      <c r="ANW3" s="4"/>
      <c r="ANX3" s="4"/>
      <c r="ANY3" s="4"/>
      <c r="ANZ3" s="4"/>
      <c r="AOA3" s="4"/>
      <c r="AOB3" s="4"/>
      <c r="AOC3" s="4"/>
      <c r="AOD3" s="4"/>
      <c r="AOE3" s="4"/>
      <c r="AOF3" s="4"/>
      <c r="AOG3" s="4"/>
      <c r="AOH3" s="4"/>
      <c r="AOI3" s="4"/>
      <c r="AOJ3" s="4"/>
      <c r="AOK3" s="4"/>
      <c r="AOL3" s="4"/>
      <c r="AOM3" s="4"/>
      <c r="AON3" s="4"/>
      <c r="AOO3" s="4"/>
      <c r="AOP3" s="4"/>
      <c r="AOQ3" s="4"/>
      <c r="AOR3" s="4"/>
      <c r="AOS3" s="4"/>
      <c r="AOT3" s="4"/>
      <c r="AOU3" s="4"/>
      <c r="AOV3" s="4"/>
      <c r="AOW3" s="4"/>
      <c r="AOX3" s="4"/>
      <c r="AOY3" s="4"/>
      <c r="AOZ3" s="4"/>
      <c r="APA3" s="4"/>
      <c r="APB3" s="4"/>
      <c r="APC3" s="4"/>
      <c r="APD3" s="4"/>
      <c r="APE3" s="4"/>
      <c r="APF3" s="4"/>
      <c r="APG3" s="4"/>
      <c r="APH3" s="4"/>
      <c r="API3" s="4"/>
      <c r="APJ3" s="4"/>
      <c r="APK3" s="4"/>
      <c r="APL3" s="4"/>
      <c r="APM3" s="4"/>
      <c r="APN3" s="4"/>
      <c r="APO3" s="4"/>
      <c r="APP3" s="4"/>
      <c r="APQ3" s="4"/>
      <c r="APR3" s="4"/>
      <c r="APS3" s="4"/>
      <c r="APT3" s="4"/>
      <c r="APU3" s="4"/>
      <c r="APV3" s="4"/>
      <c r="APW3" s="4"/>
      <c r="APX3" s="4"/>
      <c r="APY3" s="4"/>
      <c r="APZ3" s="4"/>
      <c r="AQA3" s="4"/>
      <c r="AQB3" s="4"/>
      <c r="AQC3" s="4"/>
      <c r="AQD3" s="4"/>
      <c r="AQE3" s="4"/>
      <c r="AQF3" s="4"/>
      <c r="AQG3" s="4"/>
      <c r="AQH3" s="4"/>
      <c r="AQI3" s="4"/>
      <c r="AQJ3" s="4"/>
      <c r="AQK3" s="4"/>
      <c r="AQL3" s="4"/>
      <c r="AQM3" s="4"/>
      <c r="AQN3" s="4"/>
      <c r="AQO3" s="4"/>
      <c r="AQP3" s="4"/>
      <c r="AQQ3" s="4"/>
      <c r="AQR3" s="4"/>
      <c r="AQS3" s="4"/>
      <c r="AQT3" s="4"/>
      <c r="AQU3" s="4"/>
      <c r="AQV3" s="4"/>
      <c r="AQW3" s="4"/>
      <c r="AQX3" s="4"/>
      <c r="AQY3" s="4"/>
      <c r="AQZ3" s="4"/>
      <c r="ARA3" s="4"/>
      <c r="ARB3" s="4"/>
      <c r="ARC3" s="4"/>
      <c r="ARD3" s="4"/>
      <c r="ARE3" s="4"/>
      <c r="ARF3" s="4"/>
      <c r="ARG3" s="4"/>
      <c r="ARH3" s="4"/>
      <c r="ARI3" s="4"/>
      <c r="ARJ3" s="4"/>
      <c r="ARK3" s="4"/>
      <c r="ARL3" s="4"/>
      <c r="ARM3" s="4"/>
      <c r="ARN3" s="4"/>
      <c r="ARO3" s="4"/>
      <c r="ARP3" s="4"/>
      <c r="ARQ3" s="4"/>
      <c r="ARR3" s="4"/>
      <c r="ARS3" s="4"/>
      <c r="ART3" s="4"/>
      <c r="ARU3" s="4"/>
      <c r="ARV3" s="4"/>
      <c r="ARW3" s="4"/>
      <c r="ARX3" s="4"/>
      <c r="ARY3" s="4"/>
      <c r="ARZ3" s="4"/>
      <c r="ASA3" s="4"/>
      <c r="ASB3" s="4"/>
      <c r="ASC3" s="4"/>
      <c r="ASD3" s="4"/>
      <c r="ASE3" s="4"/>
      <c r="ASF3" s="4"/>
      <c r="ASG3" s="4"/>
      <c r="ASH3" s="4"/>
      <c r="ASI3" s="4"/>
      <c r="ASJ3" s="4"/>
      <c r="ASK3" s="4"/>
      <c r="ASL3" s="4"/>
      <c r="ASM3" s="4"/>
      <c r="ASN3" s="4"/>
      <c r="ASO3" s="4"/>
      <c r="ASP3" s="4"/>
      <c r="ASQ3" s="4"/>
      <c r="ASR3" s="4"/>
      <c r="ASS3" s="4"/>
      <c r="AST3" s="4"/>
      <c r="ASU3" s="4"/>
      <c r="ASV3" s="4"/>
      <c r="ASW3" s="4"/>
      <c r="ASX3" s="4"/>
      <c r="ASY3" s="4"/>
      <c r="ASZ3" s="4"/>
      <c r="ATA3" s="4"/>
      <c r="ATB3" s="4"/>
      <c r="ATC3" s="4"/>
      <c r="ATD3" s="4"/>
      <c r="ATE3" s="4"/>
      <c r="ATF3" s="4"/>
      <c r="ATG3" s="4"/>
      <c r="ATH3" s="4"/>
      <c r="ATI3" s="4"/>
      <c r="ATJ3" s="4"/>
      <c r="ATK3" s="4"/>
      <c r="ATL3" s="4"/>
      <c r="ATM3" s="4"/>
      <c r="ATN3" s="4"/>
      <c r="ATO3" s="4"/>
      <c r="ATP3" s="4"/>
      <c r="ATQ3" s="4"/>
      <c r="ATR3" s="4"/>
      <c r="ATS3" s="4"/>
      <c r="ATT3" s="4"/>
      <c r="ATU3" s="4"/>
      <c r="ATV3" s="4"/>
      <c r="ATW3" s="4"/>
      <c r="ATX3" s="4"/>
      <c r="ATY3" s="4"/>
      <c r="ATZ3" s="4"/>
      <c r="AUA3" s="4"/>
      <c r="AUB3" s="4"/>
      <c r="AUC3" s="4"/>
      <c r="AUD3" s="4"/>
      <c r="AUE3" s="4"/>
      <c r="AUF3" s="4"/>
      <c r="AUG3" s="4"/>
      <c r="AUH3" s="4"/>
      <c r="AUI3" s="4"/>
      <c r="AUJ3" s="4"/>
      <c r="AUK3" s="4"/>
      <c r="AUL3" s="4"/>
      <c r="AUM3" s="4"/>
      <c r="AUN3" s="4"/>
      <c r="AUO3" s="4"/>
      <c r="AUP3" s="4"/>
      <c r="AUQ3" s="4"/>
      <c r="AUR3" s="4"/>
      <c r="AUS3" s="4"/>
      <c r="AUT3" s="4"/>
      <c r="AUU3" s="4"/>
      <c r="AUV3" s="4"/>
      <c r="AUW3" s="4"/>
      <c r="AUX3" s="4"/>
      <c r="AUY3" s="4"/>
      <c r="AUZ3" s="4"/>
      <c r="AVA3" s="4"/>
      <c r="AVB3" s="4"/>
      <c r="AVC3" s="4"/>
      <c r="AVD3" s="4"/>
      <c r="AVE3" s="4"/>
      <c r="AVF3" s="4"/>
      <c r="AVG3" s="4"/>
      <c r="AVH3" s="4"/>
      <c r="AVI3" s="4"/>
      <c r="AVJ3" s="4"/>
      <c r="AVK3" s="4"/>
      <c r="AVL3" s="4"/>
      <c r="AVM3" s="4"/>
      <c r="AVN3" s="4"/>
      <c r="AVO3" s="4"/>
      <c r="AVP3" s="4"/>
      <c r="AVQ3" s="4"/>
      <c r="AVR3" s="4"/>
      <c r="AVS3" s="4"/>
      <c r="AVT3" s="4"/>
      <c r="AVU3" s="4"/>
      <c r="AVV3" s="4"/>
      <c r="AVW3" s="4"/>
      <c r="AVX3" s="4"/>
      <c r="AVY3" s="4"/>
      <c r="AVZ3" s="4"/>
      <c r="AWA3" s="4"/>
      <c r="AWB3" s="4"/>
      <c r="AWC3" s="4"/>
      <c r="AWD3" s="4"/>
      <c r="AWE3" s="4"/>
      <c r="AWF3" s="4"/>
      <c r="AWG3" s="4"/>
      <c r="AWH3" s="4"/>
      <c r="AWI3" s="4"/>
      <c r="AWJ3" s="4"/>
      <c r="AWK3" s="4"/>
      <c r="AWL3" s="4"/>
      <c r="AWM3" s="4"/>
      <c r="AWN3" s="4"/>
      <c r="AWO3" s="4"/>
      <c r="AWP3" s="4"/>
      <c r="AWQ3" s="4"/>
      <c r="AWR3" s="4"/>
      <c r="AWS3" s="4"/>
      <c r="AWT3" s="4"/>
      <c r="AWU3" s="4"/>
      <c r="AWV3" s="4"/>
      <c r="AWW3" s="4"/>
      <c r="AWX3" s="4"/>
      <c r="AWY3" s="4"/>
      <c r="AWZ3" s="4"/>
      <c r="AXA3" s="4"/>
      <c r="AXB3" s="4"/>
      <c r="AXC3" s="4"/>
      <c r="AXD3" s="4"/>
      <c r="AXE3" s="4"/>
      <c r="AXF3" s="4"/>
      <c r="AXG3" s="4"/>
      <c r="AXH3" s="4"/>
      <c r="AXI3" s="4"/>
      <c r="AXJ3" s="4"/>
      <c r="AXK3" s="4"/>
      <c r="AXL3" s="4"/>
      <c r="AXM3" s="4"/>
      <c r="AXN3" s="4"/>
      <c r="AXO3" s="4"/>
      <c r="AXP3" s="4"/>
      <c r="AXQ3" s="4"/>
      <c r="AXR3" s="4"/>
      <c r="AXS3" s="4"/>
      <c r="AXT3" s="4"/>
      <c r="AXU3" s="4"/>
      <c r="AXV3" s="4"/>
      <c r="AXW3" s="4"/>
      <c r="AXX3" s="4"/>
      <c r="AXY3" s="4"/>
      <c r="AXZ3" s="4"/>
      <c r="AYA3" s="4"/>
      <c r="AYB3" s="4"/>
      <c r="AYC3" s="4"/>
      <c r="AYD3" s="4"/>
      <c r="AYE3" s="4"/>
      <c r="AYF3" s="4"/>
      <c r="AYG3" s="4"/>
      <c r="AYH3" s="4"/>
      <c r="AYI3" s="4"/>
      <c r="AYJ3" s="4"/>
      <c r="AYK3" s="4"/>
      <c r="AYL3" s="4"/>
      <c r="AYM3" s="4"/>
      <c r="AYN3" s="4"/>
      <c r="AYO3" s="4"/>
      <c r="AYP3" s="4"/>
      <c r="AYQ3" s="4"/>
      <c r="AYR3" s="4"/>
      <c r="AYS3" s="4"/>
      <c r="AYT3" s="4"/>
      <c r="AYU3" s="4"/>
      <c r="AYV3" s="4"/>
      <c r="AYW3" s="4"/>
      <c r="AYX3" s="4"/>
      <c r="AYY3" s="4"/>
      <c r="AYZ3" s="4"/>
      <c r="AZA3" s="4"/>
      <c r="AZB3" s="4"/>
      <c r="AZC3" s="4"/>
      <c r="AZD3" s="4"/>
      <c r="AZE3" s="4"/>
      <c r="AZF3" s="4"/>
      <c r="AZG3" s="4"/>
      <c r="AZH3" s="4"/>
      <c r="AZI3" s="4"/>
      <c r="AZJ3" s="4"/>
      <c r="AZK3" s="4"/>
      <c r="AZL3" s="4"/>
      <c r="AZM3" s="4"/>
      <c r="AZN3" s="4"/>
      <c r="AZO3" s="4"/>
      <c r="AZP3" s="4"/>
      <c r="AZQ3" s="4"/>
      <c r="AZR3" s="4"/>
      <c r="AZS3" s="4"/>
      <c r="AZT3" s="4"/>
      <c r="AZU3" s="4"/>
      <c r="AZV3" s="4"/>
      <c r="AZW3" s="4"/>
      <c r="AZX3" s="4"/>
      <c r="AZY3" s="4"/>
      <c r="AZZ3" s="4"/>
      <c r="BAA3" s="4"/>
      <c r="BAB3" s="4"/>
      <c r="BAC3" s="4"/>
      <c r="BAD3" s="4"/>
      <c r="BAE3" s="4"/>
      <c r="BAF3" s="4"/>
      <c r="BAG3" s="4"/>
      <c r="BAH3" s="4"/>
      <c r="BAI3" s="4"/>
      <c r="BAJ3" s="4"/>
      <c r="BAK3" s="4"/>
      <c r="BAL3" s="4"/>
      <c r="BAM3" s="4"/>
      <c r="BAN3" s="4"/>
      <c r="BAO3" s="4"/>
      <c r="BAP3" s="4"/>
      <c r="BAQ3" s="4"/>
      <c r="BAR3" s="4"/>
      <c r="BAS3" s="4"/>
      <c r="BAT3" s="4"/>
      <c r="BAU3" s="4"/>
      <c r="BAV3" s="4"/>
      <c r="BAW3" s="4"/>
      <c r="BAX3" s="4"/>
      <c r="BAY3" s="4"/>
      <c r="BAZ3" s="4"/>
      <c r="BBA3" s="4"/>
      <c r="BBB3" s="4"/>
      <c r="BBC3" s="4"/>
      <c r="BBD3" s="4"/>
      <c r="BBE3" s="4"/>
      <c r="BBF3" s="4"/>
      <c r="BBG3" s="4"/>
      <c r="BBH3" s="4"/>
      <c r="BBI3" s="4"/>
      <c r="BBJ3" s="4"/>
      <c r="BBK3" s="4"/>
      <c r="BBL3" s="4"/>
      <c r="BBM3" s="4"/>
      <c r="BBN3" s="4"/>
      <c r="BBO3" s="4"/>
      <c r="BBP3" s="4"/>
      <c r="BBQ3" s="4"/>
      <c r="BBR3" s="4"/>
      <c r="BBS3" s="4"/>
      <c r="BBT3" s="4"/>
      <c r="BBU3" s="4"/>
      <c r="BBV3" s="4"/>
      <c r="BBW3" s="4"/>
      <c r="BBX3" s="4"/>
      <c r="BBY3" s="4"/>
      <c r="BBZ3" s="4"/>
      <c r="BCA3" s="4"/>
      <c r="BCB3" s="4"/>
      <c r="BCC3" s="4"/>
      <c r="BCD3" s="4"/>
      <c r="BCE3" s="4"/>
      <c r="BCF3" s="4"/>
      <c r="BCG3" s="4"/>
      <c r="BCH3" s="4"/>
      <c r="BCI3" s="4"/>
      <c r="BCJ3" s="4"/>
      <c r="BCK3" s="4"/>
      <c r="BCL3" s="4"/>
      <c r="BCM3" s="4"/>
      <c r="BCN3" s="4"/>
      <c r="BCO3" s="4"/>
      <c r="BCP3" s="4"/>
      <c r="BCQ3" s="4"/>
      <c r="BCR3" s="4"/>
      <c r="BCS3" s="4"/>
      <c r="BCT3" s="4"/>
      <c r="BCU3" s="4"/>
      <c r="BCV3" s="4"/>
      <c r="BCW3" s="4"/>
      <c r="BCX3" s="4"/>
      <c r="BCY3" s="4"/>
      <c r="BCZ3" s="4"/>
      <c r="BDA3" s="4"/>
      <c r="BDB3" s="4"/>
      <c r="BDC3" s="4"/>
      <c r="BDD3" s="4"/>
      <c r="BDE3" s="4"/>
      <c r="BDF3" s="4"/>
      <c r="BDG3" s="4"/>
      <c r="BDH3" s="4"/>
      <c r="BDI3" s="4"/>
      <c r="BDJ3" s="4"/>
      <c r="BDK3" s="4"/>
      <c r="BDL3" s="4"/>
      <c r="BDM3" s="4"/>
      <c r="BDN3" s="4"/>
      <c r="BDO3" s="4"/>
      <c r="BDP3" s="4"/>
      <c r="BDQ3" s="4"/>
      <c r="BDR3" s="4"/>
      <c r="BDS3" s="4"/>
      <c r="BDT3" s="4"/>
      <c r="BDU3" s="4"/>
      <c r="BDV3" s="4"/>
      <c r="BDW3" s="4"/>
      <c r="BDX3" s="4"/>
      <c r="BDY3" s="4"/>
      <c r="BDZ3" s="4"/>
      <c r="BEA3" s="4"/>
      <c r="BEB3" s="4"/>
      <c r="BEC3" s="4"/>
      <c r="BED3" s="4"/>
      <c r="BEE3" s="4"/>
      <c r="BEF3" s="4"/>
      <c r="BEG3" s="4"/>
      <c r="BEH3" s="4"/>
      <c r="BEI3" s="4"/>
      <c r="BEJ3" s="4"/>
      <c r="BEK3" s="4"/>
      <c r="BEL3" s="4"/>
      <c r="BEM3" s="4"/>
      <c r="BEN3" s="4"/>
      <c r="BEO3" s="4"/>
      <c r="BEP3" s="4"/>
      <c r="BEQ3" s="4"/>
      <c r="BER3" s="4"/>
      <c r="BES3" s="4"/>
      <c r="BET3" s="4"/>
      <c r="BEU3" s="4"/>
      <c r="BEV3" s="4"/>
      <c r="BEW3" s="4"/>
      <c r="BEX3" s="4"/>
      <c r="BEY3" s="4"/>
      <c r="BEZ3" s="4"/>
      <c r="BFA3" s="4"/>
      <c r="BFB3" s="4"/>
      <c r="BFC3" s="4"/>
      <c r="BFD3" s="4"/>
      <c r="BFE3" s="4"/>
      <c r="BFF3" s="4"/>
      <c r="BFG3" s="4"/>
      <c r="BFH3" s="4"/>
      <c r="BFI3" s="4"/>
      <c r="BFJ3" s="4"/>
      <c r="BFK3" s="4"/>
      <c r="BFL3" s="4"/>
      <c r="BFM3" s="4"/>
      <c r="BFN3" s="4"/>
      <c r="BFO3" s="4"/>
      <c r="BFP3" s="4"/>
      <c r="BFQ3" s="4"/>
      <c r="BFR3" s="4"/>
      <c r="BFS3" s="4"/>
      <c r="BFT3" s="4"/>
      <c r="BFU3" s="4"/>
      <c r="BFV3" s="4"/>
      <c r="BFW3" s="4"/>
      <c r="BFX3" s="4"/>
      <c r="BFY3" s="4"/>
      <c r="BFZ3" s="4"/>
      <c r="BGA3" s="4"/>
      <c r="BGB3" s="4"/>
      <c r="BGC3" s="4"/>
      <c r="BGD3" s="4"/>
      <c r="BGE3" s="4"/>
      <c r="BGF3" s="4"/>
      <c r="BGG3" s="4"/>
      <c r="BGH3" s="4"/>
      <c r="BGI3" s="4"/>
      <c r="BGJ3" s="4"/>
      <c r="BGK3" s="4"/>
      <c r="BGL3" s="4"/>
      <c r="BGM3" s="4"/>
      <c r="BGN3" s="4"/>
      <c r="BGO3" s="4"/>
      <c r="BGP3" s="4"/>
      <c r="BGQ3" s="4"/>
      <c r="BGR3" s="4"/>
      <c r="BGS3" s="4"/>
      <c r="BGT3" s="4"/>
      <c r="BGU3" s="4"/>
      <c r="BGV3" s="4"/>
      <c r="BGW3" s="4"/>
      <c r="BGX3" s="4"/>
      <c r="BGY3" s="4"/>
      <c r="BGZ3" s="4"/>
      <c r="BHA3" s="4"/>
      <c r="BHB3" s="4"/>
      <c r="BHC3" s="4"/>
      <c r="BHD3" s="4"/>
      <c r="BHE3" s="4"/>
      <c r="BHF3" s="4"/>
      <c r="BHG3" s="4"/>
      <c r="BHH3" s="4"/>
      <c r="BHI3" s="4"/>
      <c r="BHJ3" s="4"/>
      <c r="BHK3" s="4"/>
      <c r="BHL3" s="4"/>
      <c r="BHM3" s="4"/>
      <c r="BHN3" s="4"/>
      <c r="BHO3" s="4"/>
      <c r="BHP3" s="4"/>
      <c r="BHQ3" s="4"/>
      <c r="BHR3" s="4"/>
      <c r="BHS3" s="4"/>
      <c r="BHT3" s="4"/>
      <c r="BHU3" s="4"/>
      <c r="BHV3" s="4"/>
      <c r="BHW3" s="4"/>
      <c r="BHX3" s="4"/>
      <c r="BHY3" s="4"/>
      <c r="BHZ3" s="4"/>
      <c r="BIA3" s="4"/>
      <c r="BIB3" s="4"/>
      <c r="BIC3" s="4"/>
      <c r="BID3" s="4"/>
      <c r="BIE3" s="4"/>
      <c r="BIF3" s="4"/>
      <c r="BIG3" s="4"/>
      <c r="BIH3" s="4"/>
      <c r="BII3" s="4"/>
      <c r="BIJ3" s="4"/>
      <c r="BIK3" s="4"/>
      <c r="BIL3" s="4"/>
      <c r="BIM3" s="4"/>
      <c r="BIN3" s="4"/>
      <c r="BIO3" s="4"/>
      <c r="BIP3" s="4"/>
      <c r="BIQ3" s="4"/>
      <c r="BIR3" s="4"/>
      <c r="BIS3" s="4"/>
      <c r="BIT3" s="4"/>
      <c r="BIU3" s="4"/>
      <c r="BIV3" s="4"/>
      <c r="BIW3" s="4"/>
      <c r="BIX3" s="4"/>
      <c r="BIY3" s="4"/>
      <c r="BIZ3" s="4"/>
      <c r="BJA3" s="4"/>
      <c r="BJB3" s="4"/>
      <c r="BJC3" s="4"/>
      <c r="BJD3" s="4"/>
      <c r="BJE3" s="4"/>
      <c r="BJF3" s="4"/>
      <c r="BJG3" s="4"/>
      <c r="BJH3" s="4"/>
      <c r="BJI3" s="4"/>
      <c r="BJJ3" s="4"/>
      <c r="BJK3" s="4"/>
      <c r="BJL3" s="4"/>
      <c r="BJM3" s="4"/>
      <c r="BJN3" s="4"/>
      <c r="BJO3" s="4"/>
      <c r="BJP3" s="4"/>
      <c r="BJQ3" s="4"/>
      <c r="BJR3" s="4"/>
      <c r="BJS3" s="4"/>
      <c r="BJT3" s="4"/>
      <c r="BJU3" s="4"/>
      <c r="BJV3" s="4"/>
      <c r="BJW3" s="4"/>
      <c r="BJX3" s="4"/>
      <c r="BJY3" s="4"/>
      <c r="BJZ3" s="4"/>
      <c r="BKA3" s="4"/>
      <c r="BKB3" s="4"/>
      <c r="BKC3" s="4"/>
      <c r="BKD3" s="4"/>
      <c r="BKE3" s="4"/>
      <c r="BKF3" s="4"/>
      <c r="BKG3" s="4"/>
      <c r="BKH3" s="4"/>
      <c r="BKI3" s="4"/>
      <c r="BKJ3" s="4"/>
      <c r="BKK3" s="4"/>
      <c r="BKL3" s="4"/>
      <c r="BKM3" s="4"/>
      <c r="BKN3" s="4"/>
      <c r="BKO3" s="4"/>
      <c r="BKP3" s="4"/>
      <c r="BKQ3" s="4"/>
      <c r="BKR3" s="4"/>
      <c r="BKS3" s="4"/>
      <c r="BKT3" s="4"/>
      <c r="BKU3" s="4"/>
      <c r="BKV3" s="4"/>
      <c r="BKW3" s="4"/>
      <c r="BKX3" s="4"/>
      <c r="BKY3" s="4"/>
      <c r="BKZ3" s="4"/>
      <c r="BLA3" s="4"/>
      <c r="BLB3" s="4"/>
      <c r="BLC3" s="4"/>
      <c r="BLD3" s="4"/>
      <c r="BLE3" s="4"/>
      <c r="BLF3" s="4"/>
      <c r="BLG3" s="4"/>
      <c r="BLH3" s="4"/>
      <c r="BLI3" s="4"/>
      <c r="BLJ3" s="4"/>
      <c r="BLK3" s="4"/>
      <c r="BLL3" s="4"/>
      <c r="BLM3" s="4"/>
      <c r="BLN3" s="4"/>
      <c r="BLO3" s="4"/>
      <c r="BLP3" s="4"/>
      <c r="BLQ3" s="4"/>
      <c r="BLR3" s="4"/>
      <c r="BLS3" s="4"/>
      <c r="BLT3" s="4"/>
      <c r="BLU3" s="4"/>
      <c r="BLV3" s="4"/>
      <c r="BLW3" s="4"/>
      <c r="BLX3" s="4"/>
      <c r="BLY3" s="4"/>
      <c r="BLZ3" s="4"/>
      <c r="BMA3" s="4"/>
      <c r="BMB3" s="4"/>
      <c r="BMC3" s="4"/>
      <c r="BMD3" s="4"/>
      <c r="BME3" s="4"/>
      <c r="BMF3" s="4"/>
      <c r="BMG3" s="4"/>
      <c r="BMH3" s="4"/>
      <c r="BMI3" s="4"/>
      <c r="BMJ3" s="4"/>
      <c r="BMK3" s="4"/>
      <c r="BML3" s="4"/>
      <c r="BMM3" s="4"/>
      <c r="BMN3" s="4"/>
      <c r="BMO3" s="4"/>
      <c r="BMP3" s="4"/>
      <c r="BMQ3" s="4"/>
      <c r="BMR3" s="4"/>
      <c r="BMS3" s="4"/>
      <c r="BMT3" s="4"/>
      <c r="BMU3" s="4"/>
      <c r="BMV3" s="4"/>
      <c r="BMW3" s="4"/>
      <c r="BMX3" s="4"/>
      <c r="BMY3" s="4"/>
      <c r="BMZ3" s="4"/>
      <c r="BNA3" s="4"/>
      <c r="BNB3" s="4"/>
      <c r="BNC3" s="4"/>
      <c r="BND3" s="4"/>
      <c r="BNE3" s="4"/>
      <c r="BNF3" s="4"/>
      <c r="BNG3" s="4"/>
      <c r="BNH3" s="4"/>
      <c r="BNI3" s="4"/>
      <c r="BNJ3" s="4"/>
      <c r="BNK3" s="4"/>
      <c r="BNL3" s="4"/>
      <c r="BNM3" s="4"/>
      <c r="BNN3" s="4"/>
      <c r="BNO3" s="4"/>
      <c r="BNP3" s="4"/>
      <c r="BNQ3" s="4"/>
      <c r="BNR3" s="4"/>
      <c r="BNS3" s="4"/>
      <c r="BNT3" s="4"/>
      <c r="BNU3" s="4"/>
      <c r="BNV3" s="4"/>
      <c r="BNW3" s="4"/>
      <c r="BNX3" s="4"/>
      <c r="BNY3" s="4"/>
      <c r="BNZ3" s="4"/>
      <c r="BOA3" s="4"/>
      <c r="BOB3" s="4"/>
      <c r="BOC3" s="4"/>
      <c r="BOD3" s="4"/>
      <c r="BOE3" s="4"/>
      <c r="BOF3" s="4"/>
      <c r="BOG3" s="4"/>
      <c r="BOH3" s="4"/>
      <c r="BOI3" s="4"/>
      <c r="BOJ3" s="4"/>
      <c r="BOK3" s="4"/>
      <c r="BOL3" s="4"/>
      <c r="BOM3" s="4"/>
      <c r="BON3" s="4"/>
      <c r="BOO3" s="4"/>
      <c r="BOP3" s="4"/>
      <c r="BOQ3" s="4"/>
      <c r="BOR3" s="4"/>
      <c r="BOS3" s="4"/>
      <c r="BOT3" s="4"/>
      <c r="BOU3" s="4"/>
      <c r="BOV3" s="4"/>
      <c r="BOW3" s="4"/>
      <c r="BOX3" s="4"/>
      <c r="BOY3" s="4"/>
      <c r="BOZ3" s="4"/>
      <c r="BPA3" s="4"/>
      <c r="BPB3" s="4"/>
      <c r="BPC3" s="4"/>
      <c r="BPD3" s="4"/>
      <c r="BPE3" s="4"/>
      <c r="BPF3" s="4"/>
      <c r="BPG3" s="4"/>
      <c r="BPH3" s="4"/>
      <c r="BPI3" s="4"/>
      <c r="BPJ3" s="4"/>
      <c r="BPK3" s="4"/>
      <c r="BPL3" s="4"/>
      <c r="BPM3" s="4"/>
      <c r="BPN3" s="4"/>
      <c r="BPO3" s="4"/>
      <c r="BPP3" s="4"/>
      <c r="BPQ3" s="4"/>
      <c r="BPR3" s="4"/>
      <c r="BPS3" s="4"/>
      <c r="BPT3" s="4"/>
      <c r="BPU3" s="4"/>
      <c r="BPV3" s="4"/>
      <c r="BPW3" s="4"/>
      <c r="BPX3" s="4"/>
      <c r="BPY3" s="4"/>
      <c r="BPZ3" s="4"/>
      <c r="BQA3" s="4"/>
      <c r="BQB3" s="4"/>
      <c r="BQC3" s="4"/>
      <c r="BQD3" s="4"/>
      <c r="BQE3" s="4"/>
      <c r="BQF3" s="4"/>
      <c r="BQG3" s="4"/>
      <c r="BQH3" s="4"/>
      <c r="BQI3" s="4"/>
      <c r="BQJ3" s="4"/>
      <c r="BQK3" s="4"/>
      <c r="BQL3" s="4"/>
      <c r="BQM3" s="4"/>
      <c r="BQN3" s="4"/>
      <c r="BQO3" s="4"/>
      <c r="BQP3" s="4"/>
      <c r="BQQ3" s="4"/>
      <c r="BQR3" s="4"/>
      <c r="BQS3" s="4"/>
      <c r="BQT3" s="4"/>
      <c r="BQU3" s="4"/>
      <c r="BQV3" s="4"/>
      <c r="BQW3" s="4"/>
      <c r="BQX3" s="4"/>
      <c r="BQY3" s="4"/>
      <c r="BQZ3" s="4"/>
      <c r="BRA3" s="4"/>
      <c r="BRB3" s="4"/>
      <c r="BRC3" s="4"/>
      <c r="BRD3" s="4"/>
      <c r="BRE3" s="4"/>
      <c r="BRF3" s="4"/>
      <c r="BRG3" s="4"/>
      <c r="BRH3" s="4"/>
      <c r="BRI3" s="4"/>
      <c r="BRJ3" s="4"/>
      <c r="BRK3" s="4"/>
      <c r="BRL3" s="4"/>
      <c r="BRM3" s="4"/>
      <c r="BRN3" s="4"/>
      <c r="BRO3" s="4"/>
      <c r="BRP3" s="4"/>
      <c r="BRQ3" s="4"/>
      <c r="BRR3" s="4"/>
      <c r="BRS3" s="4"/>
      <c r="BRT3" s="4"/>
      <c r="BRU3" s="4"/>
      <c r="BRV3" s="4"/>
      <c r="BRW3" s="4"/>
      <c r="BRX3" s="4"/>
      <c r="BRY3" s="4"/>
      <c r="BRZ3" s="4"/>
      <c r="BSA3" s="4"/>
      <c r="BSB3" s="4"/>
      <c r="BSC3" s="4"/>
      <c r="BSD3" s="4"/>
      <c r="BSE3" s="4"/>
      <c r="BSF3" s="4"/>
      <c r="BSG3" s="4"/>
      <c r="BSH3" s="4"/>
      <c r="BSI3" s="4"/>
      <c r="BSJ3" s="4"/>
      <c r="BSK3" s="4"/>
      <c r="BSL3" s="4"/>
      <c r="BSM3" s="4"/>
      <c r="BSN3" s="4"/>
      <c r="BSO3" s="4"/>
      <c r="BSP3" s="4"/>
      <c r="BSQ3" s="4"/>
      <c r="BSR3" s="4"/>
      <c r="BSS3" s="4"/>
      <c r="BST3" s="4"/>
      <c r="BSU3" s="4"/>
      <c r="BSV3" s="4"/>
      <c r="BSW3" s="4"/>
      <c r="BSX3" s="4"/>
      <c r="BSY3" s="4"/>
      <c r="BSZ3" s="4"/>
      <c r="BTA3" s="4"/>
      <c r="BTB3" s="4"/>
      <c r="BTC3" s="4"/>
      <c r="BTD3" s="4"/>
      <c r="BTE3" s="4"/>
      <c r="BTF3" s="4"/>
      <c r="BTG3" s="4"/>
      <c r="BTH3" s="4"/>
      <c r="BTI3" s="4"/>
      <c r="BTJ3" s="4"/>
      <c r="BTK3" s="4"/>
      <c r="BTL3" s="4"/>
      <c r="BTM3" s="4"/>
      <c r="BTN3" s="4"/>
      <c r="BTO3" s="4"/>
      <c r="BTP3" s="4"/>
      <c r="BTQ3" s="4"/>
      <c r="BTR3" s="4"/>
      <c r="BTS3" s="4"/>
      <c r="BTT3" s="4"/>
      <c r="BTU3" s="4"/>
      <c r="BTV3" s="4"/>
      <c r="BTW3" s="4"/>
      <c r="BTX3" s="4"/>
      <c r="BTY3" s="4"/>
      <c r="BTZ3" s="4"/>
      <c r="BUA3" s="4"/>
      <c r="BUB3" s="4"/>
      <c r="BUC3" s="4"/>
      <c r="BUD3" s="4"/>
      <c r="BUE3" s="4"/>
      <c r="BUF3" s="4"/>
      <c r="BUG3" s="4"/>
      <c r="BUH3" s="4"/>
      <c r="BUI3" s="4"/>
      <c r="BUJ3" s="4"/>
      <c r="BUK3" s="4"/>
      <c r="BUL3" s="4"/>
      <c r="BUM3" s="4"/>
      <c r="BUN3" s="4"/>
      <c r="BUO3" s="4"/>
      <c r="BUP3" s="4"/>
      <c r="BUQ3" s="4"/>
      <c r="BUR3" s="4"/>
      <c r="BUS3" s="4"/>
      <c r="BUT3" s="4"/>
      <c r="BUU3" s="4"/>
      <c r="BUV3" s="4"/>
      <c r="BUW3" s="4"/>
      <c r="BUX3" s="4"/>
      <c r="BUY3" s="4"/>
      <c r="BUZ3" s="4"/>
      <c r="BVA3" s="4"/>
      <c r="BVB3" s="4"/>
      <c r="BVC3" s="4"/>
      <c r="BVD3" s="4"/>
      <c r="BVE3" s="4"/>
      <c r="BVF3" s="4"/>
      <c r="BVG3" s="4"/>
      <c r="BVH3" s="4"/>
      <c r="BVI3" s="4"/>
      <c r="BVJ3" s="4"/>
      <c r="BVK3" s="4"/>
      <c r="BVL3" s="4"/>
      <c r="BVM3" s="4"/>
      <c r="BVN3" s="4"/>
      <c r="BVO3" s="4"/>
      <c r="BVP3" s="4"/>
      <c r="BVQ3" s="4"/>
      <c r="BVR3" s="4"/>
      <c r="BVS3" s="4"/>
      <c r="BVT3" s="4"/>
      <c r="BVU3" s="4"/>
      <c r="BVV3" s="4"/>
      <c r="BVW3" s="4"/>
      <c r="BVX3" s="4"/>
      <c r="BVY3" s="4"/>
      <c r="BVZ3" s="4"/>
      <c r="BWA3" s="4"/>
      <c r="BWB3" s="4"/>
      <c r="BWC3" s="4"/>
      <c r="BWD3" s="4"/>
      <c r="BWE3" s="4"/>
      <c r="BWF3" s="4"/>
      <c r="BWG3" s="4"/>
      <c r="BWH3" s="4"/>
      <c r="BWI3" s="4"/>
      <c r="BWJ3" s="4"/>
      <c r="BWK3" s="4"/>
      <c r="BWL3" s="4"/>
      <c r="BWM3" s="4"/>
      <c r="BWN3" s="4"/>
      <c r="BWO3" s="4"/>
      <c r="BWP3" s="4"/>
      <c r="BWQ3" s="4"/>
      <c r="BWR3" s="4"/>
      <c r="BWS3" s="4"/>
      <c r="BWT3" s="4"/>
      <c r="BWU3" s="4"/>
      <c r="BWV3" s="4"/>
      <c r="BWW3" s="4"/>
      <c r="BWX3" s="4"/>
      <c r="BWY3" s="4"/>
      <c r="BWZ3" s="4"/>
      <c r="BXA3" s="4"/>
      <c r="BXB3" s="4"/>
      <c r="BXC3" s="4"/>
      <c r="BXD3" s="4"/>
      <c r="BXE3" s="4"/>
      <c r="BXF3" s="4"/>
      <c r="BXG3" s="4"/>
      <c r="BXH3" s="4"/>
      <c r="BXI3" s="4"/>
      <c r="BXJ3" s="4"/>
      <c r="BXK3" s="4"/>
      <c r="BXL3" s="4"/>
      <c r="BXM3" s="4"/>
      <c r="BXN3" s="4"/>
      <c r="BXO3" s="4"/>
      <c r="BXP3" s="4"/>
      <c r="BXQ3" s="4"/>
      <c r="BXR3" s="4"/>
      <c r="BXS3" s="4"/>
      <c r="BXT3" s="4"/>
      <c r="BXU3" s="4"/>
      <c r="BXV3" s="4"/>
      <c r="BXW3" s="4"/>
      <c r="BXX3" s="4"/>
      <c r="BXY3" s="4"/>
      <c r="BXZ3" s="4"/>
      <c r="BYA3" s="4"/>
      <c r="BYB3" s="4"/>
      <c r="BYC3" s="4"/>
      <c r="BYD3" s="4"/>
      <c r="BYE3" s="4"/>
      <c r="BYF3" s="4"/>
      <c r="BYG3" s="4"/>
      <c r="BYH3" s="4"/>
      <c r="BYI3" s="4"/>
      <c r="BYJ3" s="4"/>
      <c r="BYK3" s="4"/>
      <c r="BYL3" s="4"/>
      <c r="BYM3" s="4"/>
      <c r="BYN3" s="4"/>
      <c r="BYO3" s="4"/>
      <c r="BYP3" s="4"/>
      <c r="BYQ3" s="4"/>
      <c r="BYR3" s="4"/>
      <c r="BYS3" s="4"/>
      <c r="BYT3" s="4"/>
      <c r="BYU3" s="4"/>
      <c r="BYV3" s="4"/>
      <c r="BYW3" s="4"/>
      <c r="BYX3" s="4"/>
      <c r="BYY3" s="4"/>
      <c r="BYZ3" s="4"/>
      <c r="BZA3" s="4"/>
      <c r="BZB3" s="4"/>
      <c r="BZC3" s="4"/>
      <c r="BZD3" s="4"/>
      <c r="BZE3" s="4"/>
      <c r="BZF3" s="4"/>
      <c r="BZG3" s="4"/>
      <c r="BZH3" s="4"/>
      <c r="BZI3" s="4"/>
      <c r="BZJ3" s="4"/>
      <c r="BZK3" s="4"/>
      <c r="BZL3" s="4"/>
      <c r="BZM3" s="4"/>
      <c r="BZN3" s="4"/>
      <c r="BZO3" s="4"/>
      <c r="BZP3" s="4"/>
      <c r="BZQ3" s="4"/>
      <c r="BZR3" s="4"/>
      <c r="BZS3" s="4"/>
      <c r="BZT3" s="4"/>
      <c r="BZU3" s="4"/>
      <c r="BZV3" s="4"/>
      <c r="BZW3" s="4"/>
      <c r="BZX3" s="4"/>
      <c r="BZY3" s="4"/>
      <c r="BZZ3" s="4"/>
      <c r="CAA3" s="4"/>
      <c r="CAB3" s="4"/>
      <c r="CAC3" s="4"/>
      <c r="CAD3" s="4"/>
      <c r="CAE3" s="4"/>
      <c r="CAF3" s="4"/>
      <c r="CAG3" s="4"/>
      <c r="CAH3" s="4"/>
      <c r="CAI3" s="4"/>
      <c r="CAJ3" s="4"/>
      <c r="CAK3" s="4"/>
      <c r="CAL3" s="4"/>
      <c r="CAM3" s="4"/>
      <c r="CAN3" s="4"/>
      <c r="CAO3" s="4"/>
      <c r="CAP3" s="4"/>
      <c r="CAQ3" s="4"/>
      <c r="CAR3" s="4"/>
      <c r="CAS3" s="4"/>
      <c r="CAT3" s="4"/>
      <c r="CAU3" s="4"/>
      <c r="CAV3" s="4"/>
      <c r="CAW3" s="4"/>
      <c r="CAX3" s="4"/>
      <c r="CAY3" s="4"/>
      <c r="CAZ3" s="4"/>
      <c r="CBA3" s="4"/>
      <c r="CBB3" s="4"/>
      <c r="CBC3" s="4"/>
      <c r="CBD3" s="4"/>
      <c r="CBE3" s="4"/>
      <c r="CBF3" s="4"/>
      <c r="CBG3" s="4"/>
      <c r="CBH3" s="4"/>
      <c r="CBI3" s="4"/>
      <c r="CBJ3" s="4"/>
      <c r="CBK3" s="4"/>
      <c r="CBL3" s="4"/>
      <c r="CBM3" s="4"/>
      <c r="CBN3" s="4"/>
      <c r="CBO3" s="4"/>
      <c r="CBP3" s="4"/>
      <c r="CBQ3" s="4"/>
      <c r="CBR3" s="4"/>
      <c r="CBS3" s="4"/>
      <c r="CBT3" s="4"/>
      <c r="CBU3" s="4"/>
      <c r="CBV3" s="4"/>
      <c r="CBW3" s="4"/>
      <c r="CBX3" s="4"/>
      <c r="CBY3" s="4"/>
      <c r="CBZ3" s="4"/>
      <c r="CCA3" s="4"/>
      <c r="CCB3" s="4"/>
      <c r="CCC3" s="4"/>
      <c r="CCD3" s="4"/>
      <c r="CCE3" s="4"/>
      <c r="CCF3" s="4"/>
      <c r="CCG3" s="4"/>
      <c r="CCH3" s="4"/>
      <c r="CCI3" s="4"/>
      <c r="CCJ3" s="4"/>
      <c r="CCK3" s="4"/>
      <c r="CCL3" s="4"/>
      <c r="CCM3" s="4"/>
      <c r="CCN3" s="4"/>
      <c r="CCO3" s="4"/>
      <c r="CCP3" s="4"/>
      <c r="CCQ3" s="4"/>
      <c r="CCR3" s="4"/>
      <c r="CCS3" s="4"/>
      <c r="CCT3" s="4"/>
      <c r="CCU3" s="4"/>
      <c r="CCV3" s="4"/>
      <c r="CCW3" s="4"/>
      <c r="CCX3" s="4"/>
      <c r="CCY3" s="4"/>
      <c r="CCZ3" s="4"/>
      <c r="CDA3" s="4"/>
      <c r="CDB3" s="4"/>
      <c r="CDC3" s="4"/>
      <c r="CDD3" s="4"/>
      <c r="CDE3" s="4"/>
      <c r="CDF3" s="4"/>
      <c r="CDG3" s="4"/>
      <c r="CDH3" s="4"/>
      <c r="CDI3" s="4"/>
      <c r="CDJ3" s="4"/>
      <c r="CDK3" s="4"/>
      <c r="CDL3" s="4"/>
      <c r="CDM3" s="4"/>
      <c r="CDN3" s="4"/>
      <c r="CDO3" s="4"/>
      <c r="CDP3" s="4"/>
      <c r="CDQ3" s="4"/>
      <c r="CDR3" s="4"/>
      <c r="CDS3" s="4"/>
      <c r="CDT3" s="4"/>
      <c r="CDU3" s="4"/>
      <c r="CDV3" s="4"/>
      <c r="CDW3" s="4"/>
      <c r="CDX3" s="4"/>
      <c r="CDY3" s="4"/>
      <c r="CDZ3" s="4"/>
      <c r="CEA3" s="4"/>
      <c r="CEB3" s="4"/>
      <c r="CEC3" s="4"/>
      <c r="CED3" s="4"/>
      <c r="CEE3" s="4"/>
      <c r="CEF3" s="4"/>
      <c r="CEG3" s="4"/>
      <c r="CEH3" s="4"/>
      <c r="CEI3" s="4"/>
      <c r="CEJ3" s="4"/>
      <c r="CEK3" s="4"/>
      <c r="CEL3" s="4"/>
      <c r="CEM3" s="4"/>
      <c r="CEN3" s="4"/>
      <c r="CEO3" s="4"/>
      <c r="CEP3" s="4"/>
      <c r="CEQ3" s="4"/>
      <c r="CER3" s="4"/>
      <c r="CES3" s="4"/>
      <c r="CET3" s="4"/>
      <c r="CEU3" s="4"/>
      <c r="CEV3" s="4"/>
      <c r="CEW3" s="4"/>
      <c r="CEX3" s="4"/>
      <c r="CEY3" s="4"/>
      <c r="CEZ3" s="4"/>
      <c r="CFA3" s="4"/>
      <c r="CFB3" s="4"/>
      <c r="CFC3" s="4"/>
      <c r="CFD3" s="4"/>
      <c r="CFE3" s="4"/>
      <c r="CFF3" s="4"/>
      <c r="CFG3" s="4"/>
      <c r="CFH3" s="4"/>
      <c r="CFI3" s="4"/>
      <c r="CFJ3" s="4"/>
      <c r="CFK3" s="4"/>
      <c r="CFL3" s="4"/>
      <c r="CFM3" s="4"/>
      <c r="CFN3" s="4"/>
      <c r="CFO3" s="4"/>
      <c r="CFP3" s="4"/>
      <c r="CFQ3" s="4"/>
      <c r="CFR3" s="4"/>
      <c r="CFS3" s="4"/>
      <c r="CFT3" s="4"/>
      <c r="CFU3" s="4"/>
      <c r="CFV3" s="4"/>
      <c r="CFW3" s="4"/>
      <c r="CFX3" s="4"/>
      <c r="CFY3" s="4"/>
      <c r="CFZ3" s="4"/>
      <c r="CGA3" s="4"/>
      <c r="CGB3" s="4"/>
      <c r="CGC3" s="4"/>
      <c r="CGD3" s="4"/>
      <c r="CGE3" s="4"/>
      <c r="CGF3" s="4"/>
      <c r="CGG3" s="4"/>
      <c r="CGH3" s="4"/>
      <c r="CGI3" s="4"/>
      <c r="CGJ3" s="4"/>
      <c r="CGK3" s="4"/>
      <c r="CGL3" s="4"/>
      <c r="CGM3" s="4"/>
      <c r="CGN3" s="4"/>
      <c r="CGO3" s="4"/>
      <c r="CGP3" s="4"/>
      <c r="CGQ3" s="4"/>
      <c r="CGR3" s="4"/>
      <c r="CGS3" s="4"/>
      <c r="CGT3" s="4"/>
      <c r="CGU3" s="4"/>
      <c r="CGV3" s="4"/>
      <c r="CGW3" s="4"/>
      <c r="CGX3" s="4"/>
      <c r="CGY3" s="4"/>
      <c r="CGZ3" s="4"/>
      <c r="CHA3" s="4"/>
      <c r="CHB3" s="4"/>
      <c r="CHC3" s="4"/>
      <c r="CHD3" s="4"/>
      <c r="CHE3" s="4"/>
      <c r="CHF3" s="4"/>
      <c r="CHG3" s="4"/>
      <c r="CHH3" s="4"/>
      <c r="CHI3" s="4"/>
      <c r="CHJ3" s="4"/>
      <c r="CHK3" s="4"/>
      <c r="CHL3" s="4"/>
      <c r="CHM3" s="4"/>
      <c r="CHN3" s="4"/>
      <c r="CHO3" s="4"/>
      <c r="CHP3" s="4"/>
      <c r="CHQ3" s="4"/>
      <c r="CHR3" s="4"/>
      <c r="CHS3" s="4"/>
      <c r="CHT3" s="4"/>
      <c r="CHU3" s="4"/>
      <c r="CHV3" s="4"/>
      <c r="CHW3" s="4"/>
      <c r="CHX3" s="4"/>
      <c r="CHY3" s="4"/>
      <c r="CHZ3" s="4"/>
      <c r="CIA3" s="4"/>
    </row>
    <row r="4" spans="1:2263" ht="32.25" thickBot="1">
      <c r="A4" s="213"/>
      <c r="B4" s="100" t="s">
        <v>31</v>
      </c>
      <c r="C4" s="216" t="s">
        <v>32</v>
      </c>
      <c r="D4" s="136"/>
      <c r="E4" s="11" t="s">
        <v>33</v>
      </c>
      <c r="F4" s="73" t="s">
        <v>34</v>
      </c>
      <c r="G4" s="20" t="s">
        <v>35</v>
      </c>
      <c r="H4" s="20" t="s">
        <v>309</v>
      </c>
      <c r="I4" s="20" t="s">
        <v>310</v>
      </c>
      <c r="J4" s="120" t="s">
        <v>418</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c r="AML4" s="4"/>
      <c r="AMM4" s="4"/>
      <c r="AMN4" s="4"/>
      <c r="AMO4" s="4"/>
      <c r="AMP4" s="4"/>
      <c r="AMQ4" s="4"/>
      <c r="AMR4" s="4"/>
      <c r="AMS4" s="4"/>
      <c r="AMT4" s="4"/>
      <c r="AMU4" s="4"/>
      <c r="AMV4" s="4"/>
      <c r="AMW4" s="4"/>
      <c r="AMX4" s="4"/>
      <c r="AMY4" s="4"/>
      <c r="AMZ4" s="4"/>
      <c r="ANA4" s="4"/>
      <c r="ANB4" s="4"/>
      <c r="ANC4" s="4"/>
      <c r="AND4" s="4"/>
      <c r="ANE4" s="4"/>
      <c r="ANF4" s="4"/>
      <c r="ANG4" s="4"/>
      <c r="ANH4" s="4"/>
      <c r="ANI4" s="4"/>
      <c r="ANJ4" s="4"/>
      <c r="ANK4" s="4"/>
      <c r="ANL4" s="4"/>
      <c r="ANM4" s="4"/>
      <c r="ANN4" s="4"/>
      <c r="ANO4" s="4"/>
      <c r="ANP4" s="4"/>
      <c r="ANQ4" s="4"/>
      <c r="ANR4" s="4"/>
      <c r="ANS4" s="4"/>
      <c r="ANT4" s="4"/>
      <c r="ANU4" s="4"/>
      <c r="ANV4" s="4"/>
      <c r="ANW4" s="4"/>
      <c r="ANX4" s="4"/>
      <c r="ANY4" s="4"/>
      <c r="ANZ4" s="4"/>
      <c r="AOA4" s="4"/>
      <c r="AOB4" s="4"/>
      <c r="AOC4" s="4"/>
      <c r="AOD4" s="4"/>
      <c r="AOE4" s="4"/>
      <c r="AOF4" s="4"/>
      <c r="AOG4" s="4"/>
      <c r="AOH4" s="4"/>
      <c r="AOI4" s="4"/>
      <c r="AOJ4" s="4"/>
      <c r="AOK4" s="4"/>
      <c r="AOL4" s="4"/>
      <c r="AOM4" s="4"/>
      <c r="AON4" s="4"/>
      <c r="AOO4" s="4"/>
      <c r="AOP4" s="4"/>
      <c r="AOQ4" s="4"/>
      <c r="AOR4" s="4"/>
      <c r="AOS4" s="4"/>
      <c r="AOT4" s="4"/>
      <c r="AOU4" s="4"/>
      <c r="AOV4" s="4"/>
      <c r="AOW4" s="4"/>
      <c r="AOX4" s="4"/>
      <c r="AOY4" s="4"/>
      <c r="AOZ4" s="4"/>
      <c r="APA4" s="4"/>
      <c r="APB4" s="4"/>
      <c r="APC4" s="4"/>
      <c r="APD4" s="4"/>
      <c r="APE4" s="4"/>
      <c r="APF4" s="4"/>
      <c r="APG4" s="4"/>
      <c r="APH4" s="4"/>
      <c r="API4" s="4"/>
      <c r="APJ4" s="4"/>
      <c r="APK4" s="4"/>
      <c r="APL4" s="4"/>
      <c r="APM4" s="4"/>
      <c r="APN4" s="4"/>
      <c r="APO4" s="4"/>
      <c r="APP4" s="4"/>
      <c r="APQ4" s="4"/>
      <c r="APR4" s="4"/>
      <c r="APS4" s="4"/>
      <c r="APT4" s="4"/>
      <c r="APU4" s="4"/>
      <c r="APV4" s="4"/>
      <c r="APW4" s="4"/>
      <c r="APX4" s="4"/>
      <c r="APY4" s="4"/>
      <c r="APZ4" s="4"/>
      <c r="AQA4" s="4"/>
      <c r="AQB4" s="4"/>
      <c r="AQC4" s="4"/>
      <c r="AQD4" s="4"/>
      <c r="AQE4" s="4"/>
      <c r="AQF4" s="4"/>
      <c r="AQG4" s="4"/>
      <c r="AQH4" s="4"/>
      <c r="AQI4" s="4"/>
      <c r="AQJ4" s="4"/>
      <c r="AQK4" s="4"/>
      <c r="AQL4" s="4"/>
      <c r="AQM4" s="4"/>
      <c r="AQN4" s="4"/>
      <c r="AQO4" s="4"/>
      <c r="AQP4" s="4"/>
      <c r="AQQ4" s="4"/>
      <c r="AQR4" s="4"/>
      <c r="AQS4" s="4"/>
      <c r="AQT4" s="4"/>
      <c r="AQU4" s="4"/>
      <c r="AQV4" s="4"/>
      <c r="AQW4" s="4"/>
      <c r="AQX4" s="4"/>
      <c r="AQY4" s="4"/>
      <c r="AQZ4" s="4"/>
      <c r="ARA4" s="4"/>
      <c r="ARB4" s="4"/>
      <c r="ARC4" s="4"/>
      <c r="ARD4" s="4"/>
      <c r="ARE4" s="4"/>
      <c r="ARF4" s="4"/>
      <c r="ARG4" s="4"/>
      <c r="ARH4" s="4"/>
      <c r="ARI4" s="4"/>
      <c r="ARJ4" s="4"/>
      <c r="ARK4" s="4"/>
      <c r="ARL4" s="4"/>
      <c r="ARM4" s="4"/>
      <c r="ARN4" s="4"/>
      <c r="ARO4" s="4"/>
      <c r="ARP4" s="4"/>
      <c r="ARQ4" s="4"/>
      <c r="ARR4" s="4"/>
      <c r="ARS4" s="4"/>
      <c r="ART4" s="4"/>
      <c r="ARU4" s="4"/>
      <c r="ARV4" s="4"/>
      <c r="ARW4" s="4"/>
      <c r="ARX4" s="4"/>
      <c r="ARY4" s="4"/>
      <c r="ARZ4" s="4"/>
      <c r="ASA4" s="4"/>
      <c r="ASB4" s="4"/>
      <c r="ASC4" s="4"/>
      <c r="ASD4" s="4"/>
      <c r="ASE4" s="4"/>
      <c r="ASF4" s="4"/>
      <c r="ASG4" s="4"/>
      <c r="ASH4" s="4"/>
      <c r="ASI4" s="4"/>
      <c r="ASJ4" s="4"/>
      <c r="ASK4" s="4"/>
      <c r="ASL4" s="4"/>
      <c r="ASM4" s="4"/>
      <c r="ASN4" s="4"/>
      <c r="ASO4" s="4"/>
      <c r="ASP4" s="4"/>
      <c r="ASQ4" s="4"/>
      <c r="ASR4" s="4"/>
      <c r="ASS4" s="4"/>
      <c r="AST4" s="4"/>
      <c r="ASU4" s="4"/>
      <c r="ASV4" s="4"/>
      <c r="ASW4" s="4"/>
      <c r="ASX4" s="4"/>
      <c r="ASY4" s="4"/>
      <c r="ASZ4" s="4"/>
      <c r="ATA4" s="4"/>
      <c r="ATB4" s="4"/>
      <c r="ATC4" s="4"/>
      <c r="ATD4" s="4"/>
      <c r="ATE4" s="4"/>
      <c r="ATF4" s="4"/>
      <c r="ATG4" s="4"/>
      <c r="ATH4" s="4"/>
      <c r="ATI4" s="4"/>
      <c r="ATJ4" s="4"/>
      <c r="ATK4" s="4"/>
      <c r="ATL4" s="4"/>
      <c r="ATM4" s="4"/>
      <c r="ATN4" s="4"/>
      <c r="ATO4" s="4"/>
      <c r="ATP4" s="4"/>
      <c r="ATQ4" s="4"/>
      <c r="ATR4" s="4"/>
      <c r="ATS4" s="4"/>
      <c r="ATT4" s="4"/>
      <c r="ATU4" s="4"/>
      <c r="ATV4" s="4"/>
      <c r="ATW4" s="4"/>
      <c r="ATX4" s="4"/>
      <c r="ATY4" s="4"/>
      <c r="ATZ4" s="4"/>
      <c r="AUA4" s="4"/>
      <c r="AUB4" s="4"/>
      <c r="AUC4" s="4"/>
      <c r="AUD4" s="4"/>
      <c r="AUE4" s="4"/>
      <c r="AUF4" s="4"/>
      <c r="AUG4" s="4"/>
      <c r="AUH4" s="4"/>
      <c r="AUI4" s="4"/>
      <c r="AUJ4" s="4"/>
      <c r="AUK4" s="4"/>
      <c r="AUL4" s="4"/>
      <c r="AUM4" s="4"/>
      <c r="AUN4" s="4"/>
      <c r="AUO4" s="4"/>
      <c r="AUP4" s="4"/>
      <c r="AUQ4" s="4"/>
      <c r="AUR4" s="4"/>
      <c r="AUS4" s="4"/>
      <c r="AUT4" s="4"/>
      <c r="AUU4" s="4"/>
      <c r="AUV4" s="4"/>
      <c r="AUW4" s="4"/>
      <c r="AUX4" s="4"/>
      <c r="AUY4" s="4"/>
      <c r="AUZ4" s="4"/>
      <c r="AVA4" s="4"/>
      <c r="AVB4" s="4"/>
      <c r="AVC4" s="4"/>
      <c r="AVD4" s="4"/>
      <c r="AVE4" s="4"/>
      <c r="AVF4" s="4"/>
      <c r="AVG4" s="4"/>
      <c r="AVH4" s="4"/>
      <c r="AVI4" s="4"/>
      <c r="AVJ4" s="4"/>
      <c r="AVK4" s="4"/>
      <c r="AVL4" s="4"/>
      <c r="AVM4" s="4"/>
      <c r="AVN4" s="4"/>
      <c r="AVO4" s="4"/>
      <c r="AVP4" s="4"/>
      <c r="AVQ4" s="4"/>
      <c r="AVR4" s="4"/>
      <c r="AVS4" s="4"/>
      <c r="AVT4" s="4"/>
      <c r="AVU4" s="4"/>
      <c r="AVV4" s="4"/>
      <c r="AVW4" s="4"/>
      <c r="AVX4" s="4"/>
      <c r="AVY4" s="4"/>
      <c r="AVZ4" s="4"/>
      <c r="AWA4" s="4"/>
      <c r="AWB4" s="4"/>
      <c r="AWC4" s="4"/>
      <c r="AWD4" s="4"/>
      <c r="AWE4" s="4"/>
      <c r="AWF4" s="4"/>
      <c r="AWG4" s="4"/>
      <c r="AWH4" s="4"/>
      <c r="AWI4" s="4"/>
      <c r="AWJ4" s="4"/>
      <c r="AWK4" s="4"/>
      <c r="AWL4" s="4"/>
      <c r="AWM4" s="4"/>
      <c r="AWN4" s="4"/>
      <c r="AWO4" s="4"/>
      <c r="AWP4" s="4"/>
      <c r="AWQ4" s="4"/>
      <c r="AWR4" s="4"/>
      <c r="AWS4" s="4"/>
      <c r="AWT4" s="4"/>
      <c r="AWU4" s="4"/>
      <c r="AWV4" s="4"/>
      <c r="AWW4" s="4"/>
      <c r="AWX4" s="4"/>
      <c r="AWY4" s="4"/>
      <c r="AWZ4" s="4"/>
      <c r="AXA4" s="4"/>
      <c r="AXB4" s="4"/>
      <c r="AXC4" s="4"/>
      <c r="AXD4" s="4"/>
      <c r="AXE4" s="4"/>
      <c r="AXF4" s="4"/>
      <c r="AXG4" s="4"/>
      <c r="AXH4" s="4"/>
      <c r="AXI4" s="4"/>
      <c r="AXJ4" s="4"/>
      <c r="AXK4" s="4"/>
      <c r="AXL4" s="4"/>
      <c r="AXM4" s="4"/>
      <c r="AXN4" s="4"/>
      <c r="AXO4" s="4"/>
      <c r="AXP4" s="4"/>
      <c r="AXQ4" s="4"/>
      <c r="AXR4" s="4"/>
      <c r="AXS4" s="4"/>
      <c r="AXT4" s="4"/>
      <c r="AXU4" s="4"/>
      <c r="AXV4" s="4"/>
      <c r="AXW4" s="4"/>
      <c r="AXX4" s="4"/>
      <c r="AXY4" s="4"/>
      <c r="AXZ4" s="4"/>
      <c r="AYA4" s="4"/>
      <c r="AYB4" s="4"/>
      <c r="AYC4" s="4"/>
      <c r="AYD4" s="4"/>
      <c r="AYE4" s="4"/>
      <c r="AYF4" s="4"/>
      <c r="AYG4" s="4"/>
      <c r="AYH4" s="4"/>
      <c r="AYI4" s="4"/>
      <c r="AYJ4" s="4"/>
      <c r="AYK4" s="4"/>
      <c r="AYL4" s="4"/>
      <c r="AYM4" s="4"/>
      <c r="AYN4" s="4"/>
      <c r="AYO4" s="4"/>
      <c r="AYP4" s="4"/>
      <c r="AYQ4" s="4"/>
      <c r="AYR4" s="4"/>
      <c r="AYS4" s="4"/>
      <c r="AYT4" s="4"/>
      <c r="AYU4" s="4"/>
      <c r="AYV4" s="4"/>
      <c r="AYW4" s="4"/>
      <c r="AYX4" s="4"/>
      <c r="AYY4" s="4"/>
      <c r="AYZ4" s="4"/>
      <c r="AZA4" s="4"/>
      <c r="AZB4" s="4"/>
      <c r="AZC4" s="4"/>
      <c r="AZD4" s="4"/>
      <c r="AZE4" s="4"/>
      <c r="AZF4" s="4"/>
      <c r="AZG4" s="4"/>
      <c r="AZH4" s="4"/>
      <c r="AZI4" s="4"/>
      <c r="AZJ4" s="4"/>
      <c r="AZK4" s="4"/>
      <c r="AZL4" s="4"/>
      <c r="AZM4" s="4"/>
      <c r="AZN4" s="4"/>
      <c r="AZO4" s="4"/>
      <c r="AZP4" s="4"/>
      <c r="AZQ4" s="4"/>
      <c r="AZR4" s="4"/>
      <c r="AZS4" s="4"/>
      <c r="AZT4" s="4"/>
      <c r="AZU4" s="4"/>
      <c r="AZV4" s="4"/>
      <c r="AZW4" s="4"/>
      <c r="AZX4" s="4"/>
      <c r="AZY4" s="4"/>
      <c r="AZZ4" s="4"/>
      <c r="BAA4" s="4"/>
      <c r="BAB4" s="4"/>
      <c r="BAC4" s="4"/>
      <c r="BAD4" s="4"/>
      <c r="BAE4" s="4"/>
      <c r="BAF4" s="4"/>
      <c r="BAG4" s="4"/>
      <c r="BAH4" s="4"/>
      <c r="BAI4" s="4"/>
      <c r="BAJ4" s="4"/>
      <c r="BAK4" s="4"/>
      <c r="BAL4" s="4"/>
      <c r="BAM4" s="4"/>
      <c r="BAN4" s="4"/>
      <c r="BAO4" s="4"/>
      <c r="BAP4" s="4"/>
      <c r="BAQ4" s="4"/>
      <c r="BAR4" s="4"/>
      <c r="BAS4" s="4"/>
      <c r="BAT4" s="4"/>
      <c r="BAU4" s="4"/>
      <c r="BAV4" s="4"/>
      <c r="BAW4" s="4"/>
      <c r="BAX4" s="4"/>
      <c r="BAY4" s="4"/>
      <c r="BAZ4" s="4"/>
      <c r="BBA4" s="4"/>
      <c r="BBB4" s="4"/>
      <c r="BBC4" s="4"/>
      <c r="BBD4" s="4"/>
      <c r="BBE4" s="4"/>
      <c r="BBF4" s="4"/>
      <c r="BBG4" s="4"/>
      <c r="BBH4" s="4"/>
      <c r="BBI4" s="4"/>
      <c r="BBJ4" s="4"/>
      <c r="BBK4" s="4"/>
      <c r="BBL4" s="4"/>
      <c r="BBM4" s="4"/>
      <c r="BBN4" s="4"/>
      <c r="BBO4" s="4"/>
      <c r="BBP4" s="4"/>
      <c r="BBQ4" s="4"/>
      <c r="BBR4" s="4"/>
      <c r="BBS4" s="4"/>
      <c r="BBT4" s="4"/>
      <c r="BBU4" s="4"/>
      <c r="BBV4" s="4"/>
      <c r="BBW4" s="4"/>
      <c r="BBX4" s="4"/>
      <c r="BBY4" s="4"/>
      <c r="BBZ4" s="4"/>
      <c r="BCA4" s="4"/>
      <c r="BCB4" s="4"/>
      <c r="BCC4" s="4"/>
      <c r="BCD4" s="4"/>
      <c r="BCE4" s="4"/>
      <c r="BCF4" s="4"/>
      <c r="BCG4" s="4"/>
      <c r="BCH4" s="4"/>
      <c r="BCI4" s="4"/>
      <c r="BCJ4" s="4"/>
      <c r="BCK4" s="4"/>
      <c r="BCL4" s="4"/>
      <c r="BCM4" s="4"/>
      <c r="BCN4" s="4"/>
      <c r="BCO4" s="4"/>
      <c r="BCP4" s="4"/>
      <c r="BCQ4" s="4"/>
      <c r="BCR4" s="4"/>
      <c r="BCS4" s="4"/>
      <c r="BCT4" s="4"/>
      <c r="BCU4" s="4"/>
      <c r="BCV4" s="4"/>
      <c r="BCW4" s="4"/>
      <c r="BCX4" s="4"/>
      <c r="BCY4" s="4"/>
      <c r="BCZ4" s="4"/>
      <c r="BDA4" s="4"/>
      <c r="BDB4" s="4"/>
      <c r="BDC4" s="4"/>
      <c r="BDD4" s="4"/>
      <c r="BDE4" s="4"/>
      <c r="BDF4" s="4"/>
      <c r="BDG4" s="4"/>
      <c r="BDH4" s="4"/>
      <c r="BDI4" s="4"/>
      <c r="BDJ4" s="4"/>
      <c r="BDK4" s="4"/>
      <c r="BDL4" s="4"/>
      <c r="BDM4" s="4"/>
      <c r="BDN4" s="4"/>
      <c r="BDO4" s="4"/>
      <c r="BDP4" s="4"/>
      <c r="BDQ4" s="4"/>
      <c r="BDR4" s="4"/>
      <c r="BDS4" s="4"/>
      <c r="BDT4" s="4"/>
      <c r="BDU4" s="4"/>
      <c r="BDV4" s="4"/>
      <c r="BDW4" s="4"/>
      <c r="BDX4" s="4"/>
      <c r="BDY4" s="4"/>
      <c r="BDZ4" s="4"/>
      <c r="BEA4" s="4"/>
      <c r="BEB4" s="4"/>
      <c r="BEC4" s="4"/>
      <c r="BED4" s="4"/>
      <c r="BEE4" s="4"/>
      <c r="BEF4" s="4"/>
      <c r="BEG4" s="4"/>
      <c r="BEH4" s="4"/>
      <c r="BEI4" s="4"/>
      <c r="BEJ4" s="4"/>
      <c r="BEK4" s="4"/>
      <c r="BEL4" s="4"/>
      <c r="BEM4" s="4"/>
      <c r="BEN4" s="4"/>
      <c r="BEO4" s="4"/>
      <c r="BEP4" s="4"/>
      <c r="BEQ4" s="4"/>
      <c r="BER4" s="4"/>
      <c r="BES4" s="4"/>
      <c r="BET4" s="4"/>
      <c r="BEU4" s="4"/>
      <c r="BEV4" s="4"/>
      <c r="BEW4" s="4"/>
      <c r="BEX4" s="4"/>
      <c r="BEY4" s="4"/>
      <c r="BEZ4" s="4"/>
      <c r="BFA4" s="4"/>
      <c r="BFB4" s="4"/>
      <c r="BFC4" s="4"/>
      <c r="BFD4" s="4"/>
      <c r="BFE4" s="4"/>
      <c r="BFF4" s="4"/>
      <c r="BFG4" s="4"/>
      <c r="BFH4" s="4"/>
      <c r="BFI4" s="4"/>
      <c r="BFJ4" s="4"/>
      <c r="BFK4" s="4"/>
      <c r="BFL4" s="4"/>
      <c r="BFM4" s="4"/>
      <c r="BFN4" s="4"/>
      <c r="BFO4" s="4"/>
      <c r="BFP4" s="4"/>
      <c r="BFQ4" s="4"/>
      <c r="BFR4" s="4"/>
      <c r="BFS4" s="4"/>
      <c r="BFT4" s="4"/>
      <c r="BFU4" s="4"/>
      <c r="BFV4" s="4"/>
      <c r="BFW4" s="4"/>
      <c r="BFX4" s="4"/>
      <c r="BFY4" s="4"/>
      <c r="BFZ4" s="4"/>
      <c r="BGA4" s="4"/>
      <c r="BGB4" s="4"/>
      <c r="BGC4" s="4"/>
      <c r="BGD4" s="4"/>
      <c r="BGE4" s="4"/>
      <c r="BGF4" s="4"/>
      <c r="BGG4" s="4"/>
      <c r="BGH4" s="4"/>
      <c r="BGI4" s="4"/>
      <c r="BGJ4" s="4"/>
      <c r="BGK4" s="4"/>
      <c r="BGL4" s="4"/>
      <c r="BGM4" s="4"/>
      <c r="BGN4" s="4"/>
      <c r="BGO4" s="4"/>
      <c r="BGP4" s="4"/>
      <c r="BGQ4" s="4"/>
      <c r="BGR4" s="4"/>
      <c r="BGS4" s="4"/>
      <c r="BGT4" s="4"/>
      <c r="BGU4" s="4"/>
      <c r="BGV4" s="4"/>
      <c r="BGW4" s="4"/>
      <c r="BGX4" s="4"/>
      <c r="BGY4" s="4"/>
      <c r="BGZ4" s="4"/>
      <c r="BHA4" s="4"/>
      <c r="BHB4" s="4"/>
      <c r="BHC4" s="4"/>
      <c r="BHD4" s="4"/>
      <c r="BHE4" s="4"/>
      <c r="BHF4" s="4"/>
      <c r="BHG4" s="4"/>
      <c r="BHH4" s="4"/>
      <c r="BHI4" s="4"/>
      <c r="BHJ4" s="4"/>
      <c r="BHK4" s="4"/>
      <c r="BHL4" s="4"/>
      <c r="BHM4" s="4"/>
      <c r="BHN4" s="4"/>
      <c r="BHO4" s="4"/>
      <c r="BHP4" s="4"/>
      <c r="BHQ4" s="4"/>
      <c r="BHR4" s="4"/>
      <c r="BHS4" s="4"/>
      <c r="BHT4" s="4"/>
      <c r="BHU4" s="4"/>
      <c r="BHV4" s="4"/>
      <c r="BHW4" s="4"/>
      <c r="BHX4" s="4"/>
      <c r="BHY4" s="4"/>
      <c r="BHZ4" s="4"/>
      <c r="BIA4" s="4"/>
      <c r="BIB4" s="4"/>
      <c r="BIC4" s="4"/>
      <c r="BID4" s="4"/>
      <c r="BIE4" s="4"/>
      <c r="BIF4" s="4"/>
      <c r="BIG4" s="4"/>
      <c r="BIH4" s="4"/>
      <c r="BII4" s="4"/>
      <c r="BIJ4" s="4"/>
      <c r="BIK4" s="4"/>
      <c r="BIL4" s="4"/>
      <c r="BIM4" s="4"/>
      <c r="BIN4" s="4"/>
      <c r="BIO4" s="4"/>
      <c r="BIP4" s="4"/>
      <c r="BIQ4" s="4"/>
      <c r="BIR4" s="4"/>
      <c r="BIS4" s="4"/>
      <c r="BIT4" s="4"/>
      <c r="BIU4" s="4"/>
      <c r="BIV4" s="4"/>
      <c r="BIW4" s="4"/>
      <c r="BIX4" s="4"/>
      <c r="BIY4" s="4"/>
      <c r="BIZ4" s="4"/>
      <c r="BJA4" s="4"/>
      <c r="BJB4" s="4"/>
      <c r="BJC4" s="4"/>
      <c r="BJD4" s="4"/>
      <c r="BJE4" s="4"/>
      <c r="BJF4" s="4"/>
      <c r="BJG4" s="4"/>
      <c r="BJH4" s="4"/>
      <c r="BJI4" s="4"/>
      <c r="BJJ4" s="4"/>
      <c r="BJK4" s="4"/>
      <c r="BJL4" s="4"/>
      <c r="BJM4" s="4"/>
      <c r="BJN4" s="4"/>
      <c r="BJO4" s="4"/>
      <c r="BJP4" s="4"/>
      <c r="BJQ4" s="4"/>
      <c r="BJR4" s="4"/>
      <c r="BJS4" s="4"/>
      <c r="BJT4" s="4"/>
      <c r="BJU4" s="4"/>
      <c r="BJV4" s="4"/>
      <c r="BJW4" s="4"/>
      <c r="BJX4" s="4"/>
      <c r="BJY4" s="4"/>
      <c r="BJZ4" s="4"/>
      <c r="BKA4" s="4"/>
      <c r="BKB4" s="4"/>
      <c r="BKC4" s="4"/>
      <c r="BKD4" s="4"/>
      <c r="BKE4" s="4"/>
      <c r="BKF4" s="4"/>
      <c r="BKG4" s="4"/>
      <c r="BKH4" s="4"/>
      <c r="BKI4" s="4"/>
      <c r="BKJ4" s="4"/>
      <c r="BKK4" s="4"/>
      <c r="BKL4" s="4"/>
      <c r="BKM4" s="4"/>
      <c r="BKN4" s="4"/>
      <c r="BKO4" s="4"/>
      <c r="BKP4" s="4"/>
      <c r="BKQ4" s="4"/>
      <c r="BKR4" s="4"/>
      <c r="BKS4" s="4"/>
      <c r="BKT4" s="4"/>
      <c r="BKU4" s="4"/>
      <c r="BKV4" s="4"/>
      <c r="BKW4" s="4"/>
      <c r="BKX4" s="4"/>
      <c r="BKY4" s="4"/>
      <c r="BKZ4" s="4"/>
      <c r="BLA4" s="4"/>
      <c r="BLB4" s="4"/>
      <c r="BLC4" s="4"/>
      <c r="BLD4" s="4"/>
      <c r="BLE4" s="4"/>
      <c r="BLF4" s="4"/>
      <c r="BLG4" s="4"/>
      <c r="BLH4" s="4"/>
      <c r="BLI4" s="4"/>
      <c r="BLJ4" s="4"/>
      <c r="BLK4" s="4"/>
      <c r="BLL4" s="4"/>
      <c r="BLM4" s="4"/>
      <c r="BLN4" s="4"/>
      <c r="BLO4" s="4"/>
      <c r="BLP4" s="4"/>
      <c r="BLQ4" s="4"/>
      <c r="BLR4" s="4"/>
      <c r="BLS4" s="4"/>
      <c r="BLT4" s="4"/>
      <c r="BLU4" s="4"/>
      <c r="BLV4" s="4"/>
      <c r="BLW4" s="4"/>
      <c r="BLX4" s="4"/>
      <c r="BLY4" s="4"/>
      <c r="BLZ4" s="4"/>
      <c r="BMA4" s="4"/>
      <c r="BMB4" s="4"/>
      <c r="BMC4" s="4"/>
      <c r="BMD4" s="4"/>
      <c r="BME4" s="4"/>
      <c r="BMF4" s="4"/>
      <c r="BMG4" s="4"/>
      <c r="BMH4" s="4"/>
      <c r="BMI4" s="4"/>
      <c r="BMJ4" s="4"/>
      <c r="BMK4" s="4"/>
      <c r="BML4" s="4"/>
      <c r="BMM4" s="4"/>
      <c r="BMN4" s="4"/>
      <c r="BMO4" s="4"/>
      <c r="BMP4" s="4"/>
      <c r="BMQ4" s="4"/>
      <c r="BMR4" s="4"/>
      <c r="BMS4" s="4"/>
      <c r="BMT4" s="4"/>
      <c r="BMU4" s="4"/>
      <c r="BMV4" s="4"/>
      <c r="BMW4" s="4"/>
      <c r="BMX4" s="4"/>
      <c r="BMY4" s="4"/>
      <c r="BMZ4" s="4"/>
      <c r="BNA4" s="4"/>
      <c r="BNB4" s="4"/>
      <c r="BNC4" s="4"/>
      <c r="BND4" s="4"/>
      <c r="BNE4" s="4"/>
      <c r="BNF4" s="4"/>
      <c r="BNG4" s="4"/>
      <c r="BNH4" s="4"/>
      <c r="BNI4" s="4"/>
      <c r="BNJ4" s="4"/>
      <c r="BNK4" s="4"/>
      <c r="BNL4" s="4"/>
      <c r="BNM4" s="4"/>
      <c r="BNN4" s="4"/>
      <c r="BNO4" s="4"/>
      <c r="BNP4" s="4"/>
      <c r="BNQ4" s="4"/>
      <c r="BNR4" s="4"/>
      <c r="BNS4" s="4"/>
      <c r="BNT4" s="4"/>
      <c r="BNU4" s="4"/>
      <c r="BNV4" s="4"/>
      <c r="BNW4" s="4"/>
      <c r="BNX4" s="4"/>
      <c r="BNY4" s="4"/>
      <c r="BNZ4" s="4"/>
      <c r="BOA4" s="4"/>
      <c r="BOB4" s="4"/>
      <c r="BOC4" s="4"/>
      <c r="BOD4" s="4"/>
      <c r="BOE4" s="4"/>
      <c r="BOF4" s="4"/>
      <c r="BOG4" s="4"/>
      <c r="BOH4" s="4"/>
      <c r="BOI4" s="4"/>
      <c r="BOJ4" s="4"/>
      <c r="BOK4" s="4"/>
      <c r="BOL4" s="4"/>
      <c r="BOM4" s="4"/>
      <c r="BON4" s="4"/>
      <c r="BOO4" s="4"/>
      <c r="BOP4" s="4"/>
      <c r="BOQ4" s="4"/>
      <c r="BOR4" s="4"/>
      <c r="BOS4" s="4"/>
      <c r="BOT4" s="4"/>
      <c r="BOU4" s="4"/>
      <c r="BOV4" s="4"/>
      <c r="BOW4" s="4"/>
      <c r="BOX4" s="4"/>
      <c r="BOY4" s="4"/>
      <c r="BOZ4" s="4"/>
      <c r="BPA4" s="4"/>
      <c r="BPB4" s="4"/>
      <c r="BPC4" s="4"/>
      <c r="BPD4" s="4"/>
      <c r="BPE4" s="4"/>
      <c r="BPF4" s="4"/>
      <c r="BPG4" s="4"/>
      <c r="BPH4" s="4"/>
      <c r="BPI4" s="4"/>
      <c r="BPJ4" s="4"/>
      <c r="BPK4" s="4"/>
      <c r="BPL4" s="4"/>
      <c r="BPM4" s="4"/>
      <c r="BPN4" s="4"/>
      <c r="BPO4" s="4"/>
      <c r="BPP4" s="4"/>
      <c r="BPQ4" s="4"/>
      <c r="BPR4" s="4"/>
      <c r="BPS4" s="4"/>
      <c r="BPT4" s="4"/>
      <c r="BPU4" s="4"/>
      <c r="BPV4" s="4"/>
      <c r="BPW4" s="4"/>
      <c r="BPX4" s="4"/>
      <c r="BPY4" s="4"/>
      <c r="BPZ4" s="4"/>
      <c r="BQA4" s="4"/>
      <c r="BQB4" s="4"/>
      <c r="BQC4" s="4"/>
      <c r="BQD4" s="4"/>
      <c r="BQE4" s="4"/>
      <c r="BQF4" s="4"/>
      <c r="BQG4" s="4"/>
      <c r="BQH4" s="4"/>
      <c r="BQI4" s="4"/>
      <c r="BQJ4" s="4"/>
      <c r="BQK4" s="4"/>
      <c r="BQL4" s="4"/>
      <c r="BQM4" s="4"/>
      <c r="BQN4" s="4"/>
      <c r="BQO4" s="4"/>
      <c r="BQP4" s="4"/>
      <c r="BQQ4" s="4"/>
      <c r="BQR4" s="4"/>
      <c r="BQS4" s="4"/>
      <c r="BQT4" s="4"/>
      <c r="BQU4" s="4"/>
      <c r="BQV4" s="4"/>
      <c r="BQW4" s="4"/>
      <c r="BQX4" s="4"/>
      <c r="BQY4" s="4"/>
      <c r="BQZ4" s="4"/>
      <c r="BRA4" s="4"/>
      <c r="BRB4" s="4"/>
      <c r="BRC4" s="4"/>
      <c r="BRD4" s="4"/>
      <c r="BRE4" s="4"/>
      <c r="BRF4" s="4"/>
      <c r="BRG4" s="4"/>
      <c r="BRH4" s="4"/>
      <c r="BRI4" s="4"/>
      <c r="BRJ4" s="4"/>
      <c r="BRK4" s="4"/>
      <c r="BRL4" s="4"/>
      <c r="BRM4" s="4"/>
      <c r="BRN4" s="4"/>
      <c r="BRO4" s="4"/>
      <c r="BRP4" s="4"/>
      <c r="BRQ4" s="4"/>
      <c r="BRR4" s="4"/>
      <c r="BRS4" s="4"/>
      <c r="BRT4" s="4"/>
      <c r="BRU4" s="4"/>
      <c r="BRV4" s="4"/>
      <c r="BRW4" s="4"/>
      <c r="BRX4" s="4"/>
      <c r="BRY4" s="4"/>
      <c r="BRZ4" s="4"/>
      <c r="BSA4" s="4"/>
      <c r="BSB4" s="4"/>
      <c r="BSC4" s="4"/>
      <c r="BSD4" s="4"/>
      <c r="BSE4" s="4"/>
      <c r="BSF4" s="4"/>
      <c r="BSG4" s="4"/>
      <c r="BSH4" s="4"/>
      <c r="BSI4" s="4"/>
      <c r="BSJ4" s="4"/>
      <c r="BSK4" s="4"/>
      <c r="BSL4" s="4"/>
      <c r="BSM4" s="4"/>
      <c r="BSN4" s="4"/>
      <c r="BSO4" s="4"/>
      <c r="BSP4" s="4"/>
      <c r="BSQ4" s="4"/>
      <c r="BSR4" s="4"/>
      <c r="BSS4" s="4"/>
      <c r="BST4" s="4"/>
      <c r="BSU4" s="4"/>
      <c r="BSV4" s="4"/>
      <c r="BSW4" s="4"/>
      <c r="BSX4" s="4"/>
      <c r="BSY4" s="4"/>
      <c r="BSZ4" s="4"/>
      <c r="BTA4" s="4"/>
      <c r="BTB4" s="4"/>
      <c r="BTC4" s="4"/>
      <c r="BTD4" s="4"/>
      <c r="BTE4" s="4"/>
      <c r="BTF4" s="4"/>
      <c r="BTG4" s="4"/>
      <c r="BTH4" s="4"/>
      <c r="BTI4" s="4"/>
      <c r="BTJ4" s="4"/>
      <c r="BTK4" s="4"/>
      <c r="BTL4" s="4"/>
      <c r="BTM4" s="4"/>
      <c r="BTN4" s="4"/>
      <c r="BTO4" s="4"/>
      <c r="BTP4" s="4"/>
      <c r="BTQ4" s="4"/>
      <c r="BTR4" s="4"/>
      <c r="BTS4" s="4"/>
      <c r="BTT4" s="4"/>
      <c r="BTU4" s="4"/>
      <c r="BTV4" s="4"/>
      <c r="BTW4" s="4"/>
      <c r="BTX4" s="4"/>
      <c r="BTY4" s="4"/>
      <c r="BTZ4" s="4"/>
      <c r="BUA4" s="4"/>
      <c r="BUB4" s="4"/>
      <c r="BUC4" s="4"/>
      <c r="BUD4" s="4"/>
      <c r="BUE4" s="4"/>
      <c r="BUF4" s="4"/>
      <c r="BUG4" s="4"/>
      <c r="BUH4" s="4"/>
      <c r="BUI4" s="4"/>
      <c r="BUJ4" s="4"/>
      <c r="BUK4" s="4"/>
      <c r="BUL4" s="4"/>
      <c r="BUM4" s="4"/>
      <c r="BUN4" s="4"/>
      <c r="BUO4" s="4"/>
      <c r="BUP4" s="4"/>
      <c r="BUQ4" s="4"/>
      <c r="BUR4" s="4"/>
      <c r="BUS4" s="4"/>
      <c r="BUT4" s="4"/>
      <c r="BUU4" s="4"/>
      <c r="BUV4" s="4"/>
      <c r="BUW4" s="4"/>
      <c r="BUX4" s="4"/>
      <c r="BUY4" s="4"/>
      <c r="BUZ4" s="4"/>
      <c r="BVA4" s="4"/>
      <c r="BVB4" s="4"/>
      <c r="BVC4" s="4"/>
      <c r="BVD4" s="4"/>
      <c r="BVE4" s="4"/>
      <c r="BVF4" s="4"/>
      <c r="BVG4" s="4"/>
      <c r="BVH4" s="4"/>
      <c r="BVI4" s="4"/>
      <c r="BVJ4" s="4"/>
      <c r="BVK4" s="4"/>
      <c r="BVL4" s="4"/>
      <c r="BVM4" s="4"/>
      <c r="BVN4" s="4"/>
      <c r="BVO4" s="4"/>
      <c r="BVP4" s="4"/>
      <c r="BVQ4" s="4"/>
      <c r="BVR4" s="4"/>
      <c r="BVS4" s="4"/>
      <c r="BVT4" s="4"/>
      <c r="BVU4" s="4"/>
      <c r="BVV4" s="4"/>
      <c r="BVW4" s="4"/>
      <c r="BVX4" s="4"/>
      <c r="BVY4" s="4"/>
      <c r="BVZ4" s="4"/>
      <c r="BWA4" s="4"/>
      <c r="BWB4" s="4"/>
      <c r="BWC4" s="4"/>
      <c r="BWD4" s="4"/>
      <c r="BWE4" s="4"/>
      <c r="BWF4" s="4"/>
      <c r="BWG4" s="4"/>
      <c r="BWH4" s="4"/>
      <c r="BWI4" s="4"/>
      <c r="BWJ4" s="4"/>
      <c r="BWK4" s="4"/>
      <c r="BWL4" s="4"/>
      <c r="BWM4" s="4"/>
      <c r="BWN4" s="4"/>
      <c r="BWO4" s="4"/>
      <c r="BWP4" s="4"/>
      <c r="BWQ4" s="4"/>
      <c r="BWR4" s="4"/>
      <c r="BWS4" s="4"/>
      <c r="BWT4" s="4"/>
      <c r="BWU4" s="4"/>
      <c r="BWV4" s="4"/>
      <c r="BWW4" s="4"/>
      <c r="BWX4" s="4"/>
      <c r="BWY4" s="4"/>
      <c r="BWZ4" s="4"/>
      <c r="BXA4" s="4"/>
      <c r="BXB4" s="4"/>
      <c r="BXC4" s="4"/>
      <c r="BXD4" s="4"/>
      <c r="BXE4" s="4"/>
      <c r="BXF4" s="4"/>
      <c r="BXG4" s="4"/>
      <c r="BXH4" s="4"/>
      <c r="BXI4" s="4"/>
      <c r="BXJ4" s="4"/>
      <c r="BXK4" s="4"/>
      <c r="BXL4" s="4"/>
      <c r="BXM4" s="4"/>
      <c r="BXN4" s="4"/>
      <c r="BXO4" s="4"/>
      <c r="BXP4" s="4"/>
      <c r="BXQ4" s="4"/>
      <c r="BXR4" s="4"/>
      <c r="BXS4" s="4"/>
      <c r="BXT4" s="4"/>
      <c r="BXU4" s="4"/>
      <c r="BXV4" s="4"/>
      <c r="BXW4" s="4"/>
      <c r="BXX4" s="4"/>
      <c r="BXY4" s="4"/>
      <c r="BXZ4" s="4"/>
      <c r="BYA4" s="4"/>
      <c r="BYB4" s="4"/>
      <c r="BYC4" s="4"/>
      <c r="BYD4" s="4"/>
      <c r="BYE4" s="4"/>
      <c r="BYF4" s="4"/>
      <c r="BYG4" s="4"/>
      <c r="BYH4" s="4"/>
      <c r="BYI4" s="4"/>
      <c r="BYJ4" s="4"/>
      <c r="BYK4" s="4"/>
      <c r="BYL4" s="4"/>
      <c r="BYM4" s="4"/>
      <c r="BYN4" s="4"/>
      <c r="BYO4" s="4"/>
      <c r="BYP4" s="4"/>
      <c r="BYQ4" s="4"/>
      <c r="BYR4" s="4"/>
      <c r="BYS4" s="4"/>
      <c r="BYT4" s="4"/>
      <c r="BYU4" s="4"/>
      <c r="BYV4" s="4"/>
      <c r="BYW4" s="4"/>
      <c r="BYX4" s="4"/>
      <c r="BYY4" s="4"/>
      <c r="BYZ4" s="4"/>
      <c r="BZA4" s="4"/>
      <c r="BZB4" s="4"/>
      <c r="BZC4" s="4"/>
      <c r="BZD4" s="4"/>
      <c r="BZE4" s="4"/>
      <c r="BZF4" s="4"/>
      <c r="BZG4" s="4"/>
      <c r="BZH4" s="4"/>
      <c r="BZI4" s="4"/>
      <c r="BZJ4" s="4"/>
      <c r="BZK4" s="4"/>
      <c r="BZL4" s="4"/>
      <c r="BZM4" s="4"/>
      <c r="BZN4" s="4"/>
      <c r="BZO4" s="4"/>
      <c r="BZP4" s="4"/>
      <c r="BZQ4" s="4"/>
      <c r="BZR4" s="4"/>
      <c r="BZS4" s="4"/>
      <c r="BZT4" s="4"/>
      <c r="BZU4" s="4"/>
      <c r="BZV4" s="4"/>
      <c r="BZW4" s="4"/>
      <c r="BZX4" s="4"/>
      <c r="BZY4" s="4"/>
      <c r="BZZ4" s="4"/>
      <c r="CAA4" s="4"/>
      <c r="CAB4" s="4"/>
      <c r="CAC4" s="4"/>
      <c r="CAD4" s="4"/>
      <c r="CAE4" s="4"/>
      <c r="CAF4" s="4"/>
      <c r="CAG4" s="4"/>
      <c r="CAH4" s="4"/>
      <c r="CAI4" s="4"/>
      <c r="CAJ4" s="4"/>
      <c r="CAK4" s="4"/>
      <c r="CAL4" s="4"/>
      <c r="CAM4" s="4"/>
      <c r="CAN4" s="4"/>
      <c r="CAO4" s="4"/>
      <c r="CAP4" s="4"/>
      <c r="CAQ4" s="4"/>
      <c r="CAR4" s="4"/>
      <c r="CAS4" s="4"/>
      <c r="CAT4" s="4"/>
      <c r="CAU4" s="4"/>
      <c r="CAV4" s="4"/>
      <c r="CAW4" s="4"/>
      <c r="CAX4" s="4"/>
      <c r="CAY4" s="4"/>
      <c r="CAZ4" s="4"/>
      <c r="CBA4" s="4"/>
      <c r="CBB4" s="4"/>
      <c r="CBC4" s="4"/>
      <c r="CBD4" s="4"/>
      <c r="CBE4" s="4"/>
      <c r="CBF4" s="4"/>
      <c r="CBG4" s="4"/>
      <c r="CBH4" s="4"/>
      <c r="CBI4" s="4"/>
      <c r="CBJ4" s="4"/>
      <c r="CBK4" s="4"/>
      <c r="CBL4" s="4"/>
      <c r="CBM4" s="4"/>
      <c r="CBN4" s="4"/>
      <c r="CBO4" s="4"/>
      <c r="CBP4" s="4"/>
      <c r="CBQ4" s="4"/>
      <c r="CBR4" s="4"/>
      <c r="CBS4" s="4"/>
      <c r="CBT4" s="4"/>
      <c r="CBU4" s="4"/>
      <c r="CBV4" s="4"/>
      <c r="CBW4" s="4"/>
      <c r="CBX4" s="4"/>
      <c r="CBY4" s="4"/>
      <c r="CBZ4" s="4"/>
      <c r="CCA4" s="4"/>
      <c r="CCB4" s="4"/>
      <c r="CCC4" s="4"/>
      <c r="CCD4" s="4"/>
      <c r="CCE4" s="4"/>
      <c r="CCF4" s="4"/>
      <c r="CCG4" s="4"/>
      <c r="CCH4" s="4"/>
      <c r="CCI4" s="4"/>
      <c r="CCJ4" s="4"/>
      <c r="CCK4" s="4"/>
      <c r="CCL4" s="4"/>
      <c r="CCM4" s="4"/>
      <c r="CCN4" s="4"/>
      <c r="CCO4" s="4"/>
      <c r="CCP4" s="4"/>
      <c r="CCQ4" s="4"/>
      <c r="CCR4" s="4"/>
      <c r="CCS4" s="4"/>
      <c r="CCT4" s="4"/>
      <c r="CCU4" s="4"/>
      <c r="CCV4" s="4"/>
      <c r="CCW4" s="4"/>
      <c r="CCX4" s="4"/>
      <c r="CCY4" s="4"/>
      <c r="CCZ4" s="4"/>
      <c r="CDA4" s="4"/>
      <c r="CDB4" s="4"/>
      <c r="CDC4" s="4"/>
      <c r="CDD4" s="4"/>
      <c r="CDE4" s="4"/>
      <c r="CDF4" s="4"/>
      <c r="CDG4" s="4"/>
      <c r="CDH4" s="4"/>
      <c r="CDI4" s="4"/>
      <c r="CDJ4" s="4"/>
      <c r="CDK4" s="4"/>
      <c r="CDL4" s="4"/>
      <c r="CDM4" s="4"/>
      <c r="CDN4" s="4"/>
      <c r="CDO4" s="4"/>
      <c r="CDP4" s="4"/>
      <c r="CDQ4" s="4"/>
      <c r="CDR4" s="4"/>
      <c r="CDS4" s="4"/>
      <c r="CDT4" s="4"/>
      <c r="CDU4" s="4"/>
      <c r="CDV4" s="4"/>
      <c r="CDW4" s="4"/>
      <c r="CDX4" s="4"/>
      <c r="CDY4" s="4"/>
      <c r="CDZ4" s="4"/>
      <c r="CEA4" s="4"/>
      <c r="CEB4" s="4"/>
      <c r="CEC4" s="4"/>
      <c r="CED4" s="4"/>
      <c r="CEE4" s="4"/>
      <c r="CEF4" s="4"/>
      <c r="CEG4" s="4"/>
      <c r="CEH4" s="4"/>
      <c r="CEI4" s="4"/>
      <c r="CEJ4" s="4"/>
      <c r="CEK4" s="4"/>
      <c r="CEL4" s="4"/>
      <c r="CEM4" s="4"/>
      <c r="CEN4" s="4"/>
      <c r="CEO4" s="4"/>
      <c r="CEP4" s="4"/>
      <c r="CEQ4" s="4"/>
      <c r="CER4" s="4"/>
      <c r="CES4" s="4"/>
      <c r="CET4" s="4"/>
      <c r="CEU4" s="4"/>
      <c r="CEV4" s="4"/>
      <c r="CEW4" s="4"/>
      <c r="CEX4" s="4"/>
      <c r="CEY4" s="4"/>
      <c r="CEZ4" s="4"/>
      <c r="CFA4" s="4"/>
      <c r="CFB4" s="4"/>
      <c r="CFC4" s="4"/>
      <c r="CFD4" s="4"/>
      <c r="CFE4" s="4"/>
      <c r="CFF4" s="4"/>
      <c r="CFG4" s="4"/>
      <c r="CFH4" s="4"/>
      <c r="CFI4" s="4"/>
      <c r="CFJ4" s="4"/>
      <c r="CFK4" s="4"/>
      <c r="CFL4" s="4"/>
      <c r="CFM4" s="4"/>
      <c r="CFN4" s="4"/>
      <c r="CFO4" s="4"/>
      <c r="CFP4" s="4"/>
      <c r="CFQ4" s="4"/>
      <c r="CFR4" s="4"/>
      <c r="CFS4" s="4"/>
      <c r="CFT4" s="4"/>
      <c r="CFU4" s="4"/>
      <c r="CFV4" s="4"/>
      <c r="CFW4" s="4"/>
      <c r="CFX4" s="4"/>
      <c r="CFY4" s="4"/>
      <c r="CFZ4" s="4"/>
      <c r="CGA4" s="4"/>
      <c r="CGB4" s="4"/>
      <c r="CGC4" s="4"/>
      <c r="CGD4" s="4"/>
      <c r="CGE4" s="4"/>
      <c r="CGF4" s="4"/>
      <c r="CGG4" s="4"/>
      <c r="CGH4" s="4"/>
      <c r="CGI4" s="4"/>
      <c r="CGJ4" s="4"/>
      <c r="CGK4" s="4"/>
      <c r="CGL4" s="4"/>
      <c r="CGM4" s="4"/>
      <c r="CGN4" s="4"/>
      <c r="CGO4" s="4"/>
      <c r="CGP4" s="4"/>
      <c r="CGQ4" s="4"/>
      <c r="CGR4" s="4"/>
      <c r="CGS4" s="4"/>
      <c r="CGT4" s="4"/>
      <c r="CGU4" s="4"/>
      <c r="CGV4" s="4"/>
      <c r="CGW4" s="4"/>
      <c r="CGX4" s="4"/>
      <c r="CGY4" s="4"/>
      <c r="CGZ4" s="4"/>
      <c r="CHA4" s="4"/>
      <c r="CHB4" s="4"/>
      <c r="CHC4" s="4"/>
      <c r="CHD4" s="4"/>
      <c r="CHE4" s="4"/>
      <c r="CHF4" s="4"/>
      <c r="CHG4" s="4"/>
      <c r="CHH4" s="4"/>
      <c r="CHI4" s="4"/>
      <c r="CHJ4" s="4"/>
      <c r="CHK4" s="4"/>
      <c r="CHL4" s="4"/>
      <c r="CHM4" s="4"/>
      <c r="CHN4" s="4"/>
      <c r="CHO4" s="4"/>
      <c r="CHP4" s="4"/>
      <c r="CHQ4" s="4"/>
      <c r="CHR4" s="4"/>
      <c r="CHS4" s="4"/>
      <c r="CHT4" s="4"/>
      <c r="CHU4" s="4"/>
      <c r="CHV4" s="4"/>
      <c r="CHW4" s="4"/>
      <c r="CHX4" s="4"/>
      <c r="CHY4" s="4"/>
      <c r="CHZ4" s="4"/>
      <c r="CIA4" s="4"/>
    </row>
    <row r="5" spans="1:2263" ht="136.5" customHeight="1" thickBot="1">
      <c r="A5" s="213"/>
      <c r="B5" s="217" t="s">
        <v>108</v>
      </c>
      <c r="C5" s="94" t="s">
        <v>36</v>
      </c>
      <c r="D5" s="119" t="s">
        <v>258</v>
      </c>
      <c r="E5" s="119" t="s">
        <v>259</v>
      </c>
      <c r="F5" s="219" t="s">
        <v>257</v>
      </c>
      <c r="G5" s="93">
        <v>44560</v>
      </c>
      <c r="H5" s="109" t="s">
        <v>414</v>
      </c>
      <c r="I5" s="95">
        <f>AVERAGE(0.5,0.1)</f>
        <v>0.3</v>
      </c>
      <c r="J5" s="112" t="s">
        <v>373</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row>
    <row r="6" spans="1:2263" ht="80.25" customHeight="1" thickBot="1">
      <c r="A6" s="213"/>
      <c r="B6" s="217"/>
      <c r="C6" s="96" t="s">
        <v>37</v>
      </c>
      <c r="D6" s="119" t="s">
        <v>242</v>
      </c>
      <c r="E6" s="119" t="s">
        <v>243</v>
      </c>
      <c r="F6" s="220"/>
      <c r="G6" s="93">
        <v>44560</v>
      </c>
      <c r="H6" s="109" t="s">
        <v>415</v>
      </c>
      <c r="I6" s="95">
        <f t="shared" ref="I6" si="0">AVERAGE(0)</f>
        <v>0</v>
      </c>
      <c r="J6" s="112" t="s">
        <v>359</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c r="AQD6" s="4"/>
      <c r="AQE6" s="4"/>
      <c r="AQF6" s="4"/>
      <c r="AQG6" s="4"/>
      <c r="AQH6" s="4"/>
      <c r="AQI6" s="4"/>
      <c r="AQJ6" s="4"/>
      <c r="AQK6" s="4"/>
      <c r="AQL6" s="4"/>
      <c r="AQM6" s="4"/>
      <c r="AQN6" s="4"/>
      <c r="AQO6" s="4"/>
      <c r="AQP6" s="4"/>
      <c r="AQQ6" s="4"/>
      <c r="AQR6" s="4"/>
      <c r="AQS6" s="4"/>
      <c r="AQT6" s="4"/>
      <c r="AQU6" s="4"/>
      <c r="AQV6" s="4"/>
      <c r="AQW6" s="4"/>
      <c r="AQX6" s="4"/>
      <c r="AQY6" s="4"/>
      <c r="AQZ6" s="4"/>
      <c r="ARA6" s="4"/>
      <c r="ARB6" s="4"/>
      <c r="ARC6" s="4"/>
      <c r="ARD6" s="4"/>
      <c r="ARE6" s="4"/>
      <c r="ARF6" s="4"/>
      <c r="ARG6" s="4"/>
      <c r="ARH6" s="4"/>
      <c r="ARI6" s="4"/>
      <c r="ARJ6" s="4"/>
      <c r="ARK6" s="4"/>
      <c r="ARL6" s="4"/>
      <c r="ARM6" s="4"/>
      <c r="ARN6" s="4"/>
      <c r="ARO6" s="4"/>
      <c r="ARP6" s="4"/>
      <c r="ARQ6" s="4"/>
      <c r="ARR6" s="4"/>
      <c r="ARS6" s="4"/>
      <c r="ART6" s="4"/>
      <c r="ARU6" s="4"/>
      <c r="ARV6" s="4"/>
      <c r="ARW6" s="4"/>
      <c r="ARX6" s="4"/>
      <c r="ARY6" s="4"/>
      <c r="ARZ6" s="4"/>
      <c r="ASA6" s="4"/>
      <c r="ASB6" s="4"/>
      <c r="ASC6" s="4"/>
      <c r="ASD6" s="4"/>
      <c r="ASE6" s="4"/>
      <c r="ASF6" s="4"/>
      <c r="ASG6" s="4"/>
      <c r="ASH6" s="4"/>
      <c r="ASI6" s="4"/>
      <c r="ASJ6" s="4"/>
      <c r="ASK6" s="4"/>
      <c r="ASL6" s="4"/>
      <c r="ASM6" s="4"/>
      <c r="ASN6" s="4"/>
      <c r="ASO6" s="4"/>
      <c r="ASP6" s="4"/>
      <c r="ASQ6" s="4"/>
      <c r="ASR6" s="4"/>
      <c r="ASS6" s="4"/>
      <c r="AST6" s="4"/>
      <c r="ASU6" s="4"/>
      <c r="ASV6" s="4"/>
      <c r="ASW6" s="4"/>
      <c r="ASX6" s="4"/>
      <c r="ASY6" s="4"/>
      <c r="ASZ6" s="4"/>
      <c r="ATA6" s="4"/>
      <c r="ATB6" s="4"/>
      <c r="ATC6" s="4"/>
      <c r="ATD6" s="4"/>
      <c r="ATE6" s="4"/>
      <c r="ATF6" s="4"/>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c r="AUK6" s="4"/>
      <c r="AUL6" s="4"/>
      <c r="AUM6" s="4"/>
      <c r="AUN6" s="4"/>
      <c r="AUO6" s="4"/>
      <c r="AUP6" s="4"/>
      <c r="AUQ6" s="4"/>
      <c r="AUR6" s="4"/>
      <c r="AUS6" s="4"/>
      <c r="AUT6" s="4"/>
      <c r="AUU6" s="4"/>
      <c r="AUV6" s="4"/>
      <c r="AUW6" s="4"/>
      <c r="AUX6" s="4"/>
      <c r="AUY6" s="4"/>
      <c r="AUZ6" s="4"/>
      <c r="AVA6" s="4"/>
      <c r="AVB6" s="4"/>
      <c r="AVC6" s="4"/>
      <c r="AVD6" s="4"/>
      <c r="AVE6" s="4"/>
      <c r="AVF6" s="4"/>
      <c r="AVG6" s="4"/>
      <c r="AVH6" s="4"/>
      <c r="AVI6" s="4"/>
      <c r="AVJ6" s="4"/>
      <c r="AVK6" s="4"/>
      <c r="AVL6" s="4"/>
      <c r="AVM6" s="4"/>
      <c r="AVN6" s="4"/>
      <c r="AVO6" s="4"/>
      <c r="AVP6" s="4"/>
      <c r="AVQ6" s="4"/>
      <c r="AVR6" s="4"/>
      <c r="AVS6" s="4"/>
      <c r="AVT6" s="4"/>
      <c r="AVU6" s="4"/>
      <c r="AVV6" s="4"/>
      <c r="AVW6" s="4"/>
      <c r="AVX6" s="4"/>
      <c r="AVY6" s="4"/>
      <c r="AVZ6" s="4"/>
      <c r="AWA6" s="4"/>
      <c r="AWB6" s="4"/>
      <c r="AWC6" s="4"/>
      <c r="AWD6" s="4"/>
      <c r="AWE6" s="4"/>
      <c r="AWF6" s="4"/>
      <c r="AWG6" s="4"/>
      <c r="AWH6" s="4"/>
      <c r="AWI6" s="4"/>
      <c r="AWJ6" s="4"/>
      <c r="AWK6" s="4"/>
      <c r="AWL6" s="4"/>
      <c r="AWM6" s="4"/>
      <c r="AWN6" s="4"/>
      <c r="AWO6" s="4"/>
      <c r="AWP6" s="4"/>
      <c r="AWQ6" s="4"/>
      <c r="AWR6" s="4"/>
      <c r="AWS6" s="4"/>
      <c r="AWT6" s="4"/>
      <c r="AWU6" s="4"/>
      <c r="AWV6" s="4"/>
      <c r="AWW6" s="4"/>
      <c r="AWX6" s="4"/>
      <c r="AWY6" s="4"/>
      <c r="AWZ6" s="4"/>
      <c r="AXA6" s="4"/>
      <c r="AXB6" s="4"/>
      <c r="AXC6" s="4"/>
      <c r="AXD6" s="4"/>
      <c r="AXE6" s="4"/>
      <c r="AXF6" s="4"/>
      <c r="AXG6" s="4"/>
      <c r="AXH6" s="4"/>
      <c r="AXI6" s="4"/>
      <c r="AXJ6" s="4"/>
      <c r="AXK6" s="4"/>
      <c r="AXL6" s="4"/>
      <c r="AXM6" s="4"/>
      <c r="AXN6" s="4"/>
      <c r="AXO6" s="4"/>
      <c r="AXP6" s="4"/>
      <c r="AXQ6" s="4"/>
      <c r="AXR6" s="4"/>
      <c r="AXS6" s="4"/>
      <c r="AXT6" s="4"/>
      <c r="AXU6" s="4"/>
      <c r="AXV6" s="4"/>
      <c r="AXW6" s="4"/>
      <c r="AXX6" s="4"/>
      <c r="AXY6" s="4"/>
      <c r="AXZ6" s="4"/>
      <c r="AYA6" s="4"/>
      <c r="AYB6" s="4"/>
      <c r="AYC6" s="4"/>
      <c r="AYD6" s="4"/>
      <c r="AYE6" s="4"/>
      <c r="AYF6" s="4"/>
      <c r="AYG6" s="4"/>
      <c r="AYH6" s="4"/>
      <c r="AYI6" s="4"/>
      <c r="AYJ6" s="4"/>
      <c r="AYK6" s="4"/>
      <c r="AYL6" s="4"/>
      <c r="AYM6" s="4"/>
      <c r="AYN6" s="4"/>
      <c r="AYO6" s="4"/>
      <c r="AYP6" s="4"/>
      <c r="AYQ6" s="4"/>
      <c r="AYR6" s="4"/>
      <c r="AYS6" s="4"/>
      <c r="AYT6" s="4"/>
      <c r="AYU6" s="4"/>
      <c r="AYV6" s="4"/>
      <c r="AYW6" s="4"/>
      <c r="AYX6" s="4"/>
      <c r="AYY6" s="4"/>
      <c r="AYZ6" s="4"/>
      <c r="AZA6" s="4"/>
      <c r="AZB6" s="4"/>
      <c r="AZC6" s="4"/>
      <c r="AZD6" s="4"/>
      <c r="AZE6" s="4"/>
      <c r="AZF6" s="4"/>
      <c r="AZG6" s="4"/>
      <c r="AZH6" s="4"/>
      <c r="AZI6" s="4"/>
      <c r="AZJ6" s="4"/>
      <c r="AZK6" s="4"/>
      <c r="AZL6" s="4"/>
      <c r="AZM6" s="4"/>
      <c r="AZN6" s="4"/>
      <c r="AZO6" s="4"/>
      <c r="AZP6" s="4"/>
      <c r="AZQ6" s="4"/>
      <c r="AZR6" s="4"/>
      <c r="AZS6" s="4"/>
      <c r="AZT6" s="4"/>
      <c r="AZU6" s="4"/>
      <c r="AZV6" s="4"/>
      <c r="AZW6" s="4"/>
      <c r="AZX6" s="4"/>
      <c r="AZY6" s="4"/>
      <c r="AZZ6" s="4"/>
      <c r="BAA6" s="4"/>
      <c r="BAB6" s="4"/>
      <c r="BAC6" s="4"/>
      <c r="BAD6" s="4"/>
      <c r="BAE6" s="4"/>
      <c r="BAF6" s="4"/>
      <c r="BAG6" s="4"/>
      <c r="BAH6" s="4"/>
      <c r="BAI6" s="4"/>
      <c r="BAJ6" s="4"/>
      <c r="BAK6" s="4"/>
      <c r="BAL6" s="4"/>
      <c r="BAM6" s="4"/>
      <c r="BAN6" s="4"/>
      <c r="BAO6" s="4"/>
      <c r="BAP6" s="4"/>
      <c r="BAQ6" s="4"/>
      <c r="BAR6" s="4"/>
      <c r="BAS6" s="4"/>
      <c r="BAT6" s="4"/>
      <c r="BAU6" s="4"/>
      <c r="BAV6" s="4"/>
      <c r="BAW6" s="4"/>
      <c r="BAX6" s="4"/>
      <c r="BAY6" s="4"/>
      <c r="BAZ6" s="4"/>
      <c r="BBA6" s="4"/>
      <c r="BBB6" s="4"/>
      <c r="BBC6" s="4"/>
      <c r="BBD6" s="4"/>
      <c r="BBE6" s="4"/>
      <c r="BBF6" s="4"/>
      <c r="BBG6" s="4"/>
      <c r="BBH6" s="4"/>
      <c r="BBI6" s="4"/>
      <c r="BBJ6" s="4"/>
      <c r="BBK6" s="4"/>
      <c r="BBL6" s="4"/>
      <c r="BBM6" s="4"/>
      <c r="BBN6" s="4"/>
      <c r="BBO6" s="4"/>
      <c r="BBP6" s="4"/>
      <c r="BBQ6" s="4"/>
      <c r="BBR6" s="4"/>
      <c r="BBS6" s="4"/>
      <c r="BBT6" s="4"/>
      <c r="BBU6" s="4"/>
      <c r="BBV6" s="4"/>
      <c r="BBW6" s="4"/>
      <c r="BBX6" s="4"/>
      <c r="BBY6" s="4"/>
      <c r="BBZ6" s="4"/>
      <c r="BCA6" s="4"/>
      <c r="BCB6" s="4"/>
      <c r="BCC6" s="4"/>
      <c r="BCD6" s="4"/>
      <c r="BCE6" s="4"/>
      <c r="BCF6" s="4"/>
      <c r="BCG6" s="4"/>
      <c r="BCH6" s="4"/>
      <c r="BCI6" s="4"/>
      <c r="BCJ6" s="4"/>
      <c r="BCK6" s="4"/>
      <c r="BCL6" s="4"/>
      <c r="BCM6" s="4"/>
      <c r="BCN6" s="4"/>
      <c r="BCO6" s="4"/>
      <c r="BCP6" s="4"/>
      <c r="BCQ6" s="4"/>
      <c r="BCR6" s="4"/>
      <c r="BCS6" s="4"/>
      <c r="BCT6" s="4"/>
      <c r="BCU6" s="4"/>
      <c r="BCV6" s="4"/>
      <c r="BCW6" s="4"/>
      <c r="BCX6" s="4"/>
      <c r="BCY6" s="4"/>
      <c r="BCZ6" s="4"/>
      <c r="BDA6" s="4"/>
      <c r="BDB6" s="4"/>
      <c r="BDC6" s="4"/>
      <c r="BDD6" s="4"/>
      <c r="BDE6" s="4"/>
      <c r="BDF6" s="4"/>
      <c r="BDG6" s="4"/>
      <c r="BDH6" s="4"/>
      <c r="BDI6" s="4"/>
      <c r="BDJ6" s="4"/>
      <c r="BDK6" s="4"/>
      <c r="BDL6" s="4"/>
      <c r="BDM6" s="4"/>
      <c r="BDN6" s="4"/>
      <c r="BDO6" s="4"/>
      <c r="BDP6" s="4"/>
      <c r="BDQ6" s="4"/>
      <c r="BDR6" s="4"/>
      <c r="BDS6" s="4"/>
      <c r="BDT6" s="4"/>
      <c r="BDU6" s="4"/>
      <c r="BDV6" s="4"/>
      <c r="BDW6" s="4"/>
      <c r="BDX6" s="4"/>
      <c r="BDY6" s="4"/>
      <c r="BDZ6" s="4"/>
      <c r="BEA6" s="4"/>
      <c r="BEB6" s="4"/>
      <c r="BEC6" s="4"/>
      <c r="BED6" s="4"/>
      <c r="BEE6" s="4"/>
      <c r="BEF6" s="4"/>
      <c r="BEG6" s="4"/>
      <c r="BEH6" s="4"/>
      <c r="BEI6" s="4"/>
      <c r="BEJ6" s="4"/>
      <c r="BEK6" s="4"/>
      <c r="BEL6" s="4"/>
      <c r="BEM6" s="4"/>
      <c r="BEN6" s="4"/>
      <c r="BEO6" s="4"/>
      <c r="BEP6" s="4"/>
      <c r="BEQ6" s="4"/>
      <c r="BER6" s="4"/>
      <c r="BES6" s="4"/>
      <c r="BET6" s="4"/>
      <c r="BEU6" s="4"/>
      <c r="BEV6" s="4"/>
      <c r="BEW6" s="4"/>
      <c r="BEX6" s="4"/>
      <c r="BEY6" s="4"/>
      <c r="BEZ6" s="4"/>
      <c r="BFA6" s="4"/>
      <c r="BFB6" s="4"/>
      <c r="BFC6" s="4"/>
      <c r="BFD6" s="4"/>
      <c r="BFE6" s="4"/>
      <c r="BFF6" s="4"/>
      <c r="BFG6" s="4"/>
      <c r="BFH6" s="4"/>
      <c r="BFI6" s="4"/>
      <c r="BFJ6" s="4"/>
      <c r="BFK6" s="4"/>
      <c r="BFL6" s="4"/>
      <c r="BFM6" s="4"/>
      <c r="BFN6" s="4"/>
      <c r="BFO6" s="4"/>
      <c r="BFP6" s="4"/>
      <c r="BFQ6" s="4"/>
      <c r="BFR6" s="4"/>
      <c r="BFS6" s="4"/>
      <c r="BFT6" s="4"/>
      <c r="BFU6" s="4"/>
      <c r="BFV6" s="4"/>
      <c r="BFW6" s="4"/>
      <c r="BFX6" s="4"/>
      <c r="BFY6" s="4"/>
      <c r="BFZ6" s="4"/>
      <c r="BGA6" s="4"/>
      <c r="BGB6" s="4"/>
      <c r="BGC6" s="4"/>
      <c r="BGD6" s="4"/>
      <c r="BGE6" s="4"/>
      <c r="BGF6" s="4"/>
      <c r="BGG6" s="4"/>
      <c r="BGH6" s="4"/>
      <c r="BGI6" s="4"/>
      <c r="BGJ6" s="4"/>
      <c r="BGK6" s="4"/>
      <c r="BGL6" s="4"/>
      <c r="BGM6" s="4"/>
      <c r="BGN6" s="4"/>
      <c r="BGO6" s="4"/>
      <c r="BGP6" s="4"/>
      <c r="BGQ6" s="4"/>
      <c r="BGR6" s="4"/>
      <c r="BGS6" s="4"/>
      <c r="BGT6" s="4"/>
      <c r="BGU6" s="4"/>
      <c r="BGV6" s="4"/>
      <c r="BGW6" s="4"/>
      <c r="BGX6" s="4"/>
      <c r="BGY6" s="4"/>
      <c r="BGZ6" s="4"/>
      <c r="BHA6" s="4"/>
      <c r="BHB6" s="4"/>
      <c r="BHC6" s="4"/>
      <c r="BHD6" s="4"/>
      <c r="BHE6" s="4"/>
      <c r="BHF6" s="4"/>
      <c r="BHG6" s="4"/>
      <c r="BHH6" s="4"/>
      <c r="BHI6" s="4"/>
      <c r="BHJ6" s="4"/>
      <c r="BHK6" s="4"/>
      <c r="BHL6" s="4"/>
      <c r="BHM6" s="4"/>
      <c r="BHN6" s="4"/>
      <c r="BHO6" s="4"/>
      <c r="BHP6" s="4"/>
      <c r="BHQ6" s="4"/>
      <c r="BHR6" s="4"/>
      <c r="BHS6" s="4"/>
      <c r="BHT6" s="4"/>
      <c r="BHU6" s="4"/>
      <c r="BHV6" s="4"/>
      <c r="BHW6" s="4"/>
      <c r="BHX6" s="4"/>
      <c r="BHY6" s="4"/>
      <c r="BHZ6" s="4"/>
      <c r="BIA6" s="4"/>
      <c r="BIB6" s="4"/>
      <c r="BIC6" s="4"/>
      <c r="BID6" s="4"/>
      <c r="BIE6" s="4"/>
      <c r="BIF6" s="4"/>
      <c r="BIG6" s="4"/>
      <c r="BIH6" s="4"/>
      <c r="BII6" s="4"/>
      <c r="BIJ6" s="4"/>
      <c r="BIK6" s="4"/>
      <c r="BIL6" s="4"/>
      <c r="BIM6" s="4"/>
      <c r="BIN6" s="4"/>
      <c r="BIO6" s="4"/>
      <c r="BIP6" s="4"/>
      <c r="BIQ6" s="4"/>
      <c r="BIR6" s="4"/>
      <c r="BIS6" s="4"/>
      <c r="BIT6" s="4"/>
      <c r="BIU6" s="4"/>
      <c r="BIV6" s="4"/>
      <c r="BIW6" s="4"/>
      <c r="BIX6" s="4"/>
      <c r="BIY6" s="4"/>
      <c r="BIZ6" s="4"/>
      <c r="BJA6" s="4"/>
      <c r="BJB6" s="4"/>
      <c r="BJC6" s="4"/>
      <c r="BJD6" s="4"/>
      <c r="BJE6" s="4"/>
      <c r="BJF6" s="4"/>
      <c r="BJG6" s="4"/>
      <c r="BJH6" s="4"/>
      <c r="BJI6" s="4"/>
      <c r="BJJ6" s="4"/>
      <c r="BJK6" s="4"/>
      <c r="BJL6" s="4"/>
      <c r="BJM6" s="4"/>
      <c r="BJN6" s="4"/>
      <c r="BJO6" s="4"/>
      <c r="BJP6" s="4"/>
      <c r="BJQ6" s="4"/>
      <c r="BJR6" s="4"/>
      <c r="BJS6" s="4"/>
      <c r="BJT6" s="4"/>
      <c r="BJU6" s="4"/>
      <c r="BJV6" s="4"/>
      <c r="BJW6" s="4"/>
      <c r="BJX6" s="4"/>
      <c r="BJY6" s="4"/>
      <c r="BJZ6" s="4"/>
      <c r="BKA6" s="4"/>
      <c r="BKB6" s="4"/>
      <c r="BKC6" s="4"/>
      <c r="BKD6" s="4"/>
      <c r="BKE6" s="4"/>
      <c r="BKF6" s="4"/>
      <c r="BKG6" s="4"/>
      <c r="BKH6" s="4"/>
      <c r="BKI6" s="4"/>
      <c r="BKJ6" s="4"/>
      <c r="BKK6" s="4"/>
      <c r="BKL6" s="4"/>
      <c r="BKM6" s="4"/>
      <c r="BKN6" s="4"/>
      <c r="BKO6" s="4"/>
      <c r="BKP6" s="4"/>
      <c r="BKQ6" s="4"/>
      <c r="BKR6" s="4"/>
      <c r="BKS6" s="4"/>
      <c r="BKT6" s="4"/>
      <c r="BKU6" s="4"/>
      <c r="BKV6" s="4"/>
      <c r="BKW6" s="4"/>
      <c r="BKX6" s="4"/>
      <c r="BKY6" s="4"/>
      <c r="BKZ6" s="4"/>
      <c r="BLA6" s="4"/>
      <c r="BLB6" s="4"/>
      <c r="BLC6" s="4"/>
      <c r="BLD6" s="4"/>
      <c r="BLE6" s="4"/>
      <c r="BLF6" s="4"/>
      <c r="BLG6" s="4"/>
      <c r="BLH6" s="4"/>
      <c r="BLI6" s="4"/>
      <c r="BLJ6" s="4"/>
      <c r="BLK6" s="4"/>
      <c r="BLL6" s="4"/>
      <c r="BLM6" s="4"/>
      <c r="BLN6" s="4"/>
      <c r="BLO6" s="4"/>
      <c r="BLP6" s="4"/>
      <c r="BLQ6" s="4"/>
      <c r="BLR6" s="4"/>
      <c r="BLS6" s="4"/>
      <c r="BLT6" s="4"/>
      <c r="BLU6" s="4"/>
      <c r="BLV6" s="4"/>
      <c r="BLW6" s="4"/>
      <c r="BLX6" s="4"/>
      <c r="BLY6" s="4"/>
      <c r="BLZ6" s="4"/>
      <c r="BMA6" s="4"/>
      <c r="BMB6" s="4"/>
      <c r="BMC6" s="4"/>
      <c r="BMD6" s="4"/>
      <c r="BME6" s="4"/>
      <c r="BMF6" s="4"/>
      <c r="BMG6" s="4"/>
      <c r="BMH6" s="4"/>
      <c r="BMI6" s="4"/>
      <c r="BMJ6" s="4"/>
      <c r="BMK6" s="4"/>
      <c r="BML6" s="4"/>
      <c r="BMM6" s="4"/>
      <c r="BMN6" s="4"/>
      <c r="BMO6" s="4"/>
      <c r="BMP6" s="4"/>
      <c r="BMQ6" s="4"/>
      <c r="BMR6" s="4"/>
      <c r="BMS6" s="4"/>
      <c r="BMT6" s="4"/>
      <c r="BMU6" s="4"/>
      <c r="BMV6" s="4"/>
      <c r="BMW6" s="4"/>
      <c r="BMX6" s="4"/>
      <c r="BMY6" s="4"/>
      <c r="BMZ6" s="4"/>
      <c r="BNA6" s="4"/>
      <c r="BNB6" s="4"/>
      <c r="BNC6" s="4"/>
      <c r="BND6" s="4"/>
      <c r="BNE6" s="4"/>
      <c r="BNF6" s="4"/>
      <c r="BNG6" s="4"/>
      <c r="BNH6" s="4"/>
      <c r="BNI6" s="4"/>
      <c r="BNJ6" s="4"/>
      <c r="BNK6" s="4"/>
      <c r="BNL6" s="4"/>
      <c r="BNM6" s="4"/>
      <c r="BNN6" s="4"/>
      <c r="BNO6" s="4"/>
      <c r="BNP6" s="4"/>
      <c r="BNQ6" s="4"/>
      <c r="BNR6" s="4"/>
      <c r="BNS6" s="4"/>
      <c r="BNT6" s="4"/>
      <c r="BNU6" s="4"/>
      <c r="BNV6" s="4"/>
      <c r="BNW6" s="4"/>
      <c r="BNX6" s="4"/>
      <c r="BNY6" s="4"/>
      <c r="BNZ6" s="4"/>
      <c r="BOA6" s="4"/>
      <c r="BOB6" s="4"/>
      <c r="BOC6" s="4"/>
      <c r="BOD6" s="4"/>
      <c r="BOE6" s="4"/>
      <c r="BOF6" s="4"/>
      <c r="BOG6" s="4"/>
      <c r="BOH6" s="4"/>
      <c r="BOI6" s="4"/>
      <c r="BOJ6" s="4"/>
      <c r="BOK6" s="4"/>
      <c r="BOL6" s="4"/>
      <c r="BOM6" s="4"/>
      <c r="BON6" s="4"/>
      <c r="BOO6" s="4"/>
      <c r="BOP6" s="4"/>
      <c r="BOQ6" s="4"/>
      <c r="BOR6" s="4"/>
      <c r="BOS6" s="4"/>
      <c r="BOT6" s="4"/>
      <c r="BOU6" s="4"/>
      <c r="BOV6" s="4"/>
      <c r="BOW6" s="4"/>
      <c r="BOX6" s="4"/>
      <c r="BOY6" s="4"/>
      <c r="BOZ6" s="4"/>
      <c r="BPA6" s="4"/>
      <c r="BPB6" s="4"/>
      <c r="BPC6" s="4"/>
      <c r="BPD6" s="4"/>
      <c r="BPE6" s="4"/>
      <c r="BPF6" s="4"/>
      <c r="BPG6" s="4"/>
      <c r="BPH6" s="4"/>
      <c r="BPI6" s="4"/>
      <c r="BPJ6" s="4"/>
      <c r="BPK6" s="4"/>
      <c r="BPL6" s="4"/>
      <c r="BPM6" s="4"/>
      <c r="BPN6" s="4"/>
      <c r="BPO6" s="4"/>
      <c r="BPP6" s="4"/>
      <c r="BPQ6" s="4"/>
      <c r="BPR6" s="4"/>
      <c r="BPS6" s="4"/>
      <c r="BPT6" s="4"/>
      <c r="BPU6" s="4"/>
      <c r="BPV6" s="4"/>
      <c r="BPW6" s="4"/>
      <c r="BPX6" s="4"/>
      <c r="BPY6" s="4"/>
      <c r="BPZ6" s="4"/>
      <c r="BQA6" s="4"/>
      <c r="BQB6" s="4"/>
      <c r="BQC6" s="4"/>
      <c r="BQD6" s="4"/>
      <c r="BQE6" s="4"/>
      <c r="BQF6" s="4"/>
      <c r="BQG6" s="4"/>
      <c r="BQH6" s="4"/>
      <c r="BQI6" s="4"/>
      <c r="BQJ6" s="4"/>
      <c r="BQK6" s="4"/>
      <c r="BQL6" s="4"/>
      <c r="BQM6" s="4"/>
      <c r="BQN6" s="4"/>
      <c r="BQO6" s="4"/>
      <c r="BQP6" s="4"/>
      <c r="BQQ6" s="4"/>
      <c r="BQR6" s="4"/>
      <c r="BQS6" s="4"/>
      <c r="BQT6" s="4"/>
      <c r="BQU6" s="4"/>
      <c r="BQV6" s="4"/>
      <c r="BQW6" s="4"/>
      <c r="BQX6" s="4"/>
      <c r="BQY6" s="4"/>
      <c r="BQZ6" s="4"/>
      <c r="BRA6" s="4"/>
      <c r="BRB6" s="4"/>
      <c r="BRC6" s="4"/>
      <c r="BRD6" s="4"/>
      <c r="BRE6" s="4"/>
      <c r="BRF6" s="4"/>
      <c r="BRG6" s="4"/>
      <c r="BRH6" s="4"/>
      <c r="BRI6" s="4"/>
      <c r="BRJ6" s="4"/>
      <c r="BRK6" s="4"/>
      <c r="BRL6" s="4"/>
      <c r="BRM6" s="4"/>
      <c r="BRN6" s="4"/>
      <c r="BRO6" s="4"/>
      <c r="BRP6" s="4"/>
      <c r="BRQ6" s="4"/>
      <c r="BRR6" s="4"/>
      <c r="BRS6" s="4"/>
      <c r="BRT6" s="4"/>
      <c r="BRU6" s="4"/>
      <c r="BRV6" s="4"/>
      <c r="BRW6" s="4"/>
      <c r="BRX6" s="4"/>
      <c r="BRY6" s="4"/>
      <c r="BRZ6" s="4"/>
      <c r="BSA6" s="4"/>
      <c r="BSB6" s="4"/>
      <c r="BSC6" s="4"/>
      <c r="BSD6" s="4"/>
      <c r="BSE6" s="4"/>
      <c r="BSF6" s="4"/>
      <c r="BSG6" s="4"/>
      <c r="BSH6" s="4"/>
      <c r="BSI6" s="4"/>
      <c r="BSJ6" s="4"/>
      <c r="BSK6" s="4"/>
      <c r="BSL6" s="4"/>
      <c r="BSM6" s="4"/>
      <c r="BSN6" s="4"/>
      <c r="BSO6" s="4"/>
      <c r="BSP6" s="4"/>
      <c r="BSQ6" s="4"/>
      <c r="BSR6" s="4"/>
      <c r="BSS6" s="4"/>
      <c r="BST6" s="4"/>
      <c r="BSU6" s="4"/>
      <c r="BSV6" s="4"/>
      <c r="BSW6" s="4"/>
      <c r="BSX6" s="4"/>
      <c r="BSY6" s="4"/>
      <c r="BSZ6" s="4"/>
      <c r="BTA6" s="4"/>
      <c r="BTB6" s="4"/>
      <c r="BTC6" s="4"/>
      <c r="BTD6" s="4"/>
      <c r="BTE6" s="4"/>
      <c r="BTF6" s="4"/>
      <c r="BTG6" s="4"/>
      <c r="BTH6" s="4"/>
      <c r="BTI6" s="4"/>
      <c r="BTJ6" s="4"/>
      <c r="BTK6" s="4"/>
      <c r="BTL6" s="4"/>
      <c r="BTM6" s="4"/>
      <c r="BTN6" s="4"/>
      <c r="BTO6" s="4"/>
      <c r="BTP6" s="4"/>
      <c r="BTQ6" s="4"/>
      <c r="BTR6" s="4"/>
      <c r="BTS6" s="4"/>
      <c r="BTT6" s="4"/>
      <c r="BTU6" s="4"/>
      <c r="BTV6" s="4"/>
      <c r="BTW6" s="4"/>
      <c r="BTX6" s="4"/>
      <c r="BTY6" s="4"/>
      <c r="BTZ6" s="4"/>
      <c r="BUA6" s="4"/>
      <c r="BUB6" s="4"/>
      <c r="BUC6" s="4"/>
      <c r="BUD6" s="4"/>
      <c r="BUE6" s="4"/>
      <c r="BUF6" s="4"/>
      <c r="BUG6" s="4"/>
      <c r="BUH6" s="4"/>
      <c r="BUI6" s="4"/>
      <c r="BUJ6" s="4"/>
      <c r="BUK6" s="4"/>
      <c r="BUL6" s="4"/>
      <c r="BUM6" s="4"/>
      <c r="BUN6" s="4"/>
      <c r="BUO6" s="4"/>
      <c r="BUP6" s="4"/>
      <c r="BUQ6" s="4"/>
      <c r="BUR6" s="4"/>
      <c r="BUS6" s="4"/>
      <c r="BUT6" s="4"/>
      <c r="BUU6" s="4"/>
      <c r="BUV6" s="4"/>
      <c r="BUW6" s="4"/>
      <c r="BUX6" s="4"/>
      <c r="BUY6" s="4"/>
      <c r="BUZ6" s="4"/>
      <c r="BVA6" s="4"/>
      <c r="BVB6" s="4"/>
      <c r="BVC6" s="4"/>
      <c r="BVD6" s="4"/>
      <c r="BVE6" s="4"/>
      <c r="BVF6" s="4"/>
      <c r="BVG6" s="4"/>
      <c r="BVH6" s="4"/>
      <c r="BVI6" s="4"/>
      <c r="BVJ6" s="4"/>
      <c r="BVK6" s="4"/>
      <c r="BVL6" s="4"/>
      <c r="BVM6" s="4"/>
      <c r="BVN6" s="4"/>
      <c r="BVO6" s="4"/>
      <c r="BVP6" s="4"/>
      <c r="BVQ6" s="4"/>
      <c r="BVR6" s="4"/>
      <c r="BVS6" s="4"/>
      <c r="BVT6" s="4"/>
      <c r="BVU6" s="4"/>
      <c r="BVV6" s="4"/>
      <c r="BVW6" s="4"/>
      <c r="BVX6" s="4"/>
      <c r="BVY6" s="4"/>
      <c r="BVZ6" s="4"/>
      <c r="BWA6" s="4"/>
      <c r="BWB6" s="4"/>
      <c r="BWC6" s="4"/>
      <c r="BWD6" s="4"/>
      <c r="BWE6" s="4"/>
      <c r="BWF6" s="4"/>
      <c r="BWG6" s="4"/>
      <c r="BWH6" s="4"/>
      <c r="BWI6" s="4"/>
      <c r="BWJ6" s="4"/>
      <c r="BWK6" s="4"/>
      <c r="BWL6" s="4"/>
      <c r="BWM6" s="4"/>
      <c r="BWN6" s="4"/>
      <c r="BWO6" s="4"/>
      <c r="BWP6" s="4"/>
      <c r="BWQ6" s="4"/>
      <c r="BWR6" s="4"/>
      <c r="BWS6" s="4"/>
      <c r="BWT6" s="4"/>
      <c r="BWU6" s="4"/>
      <c r="BWV6" s="4"/>
      <c r="BWW6" s="4"/>
      <c r="BWX6" s="4"/>
      <c r="BWY6" s="4"/>
      <c r="BWZ6" s="4"/>
      <c r="BXA6" s="4"/>
      <c r="BXB6" s="4"/>
      <c r="BXC6" s="4"/>
      <c r="BXD6" s="4"/>
      <c r="BXE6" s="4"/>
      <c r="BXF6" s="4"/>
      <c r="BXG6" s="4"/>
      <c r="BXH6" s="4"/>
      <c r="BXI6" s="4"/>
      <c r="BXJ6" s="4"/>
      <c r="BXK6" s="4"/>
      <c r="BXL6" s="4"/>
      <c r="BXM6" s="4"/>
      <c r="BXN6" s="4"/>
      <c r="BXO6" s="4"/>
      <c r="BXP6" s="4"/>
      <c r="BXQ6" s="4"/>
      <c r="BXR6" s="4"/>
      <c r="BXS6" s="4"/>
      <c r="BXT6" s="4"/>
      <c r="BXU6" s="4"/>
      <c r="BXV6" s="4"/>
      <c r="BXW6" s="4"/>
      <c r="BXX6" s="4"/>
      <c r="BXY6" s="4"/>
      <c r="BXZ6" s="4"/>
      <c r="BYA6" s="4"/>
      <c r="BYB6" s="4"/>
      <c r="BYC6" s="4"/>
      <c r="BYD6" s="4"/>
      <c r="BYE6" s="4"/>
      <c r="BYF6" s="4"/>
      <c r="BYG6" s="4"/>
      <c r="BYH6" s="4"/>
      <c r="BYI6" s="4"/>
      <c r="BYJ6" s="4"/>
      <c r="BYK6" s="4"/>
      <c r="BYL6" s="4"/>
      <c r="BYM6" s="4"/>
      <c r="BYN6" s="4"/>
      <c r="BYO6" s="4"/>
      <c r="BYP6" s="4"/>
      <c r="BYQ6" s="4"/>
      <c r="BYR6" s="4"/>
      <c r="BYS6" s="4"/>
      <c r="BYT6" s="4"/>
      <c r="BYU6" s="4"/>
      <c r="BYV6" s="4"/>
      <c r="BYW6" s="4"/>
      <c r="BYX6" s="4"/>
      <c r="BYY6" s="4"/>
      <c r="BYZ6" s="4"/>
      <c r="BZA6" s="4"/>
      <c r="BZB6" s="4"/>
      <c r="BZC6" s="4"/>
      <c r="BZD6" s="4"/>
      <c r="BZE6" s="4"/>
      <c r="BZF6" s="4"/>
      <c r="BZG6" s="4"/>
      <c r="BZH6" s="4"/>
      <c r="BZI6" s="4"/>
      <c r="BZJ6" s="4"/>
      <c r="BZK6" s="4"/>
      <c r="BZL6" s="4"/>
      <c r="BZM6" s="4"/>
      <c r="BZN6" s="4"/>
      <c r="BZO6" s="4"/>
      <c r="BZP6" s="4"/>
      <c r="BZQ6" s="4"/>
      <c r="BZR6" s="4"/>
      <c r="BZS6" s="4"/>
      <c r="BZT6" s="4"/>
      <c r="BZU6" s="4"/>
      <c r="BZV6" s="4"/>
      <c r="BZW6" s="4"/>
      <c r="BZX6" s="4"/>
      <c r="BZY6" s="4"/>
      <c r="BZZ6" s="4"/>
      <c r="CAA6" s="4"/>
      <c r="CAB6" s="4"/>
      <c r="CAC6" s="4"/>
      <c r="CAD6" s="4"/>
      <c r="CAE6" s="4"/>
      <c r="CAF6" s="4"/>
      <c r="CAG6" s="4"/>
      <c r="CAH6" s="4"/>
      <c r="CAI6" s="4"/>
      <c r="CAJ6" s="4"/>
      <c r="CAK6" s="4"/>
      <c r="CAL6" s="4"/>
      <c r="CAM6" s="4"/>
      <c r="CAN6" s="4"/>
      <c r="CAO6" s="4"/>
      <c r="CAP6" s="4"/>
      <c r="CAQ6" s="4"/>
      <c r="CAR6" s="4"/>
      <c r="CAS6" s="4"/>
      <c r="CAT6" s="4"/>
      <c r="CAU6" s="4"/>
      <c r="CAV6" s="4"/>
      <c r="CAW6" s="4"/>
      <c r="CAX6" s="4"/>
      <c r="CAY6" s="4"/>
      <c r="CAZ6" s="4"/>
      <c r="CBA6" s="4"/>
      <c r="CBB6" s="4"/>
      <c r="CBC6" s="4"/>
      <c r="CBD6" s="4"/>
      <c r="CBE6" s="4"/>
      <c r="CBF6" s="4"/>
      <c r="CBG6" s="4"/>
      <c r="CBH6" s="4"/>
      <c r="CBI6" s="4"/>
      <c r="CBJ6" s="4"/>
      <c r="CBK6" s="4"/>
      <c r="CBL6" s="4"/>
      <c r="CBM6" s="4"/>
      <c r="CBN6" s="4"/>
      <c r="CBO6" s="4"/>
      <c r="CBP6" s="4"/>
      <c r="CBQ6" s="4"/>
      <c r="CBR6" s="4"/>
      <c r="CBS6" s="4"/>
      <c r="CBT6" s="4"/>
      <c r="CBU6" s="4"/>
      <c r="CBV6" s="4"/>
      <c r="CBW6" s="4"/>
      <c r="CBX6" s="4"/>
      <c r="CBY6" s="4"/>
      <c r="CBZ6" s="4"/>
      <c r="CCA6" s="4"/>
      <c r="CCB6" s="4"/>
      <c r="CCC6" s="4"/>
      <c r="CCD6" s="4"/>
      <c r="CCE6" s="4"/>
      <c r="CCF6" s="4"/>
      <c r="CCG6" s="4"/>
      <c r="CCH6" s="4"/>
      <c r="CCI6" s="4"/>
      <c r="CCJ6" s="4"/>
      <c r="CCK6" s="4"/>
      <c r="CCL6" s="4"/>
      <c r="CCM6" s="4"/>
      <c r="CCN6" s="4"/>
      <c r="CCO6" s="4"/>
      <c r="CCP6" s="4"/>
      <c r="CCQ6" s="4"/>
      <c r="CCR6" s="4"/>
      <c r="CCS6" s="4"/>
      <c r="CCT6" s="4"/>
      <c r="CCU6" s="4"/>
      <c r="CCV6" s="4"/>
      <c r="CCW6" s="4"/>
      <c r="CCX6" s="4"/>
      <c r="CCY6" s="4"/>
      <c r="CCZ6" s="4"/>
      <c r="CDA6" s="4"/>
      <c r="CDB6" s="4"/>
      <c r="CDC6" s="4"/>
      <c r="CDD6" s="4"/>
      <c r="CDE6" s="4"/>
      <c r="CDF6" s="4"/>
      <c r="CDG6" s="4"/>
      <c r="CDH6" s="4"/>
      <c r="CDI6" s="4"/>
      <c r="CDJ6" s="4"/>
      <c r="CDK6" s="4"/>
      <c r="CDL6" s="4"/>
      <c r="CDM6" s="4"/>
      <c r="CDN6" s="4"/>
      <c r="CDO6" s="4"/>
      <c r="CDP6" s="4"/>
      <c r="CDQ6" s="4"/>
      <c r="CDR6" s="4"/>
      <c r="CDS6" s="4"/>
      <c r="CDT6" s="4"/>
      <c r="CDU6" s="4"/>
      <c r="CDV6" s="4"/>
      <c r="CDW6" s="4"/>
      <c r="CDX6" s="4"/>
      <c r="CDY6" s="4"/>
      <c r="CDZ6" s="4"/>
      <c r="CEA6" s="4"/>
      <c r="CEB6" s="4"/>
      <c r="CEC6" s="4"/>
      <c r="CED6" s="4"/>
      <c r="CEE6" s="4"/>
      <c r="CEF6" s="4"/>
      <c r="CEG6" s="4"/>
      <c r="CEH6" s="4"/>
      <c r="CEI6" s="4"/>
      <c r="CEJ6" s="4"/>
      <c r="CEK6" s="4"/>
      <c r="CEL6" s="4"/>
      <c r="CEM6" s="4"/>
      <c r="CEN6" s="4"/>
      <c r="CEO6" s="4"/>
      <c r="CEP6" s="4"/>
      <c r="CEQ6" s="4"/>
      <c r="CER6" s="4"/>
      <c r="CES6" s="4"/>
      <c r="CET6" s="4"/>
      <c r="CEU6" s="4"/>
      <c r="CEV6" s="4"/>
      <c r="CEW6" s="4"/>
      <c r="CEX6" s="4"/>
      <c r="CEY6" s="4"/>
      <c r="CEZ6" s="4"/>
      <c r="CFA6" s="4"/>
      <c r="CFB6" s="4"/>
      <c r="CFC6" s="4"/>
      <c r="CFD6" s="4"/>
      <c r="CFE6" s="4"/>
      <c r="CFF6" s="4"/>
      <c r="CFG6" s="4"/>
      <c r="CFH6" s="4"/>
      <c r="CFI6" s="4"/>
      <c r="CFJ6" s="4"/>
      <c r="CFK6" s="4"/>
      <c r="CFL6" s="4"/>
      <c r="CFM6" s="4"/>
      <c r="CFN6" s="4"/>
      <c r="CFO6" s="4"/>
      <c r="CFP6" s="4"/>
      <c r="CFQ6" s="4"/>
      <c r="CFR6" s="4"/>
      <c r="CFS6" s="4"/>
      <c r="CFT6" s="4"/>
      <c r="CFU6" s="4"/>
      <c r="CFV6" s="4"/>
      <c r="CFW6" s="4"/>
      <c r="CFX6" s="4"/>
      <c r="CFY6" s="4"/>
      <c r="CFZ6" s="4"/>
      <c r="CGA6" s="4"/>
      <c r="CGB6" s="4"/>
      <c r="CGC6" s="4"/>
      <c r="CGD6" s="4"/>
      <c r="CGE6" s="4"/>
      <c r="CGF6" s="4"/>
      <c r="CGG6" s="4"/>
      <c r="CGH6" s="4"/>
      <c r="CGI6" s="4"/>
      <c r="CGJ6" s="4"/>
      <c r="CGK6" s="4"/>
      <c r="CGL6" s="4"/>
      <c r="CGM6" s="4"/>
      <c r="CGN6" s="4"/>
      <c r="CGO6" s="4"/>
      <c r="CGP6" s="4"/>
      <c r="CGQ6" s="4"/>
      <c r="CGR6" s="4"/>
      <c r="CGS6" s="4"/>
      <c r="CGT6" s="4"/>
      <c r="CGU6" s="4"/>
      <c r="CGV6" s="4"/>
      <c r="CGW6" s="4"/>
      <c r="CGX6" s="4"/>
      <c r="CGY6" s="4"/>
      <c r="CGZ6" s="4"/>
      <c r="CHA6" s="4"/>
      <c r="CHB6" s="4"/>
      <c r="CHC6" s="4"/>
      <c r="CHD6" s="4"/>
      <c r="CHE6" s="4"/>
      <c r="CHF6" s="4"/>
      <c r="CHG6" s="4"/>
      <c r="CHH6" s="4"/>
      <c r="CHI6" s="4"/>
      <c r="CHJ6" s="4"/>
      <c r="CHK6" s="4"/>
      <c r="CHL6" s="4"/>
      <c r="CHM6" s="4"/>
      <c r="CHN6" s="4"/>
      <c r="CHO6" s="4"/>
      <c r="CHP6" s="4"/>
      <c r="CHQ6" s="4"/>
      <c r="CHR6" s="4"/>
      <c r="CHS6" s="4"/>
      <c r="CHT6" s="4"/>
      <c r="CHU6" s="4"/>
      <c r="CHV6" s="4"/>
      <c r="CHW6" s="4"/>
      <c r="CHX6" s="4"/>
      <c r="CHY6" s="4"/>
      <c r="CHZ6" s="4"/>
      <c r="CIA6" s="4"/>
    </row>
    <row r="7" spans="1:2263" ht="193.5" customHeight="1" thickBot="1">
      <c r="A7" s="26"/>
      <c r="B7" s="217"/>
      <c r="C7" s="97" t="s">
        <v>38</v>
      </c>
      <c r="D7" s="119" t="s">
        <v>244</v>
      </c>
      <c r="E7" s="119" t="s">
        <v>256</v>
      </c>
      <c r="F7" s="109" t="s">
        <v>413</v>
      </c>
      <c r="G7" s="93">
        <v>44560</v>
      </c>
      <c r="H7" s="106" t="s">
        <v>425</v>
      </c>
      <c r="I7" s="95">
        <f>AVERAGE(0,0,0,0,0,0,0,1,0.2)</f>
        <v>0.13333333333333333</v>
      </c>
      <c r="J7" s="112" t="s">
        <v>373</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row>
    <row r="8" spans="1:2263" s="4" customFormat="1" ht="195" customHeight="1" thickBot="1">
      <c r="B8" s="218"/>
      <c r="C8" s="98" t="s">
        <v>153</v>
      </c>
      <c r="D8" s="119" t="s">
        <v>80</v>
      </c>
      <c r="E8" s="119" t="s">
        <v>81</v>
      </c>
      <c r="F8" s="109" t="s">
        <v>165</v>
      </c>
      <c r="G8" s="114">
        <v>44560</v>
      </c>
      <c r="H8" s="106" t="s">
        <v>416</v>
      </c>
      <c r="I8" s="99">
        <f>AVERAGE(1,1,0.3)</f>
        <v>0.76666666666666661</v>
      </c>
      <c r="J8" s="112" t="s">
        <v>360</v>
      </c>
    </row>
    <row r="9" spans="1:2263" s="4" customFormat="1" ht="17.25" customHeight="1" thickBot="1">
      <c r="E9" s="105"/>
      <c r="F9" s="177" t="s">
        <v>327</v>
      </c>
      <c r="G9" s="178"/>
      <c r="H9" s="179"/>
      <c r="I9" s="110">
        <f>AVERAGE(I5:I8)</f>
        <v>0.3</v>
      </c>
    </row>
    <row r="10" spans="1:2263" s="4" customFormat="1"/>
    <row r="11" spans="1:2263" s="4" customFormat="1"/>
    <row r="12" spans="1:2263" s="4" customFormat="1"/>
    <row r="13" spans="1:2263" s="4" customFormat="1"/>
    <row r="14" spans="1:2263" s="4" customFormat="1"/>
    <row r="15" spans="1:2263" s="4" customFormat="1"/>
    <row r="16" spans="1:2263" s="4" customFormat="1"/>
    <row r="17" s="4" customFormat="1"/>
    <row r="18" s="4" customFormat="1"/>
    <row r="19" s="4" customFormat="1"/>
    <row r="20" s="4" customFormat="1"/>
    <row r="21" s="4" customFormat="1"/>
    <row r="22" s="4" customFormat="1"/>
    <row r="23" s="4" customFormat="1"/>
    <row r="24" s="4" customFormat="1"/>
    <row r="25" s="4" customFormat="1"/>
    <row r="26" s="4" customFormat="1"/>
    <row r="27" s="4" customFormat="1"/>
    <row r="28" s="4" customFormat="1"/>
    <row r="29" s="4" customFormat="1"/>
    <row r="30" s="4" customFormat="1"/>
    <row r="31" s="4" customFormat="1"/>
    <row r="32"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sheetData>
  <mergeCells count="8">
    <mergeCell ref="F9:H9"/>
    <mergeCell ref="A1:A6"/>
    <mergeCell ref="B1:G1"/>
    <mergeCell ref="C4:D4"/>
    <mergeCell ref="B5:B8"/>
    <mergeCell ref="F5:F6"/>
    <mergeCell ref="B2:I2"/>
    <mergeCell ref="B3:I3"/>
  </mergeCells>
  <phoneticPr fontId="16" type="noConversion"/>
  <pageMargins left="0.70866141732283472" right="0.70866141732283472" top="0.74803149606299213" bottom="0.74803149606299213" header="0.31496062992125984" footer="0.31496062992125984"/>
  <pageSetup paperSize="122"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Riesgos corrupcion</vt:lpstr>
      <vt:lpstr>Racionalizacion de tramites_</vt:lpstr>
      <vt:lpstr>Servicio al ciudadano</vt:lpstr>
      <vt:lpstr>Rendición de Cuentas</vt:lpstr>
      <vt:lpstr>Transparencia</vt:lpstr>
      <vt:lpstr>Iniciativas Adici.</vt:lpstr>
      <vt:lpstr>'Iniciativas Adici.'!Área_de_impresión</vt:lpstr>
      <vt:lpstr>'Rendición de Cuentas'!Área_de_impresión</vt:lpstr>
      <vt:lpstr>'Riesgos corrupcion'!Área_de_impresión</vt:lpstr>
      <vt:lpstr>'Servicio al ciudadano'!Área_de_impresión</vt:lpstr>
      <vt:lpstr>Transparencia!Área_de_impresión</vt:lpstr>
      <vt:lpstr>'Rendición de Cuentas'!Títulos_a_imprimir</vt:lpstr>
      <vt:lpstr>'Riesgos corrupcion'!Títulos_a_imprimir</vt:lpstr>
      <vt:lpstr>'Servicio al ciudadano'!Títulos_a_imprimir</vt:lpstr>
      <vt:lpstr>Transparencia!Títulos_a_imprimir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LALITA ESPITIA </cp:lastModifiedBy>
  <cp:lastPrinted>2019-08-01T21:52:12Z</cp:lastPrinted>
  <dcterms:created xsi:type="dcterms:W3CDTF">2016-12-28T14:45:40Z</dcterms:created>
  <dcterms:modified xsi:type="dcterms:W3CDTF">2021-05-14T14:55:51Z</dcterms:modified>
</cp:coreProperties>
</file>