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4" ContentType="application/binary"/>
  <Override PartName="/xl/commentsmeta0" ContentType="application/binary"/>
  <Override PartName="/xl/commentsmeta1" ContentType="application/binary"/>
  <Override PartName="/xl/commentsmeta3"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VENAQ\Documents\1. SENTENCIA T606 DE 2015\2020\PLAN MAESTRO\INFORME II-2019\"/>
    </mc:Choice>
  </mc:AlternateContent>
  <bookViews>
    <workbookView xWindow="0" yWindow="0" windowWidth="10320" windowHeight="5205" tabRatio="682"/>
  </bookViews>
  <sheets>
    <sheet name="General" sheetId="1" r:id="rId1"/>
    <sheet name="ANLA " sheetId="2" r:id="rId2"/>
    <sheet name="ARMADA" sheetId="3" r:id="rId3"/>
    <sheet name="AUNAP" sheetId="4" r:id="rId4"/>
    <sheet name="AUT. INDIGENA" sheetId="5" r:id="rId5"/>
    <sheet name="CORPAMAG" sheetId="7" r:id="rId6"/>
    <sheet name="CORPOGUAJIRA" sheetId="6" r:id="rId7"/>
    <sheet name="COTELCO" sheetId="8" r:id="rId8"/>
    <sheet name="DADSA" sheetId="9" r:id="rId9"/>
    <sheet name="DIAN" sheetId="10" r:id="rId10"/>
    <sheet name="DIMAR" sheetId="11" r:id="rId11"/>
    <sheet name="DIST SANTA MARTA" sheetId="12" r:id="rId12"/>
    <sheet name="INVEMAR" sheetId="20" r:id="rId13"/>
    <sheet name="IAvH" sheetId="19" r:id="rId14"/>
    <sheet name="IDEAM" sheetId="17" r:id="rId15"/>
    <sheet name="ICA" sheetId="15" r:id="rId16"/>
    <sheet name="ICAHN" sheetId="16" r:id="rId17"/>
    <sheet name="IGAC" sheetId="18" r:id="rId18"/>
    <sheet name="GOB MAGDALENA" sheetId="14" r:id="rId19"/>
    <sheet name="GOB GUAJIRA" sheetId="13" r:id="rId20"/>
    <sheet name="MIN. AMBIENTE" sheetId="21" r:id="rId21"/>
    <sheet name="MINCIT" sheetId="23" r:id="rId22"/>
    <sheet name="MIN INTERIOR" sheetId="22" r:id="rId23"/>
    <sheet name="MUN CIENAGA" sheetId="24" r:id="rId24"/>
    <sheet name="MUN DIBULLA" sheetId="25" r:id="rId25"/>
    <sheet name="MUN PUEBLOVIEJO" sheetId="26" r:id="rId26"/>
    <sheet name="MUN SITIO NUEVO" sheetId="27" r:id="rId27"/>
    <sheet name="SENA" sheetId="30" r:id="rId28"/>
    <sheet name="SUPERSERVICIOS" sheetId="31" r:id="rId29"/>
    <sheet name="PNN" sheetId="28" r:id="rId30"/>
    <sheet name="POLICIA" sheetId="29" r:id="rId31"/>
    <sheet name="UNAL" sheetId="33" r:id="rId32"/>
    <sheet name="UNIMAGDALENA" sheetId="32" r:id="rId33"/>
    <sheet name="ESRI_MAPINFO_SHEET" sheetId="34" state="veryHidden" r:id="rId34"/>
  </sheets>
  <definedNames>
    <definedName name="_xlnm._FilterDatabase" localSheetId="1" hidden="1">'ANLA '!$A$1:$S$10</definedName>
    <definedName name="_xlnm._FilterDatabase" localSheetId="2" hidden="1">ARMADA!$A$1:$S$8</definedName>
    <definedName name="_xlnm._FilterDatabase" localSheetId="3" hidden="1">AUNAP!$A$1:$S$7</definedName>
    <definedName name="_xlnm._FilterDatabase" localSheetId="4" hidden="1">'AUT. INDIGENA'!$A$1:$S$5</definedName>
    <definedName name="_xlnm._FilterDatabase" localSheetId="5" hidden="1">CORPAMAG!$A$1:$S$93</definedName>
    <definedName name="_xlnm._FilterDatabase" localSheetId="6" hidden="1">CORPOGUAJIRA!$A$1:$S$86</definedName>
    <definedName name="_xlnm._FilterDatabase" localSheetId="8" hidden="1">DADSA!$A$1:$S$70</definedName>
    <definedName name="_xlnm._FilterDatabase" localSheetId="9" hidden="1">DIAN!$A$1:$S$5</definedName>
    <definedName name="_xlnm._FilterDatabase" localSheetId="10" hidden="1">DIMAR!$A$1:$S$5</definedName>
    <definedName name="_xlnm._FilterDatabase" localSheetId="11" hidden="1">'DIST SANTA MARTA'!$A$1:$S$102</definedName>
    <definedName name="_xlnm._FilterDatabase" localSheetId="0" hidden="1">General!$A$1:$S$995</definedName>
    <definedName name="_xlnm._FilterDatabase" localSheetId="19" hidden="1">'GOB GUAJIRA'!$A$1:$T$51</definedName>
    <definedName name="_xlnm._FilterDatabase" localSheetId="18" hidden="1">'GOB MAGDALENA'!$A$1:$S$63</definedName>
    <definedName name="_xlnm._FilterDatabase" localSheetId="13" hidden="1">IAvH!$A$1:$S$9</definedName>
    <definedName name="_xlnm._FilterDatabase" localSheetId="15" hidden="1">ICA!$A$1:$S$7</definedName>
    <definedName name="_xlnm._FilterDatabase" localSheetId="16" hidden="1">ICAHN!$A$1:$S$3</definedName>
    <definedName name="_xlnm._FilterDatabase" localSheetId="14" hidden="1">IDEAM!$A$1:$S$18</definedName>
    <definedName name="_xlnm._FilterDatabase" localSheetId="17" hidden="1">IGAC!$A$1:$S$5</definedName>
    <definedName name="_xlnm._FilterDatabase" localSheetId="12" hidden="1">INVEMAR!$A$1:$S$14</definedName>
    <definedName name="_xlnm._FilterDatabase" localSheetId="22" hidden="1">'MIN INTERIOR'!$A$1:$S$7</definedName>
    <definedName name="_xlnm._FilterDatabase" localSheetId="20" hidden="1">'MIN. AMBIENTE'!$A$1:$S$8</definedName>
    <definedName name="_xlnm._FilterDatabase" localSheetId="21" hidden="1">MINCIT!$A$1:$S$5</definedName>
    <definedName name="_xlnm._FilterDatabase" localSheetId="23" hidden="1">'MUN CIENAGA'!$A$1:$S$85</definedName>
    <definedName name="_xlnm._FilterDatabase" localSheetId="24" hidden="1">'MUN DIBULLA'!$A$1:$S$75</definedName>
    <definedName name="_xlnm._FilterDatabase" localSheetId="25" hidden="1">'MUN PUEBLOVIEJO'!$A$1:$S$82</definedName>
    <definedName name="_xlnm._FilterDatabase" localSheetId="26" hidden="1">'MUN SITIO NUEVO'!$A$1:$S$82</definedName>
    <definedName name="_xlnm._FilterDatabase" localSheetId="29" hidden="1">PNN!$A$1:$S$85</definedName>
    <definedName name="_xlnm._FilterDatabase" localSheetId="30" hidden="1">POLICIA!$A$1:$S$10</definedName>
    <definedName name="_xlnm._FilterDatabase" localSheetId="27" hidden="1">SENA!$A$1:$S$7</definedName>
    <definedName name="_xlnm._FilterDatabase" localSheetId="28" hidden="1">SUPERSERVICIOS!$A$1:$S$5</definedName>
    <definedName name="_xlnm._FilterDatabase" localSheetId="31" hidden="1">UNAL!$A$1:$S$12</definedName>
    <definedName name="_xlnm._FilterDatabase" localSheetId="32" hidden="1">UNIMAGDALENA!$A$1:$S$32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7" roundtripDataSignature="AMtx7mg5QQCBhL+WYU0ceoGpQiC1Oysfxw=="/>
    </ext>
  </extLst>
</workbook>
</file>

<file path=xl/calcChain.xml><?xml version="1.0" encoding="utf-8"?>
<calcChain xmlns="http://schemas.openxmlformats.org/spreadsheetml/2006/main">
  <c r="K9" i="24" l="1"/>
  <c r="M3" i="17"/>
  <c r="M62" i="9"/>
  <c r="M54" i="9"/>
  <c r="M45" i="9"/>
  <c r="M41" i="9"/>
  <c r="M40" i="9"/>
  <c r="M39" i="9"/>
  <c r="M37" i="9"/>
  <c r="M34" i="9"/>
  <c r="M30" i="9"/>
  <c r="M24" i="9"/>
  <c r="M22" i="9"/>
  <c r="M21" i="9"/>
  <c r="M20" i="9"/>
  <c r="M19" i="9"/>
  <c r="M18" i="9"/>
  <c r="M17" i="9"/>
  <c r="M16" i="9"/>
  <c r="M3" i="9"/>
  <c r="K880" i="1"/>
  <c r="K876" i="1"/>
  <c r="K860" i="1"/>
  <c r="M857" i="1"/>
  <c r="M840" i="1"/>
  <c r="M826" i="1"/>
  <c r="M789" i="1"/>
  <c r="M787" i="1"/>
  <c r="K786" i="1"/>
  <c r="M776" i="1"/>
  <c r="M773" i="1"/>
  <c r="M742" i="1"/>
  <c r="K740" i="1"/>
  <c r="M739" i="1"/>
  <c r="K735" i="1"/>
  <c r="M734" i="1"/>
  <c r="M729" i="1"/>
  <c r="M723" i="1"/>
  <c r="M720" i="1"/>
  <c r="K696" i="1"/>
  <c r="M680" i="1"/>
  <c r="K675" i="1"/>
  <c r="K641" i="1"/>
  <c r="M639" i="1"/>
  <c r="M635" i="1"/>
  <c r="K633" i="1"/>
  <c r="M619" i="1"/>
  <c r="K610" i="1"/>
  <c r="M572" i="1"/>
  <c r="K570" i="1"/>
  <c r="K564" i="1"/>
  <c r="M562" i="1"/>
  <c r="M523" i="1"/>
  <c r="K521" i="1"/>
  <c r="M452" i="1"/>
  <c r="M402" i="1"/>
  <c r="M387" i="1"/>
  <c r="M376" i="1"/>
  <c r="M359" i="1"/>
  <c r="M331" i="1"/>
  <c r="M327" i="1"/>
  <c r="M317" i="1"/>
  <c r="M307" i="1"/>
  <c r="M289" i="1"/>
  <c r="M277" i="1"/>
  <c r="M266" i="1"/>
  <c r="K264" i="1"/>
  <c r="K219" i="1"/>
  <c r="M186" i="1"/>
  <c r="K182" i="1"/>
  <c r="M158" i="1"/>
  <c r="M140" i="1"/>
  <c r="M125" i="1"/>
  <c r="M114" i="1"/>
  <c r="M110" i="1"/>
  <c r="M109" i="1"/>
  <c r="M97" i="1"/>
  <c r="M90" i="1"/>
  <c r="M81" i="1"/>
  <c r="M74" i="1"/>
  <c r="M68" i="1"/>
  <c r="M59" i="1"/>
  <c r="K50" i="1"/>
  <c r="M47" i="1"/>
  <c r="M34" i="1"/>
  <c r="M29" i="1"/>
  <c r="M21" i="1"/>
  <c r="M14" i="1"/>
  <c r="K9" i="1"/>
  <c r="M5" i="1"/>
  <c r="M876" i="1" l="1"/>
  <c r="M9" i="1"/>
  <c r="M880" i="1"/>
  <c r="S995" i="1" l="1"/>
</calcChain>
</file>

<file path=xl/comments1.xml><?xml version="1.0" encoding="utf-8"?>
<comments xmlns="http://schemas.openxmlformats.org/spreadsheetml/2006/main">
  <authors>
    <author/>
  </authors>
  <commentList>
    <comment ref="K83" authorId="0" shapeId="0">
      <text>
        <r>
          <rPr>
            <sz val="11"/>
            <color theme="1"/>
            <rFont val="Arial"/>
          </rPr>
          <t>======
ID#AAAAGPS7DBI
Liz Johanna Díaz Cubillos    (2020-02-24 22:45:55)
El presupuesto se proyecta para 3 mesas de trabajo en un semestre.  La totalidad del presupuesto, dependería de la duración del diseño del programa.</t>
        </r>
      </text>
    </comment>
    <comment ref="N89" authorId="0" shapeId="0">
      <text>
        <r>
          <rPr>
            <sz val="11"/>
            <color theme="1"/>
            <rFont val="Arial"/>
          </rPr>
          <t>======
ID#AAAAJN-SmG0
Wilson Ariel Ramirez Hernández    (2020-03-20 14:04:03)
La selección de los sitios de implementación de los viveros, el proceso de certificación del vivero y la elección de las especies que contendrá, así como las fuentes semilleras, la contratación del personal técnico y temas como la participación comunitaria y la distribución de los costos de producción y transporte del material, son tareas delicadas que deben discutirse entre las entidades responsables directas, las autoridades locales y la comunidad local. Hasta el momento no conocemos de avances en el tema. Sin embargo, como entidad acompañante y basados en la experiencia de otros viveros con énfasis de restauración a nivel nacional, este Instituto está preparando un documento técnico de viverismo para la restauración como aporte al Plan Maestro para el 2020. Como se mencionó anteriormente, para poder avanzar en la ejecución de esta actividad es esencial conocer si la entidad responsable ha podido gestionar los recursos para avanzar en dicho acompañamiento, así como el cronograma de implementación de los 10 viveros.</t>
        </r>
      </text>
    </comment>
    <comment ref="O89" authorId="0" shapeId="0">
      <text>
        <r>
          <rPr>
            <sz val="11"/>
            <color theme="1"/>
            <rFont val="Arial"/>
          </rPr>
          <t>======
ID#AAAAJN-SmCI
Wilson Ariel Ramirez Hernández    (2020-03-20 13:49:00)
El costo del diseño y la impresión del documento, se ha pagado con recursos propios.</t>
        </r>
      </text>
    </comment>
    <comment ref="N102" authorId="0" shapeId="0">
      <text>
        <r>
          <rPr>
            <sz val="11"/>
            <color theme="1"/>
            <rFont val="Arial"/>
          </rPr>
          <t>======
ID#AAAAJN-SmHA
Wilson Ariel Ramirez Hernández    (2020-03-20 14:05:43)
Al igual que en la actividad 3A2, las entidades responsables directas no nos han convocado al taller de identificación de especies en el primer año. Como se mencionó anteriormente, éste es un espacio clave ya que, como Instituto de carácter nacional debemos conocer el estado de avance del conocimiento de la priorización de especies para restauración a nivel local. Recomendamos que los diseños de restauración se hagan con las comunidades locales, la academia y las autoridades en talleres de co-creación, pero no hemos recibido información  sobre el liderazgo regional en este aspecto. Sin embargo, basados en nuestra labor a nivel nacional, en el año 2019 enviamos a PNN la cartografía que permite establecer prioridades de restauración en una escala general 1:100.000, insumo clave para que las CAR y PNN definan sus zonas de intervención.
------
ID#AAAAJN-SmHM
Wilson Ariel Ramirez Hernández    (2020-03-20 14:07:05)
La implementación de las estrategias requiere de los viveros funcionando (Actividad 3A2), y que se haya desarrollado la actividad de diseños y selección de sitios y especies, puesto que son prerrequisitos para la implementación que debe estar a cargo de las entidades responsables directas. Destacamos que con los recursos que se tienen contemplados en la Matriz de Actividades ($7.000.000 por año) y basados en nuestra experiencia, es imposible que se avance en dicha actividad (los costos, dependiendo de la intensidad de la degradación, la ubicación y el transporte, entre otros, pueden ir desde $3.000.000 hasta más de $25.000.000 por hectárea). Con el ánimo de avanzar, para el año 2020 prepararemos un documento técnico con las recomendaciones y tipologías de diseños para la restauración. Igualmente, es fundamental conocer qué avances ha tenido la entidad responsable frente a la obtención de los recursos necesarios para la ejecución, así como la selección de los predios, de las especies, de la comunidad que colaborará y del número de hectáreas a implementar. Hasta la fecha, este Instituto no cuenta con dicha información, tornando imposible llevar a cabo el acompañamiento en esta actividad.</t>
        </r>
      </text>
    </comment>
    <comment ref="O102" authorId="0" shapeId="0">
      <text>
        <r>
          <rPr>
            <sz val="11"/>
            <color theme="1"/>
            <rFont val="Arial"/>
          </rPr>
          <t>======
ID#AAAAJN-Sl_o
Wilson Ariel Ramirez Hernández    (2020-03-20 13:35:38)
Un profesional SIG, un mes de trabajo en el cruce de capas de Información. Pagado con recursos propios
------
ID#AAAAJN-SmAc
Wilson Ariel Ramirez Hernández    (2020-03-20 13:44:14)
Más la información de análisis de restauración que el Instituto tiene como Know-How
------
ID#AAAAJN-SmEs
Wilson Ariel Ramirez Hernández    (2020-03-20 13:57:05)
30 millones de la construcción y edición del documento de tipologias y diseños de restauración</t>
        </r>
      </text>
    </comment>
    <comment ref="N139" authorId="0" shapeId="0">
      <text>
        <r>
          <rPr>
            <sz val="11"/>
            <color theme="1"/>
            <rFont val="Arial"/>
          </rPr>
          <t>======
ID#AAAAJN-SmGw
Wilson Ariel Ramirez Hernández    (2020-03-20 14:02:38)
La planificación de corredores de conectividad depende de los avances que se lleven a cabo de la actividad 3A6. Dado que hasta el momento no se tiene ningún avance, como mencionamos anteriormente, este Instituto no está en la capacidad de desarrollar la actividad 3A10 hasta tanto no cuente con dichos insumos.</t>
        </r>
      </text>
    </comment>
    <comment ref="J373" authorId="0" shapeId="0">
      <text>
        <r>
          <rPr>
            <sz val="11"/>
            <color theme="1"/>
            <rFont val="Arial"/>
          </rPr>
          <t>======
ID#AAAAGPS7C_c
Liz Johanna Díaz Cubillos    (2020-02-24 22:45:55)
Entrega de datos 1 vez /
 año.</t>
        </r>
      </text>
    </comment>
    <comment ref="L373" authorId="0" shapeId="0">
      <text>
        <r>
          <rPr>
            <sz val="11"/>
            <color theme="1"/>
            <rFont val="Arial"/>
          </rPr>
          <t>======
ID#AAAAGPS7DA4
Liz Johanna Díaz Cubillos    (2020-02-24 22:45:55)
Entrega de datos 1 vez /
 año.</t>
        </r>
      </text>
    </comment>
    <comment ref="N373" authorId="0" shapeId="0">
      <text>
        <r>
          <rPr>
            <sz val="11"/>
            <color theme="1"/>
            <rFont val="Arial"/>
          </rPr>
          <t>======
ID#AAAAGPS7C-o
Liz Johanna Díaz Cubillos    (2020-02-24 22:45:55)
Entrega de datos 1 vez /
 año.</t>
        </r>
      </text>
    </comment>
    <comment ref="P373" authorId="0" shapeId="0">
      <text>
        <r>
          <rPr>
            <sz val="11"/>
            <color theme="1"/>
            <rFont val="Arial"/>
          </rPr>
          <t>======
ID#AAAAGPS7DAQ
Liz Johanna Díaz Cubillos    (2020-02-24 22:45:55)
Entrega de datos 1 vez /
 año.</t>
        </r>
      </text>
    </comment>
    <comment ref="Q373" authorId="0" shapeId="0">
      <text>
        <r>
          <rPr>
            <sz val="11"/>
            <color theme="1"/>
            <rFont val="Arial"/>
          </rPr>
          <t>======
ID#AAAAGPS7C-E
Liz Johanna Díaz Cubillos    (2020-02-24 22:45:55)
Entrega de datos 1 vez /
 año.</t>
        </r>
      </text>
    </comment>
    <comment ref="K447" authorId="0" shapeId="0">
      <text>
        <r>
          <rPr>
            <sz val="11"/>
            <color theme="1"/>
            <rFont val="Arial"/>
          </rPr>
          <t>======
ID#AAAAGPS7C98
Martha Lucia Ramírez Huertas    (2020-02-24 22:45:55)
Salario Promedio un profesional por un mes</t>
        </r>
      </text>
    </comment>
    <comment ref="M447" authorId="0" shapeId="0">
      <text>
        <r>
          <rPr>
            <sz val="11"/>
            <color theme="1"/>
            <rFont val="Arial"/>
          </rPr>
          <t>======
ID#AAAAGPS7C-U
Martha Lucia Ramírez Huertas    (2020-02-24 22:45:55)
Salario promedio 1 profesional por un mes por cada año</t>
        </r>
      </text>
    </comment>
    <comment ref="R447" authorId="0" shapeId="0">
      <text>
        <r>
          <rPr>
            <sz val="11"/>
            <color theme="1"/>
            <rFont val="Arial"/>
          </rPr>
          <t>======
ID#AAAAGPS7C-4
Martha Lucia Ramírez Huertas    (2020-02-24 22:45:55)
Salario promedio profesional por un mes por cada año</t>
        </r>
      </text>
    </comment>
    <comment ref="I538" authorId="0" shapeId="0">
      <text>
        <r>
          <rPr>
            <sz val="11"/>
            <color theme="1"/>
            <rFont val="Arial"/>
          </rPr>
          <t>======
ID#AAAAGPS7C-Y
Daniel Bermúdez    (2020-02-24 22:45:55)
En esta acción, el distrito no estaba en esta matriz, si estaba en su matriz</t>
        </r>
      </text>
    </comment>
    <comment ref="H551" authorId="0" shapeId="0">
      <text>
        <r>
          <rPr>
            <sz val="11"/>
            <color theme="1"/>
            <rFont val="Arial"/>
          </rPr>
          <t>======
ID#AAAAGPS7C_s
Daniel Bermúdez    (2020-02-24 22:45:55)
JURISDICCION ??</t>
        </r>
      </text>
    </comment>
    <comment ref="H553" authorId="0" shapeId="0">
      <text>
        <r>
          <rPr>
            <sz val="11"/>
            <color theme="1"/>
            <rFont val="Arial"/>
          </rPr>
          <t>======
ID#AAAAGPS7DAI
Daniel Bermúdez    (2020-02-24 22:45:55)
JURISDICCION??</t>
        </r>
      </text>
    </comment>
    <comment ref="K827" authorId="0" shapeId="0">
      <text>
        <r>
          <rPr>
            <sz val="11"/>
            <color theme="1"/>
            <rFont val="Arial"/>
          </rPr>
          <t>======
ID#AAAAGPS7C_8
Liz Johanna Díaz Cubillos    (2020-02-24 22:45:55)
El presupuesto se proyecta para 3 mesas de trabajo en un semestre.  La totalidad del presupuesto, dependería de la duración del diseño del portafolio.</t>
        </r>
      </text>
    </comment>
    <comment ref="K832" authorId="0" shapeId="0">
      <text>
        <r>
          <rPr>
            <sz val="11"/>
            <color theme="1"/>
            <rFont val="Arial"/>
          </rPr>
          <t>======
ID#AAAAGPS7C_4
Martha Lucia Ramírez Huertas    (2020-02-24 22:45:55)
Salario actual mensual medio tiempo*tres profesionales*6 meses (líder de grupo, profesionales aire y ruido regionalización)</t>
        </r>
      </text>
    </comment>
    <comment ref="O832" authorId="0" shapeId="0">
      <text>
        <r>
          <rPr>
            <sz val="11"/>
            <color theme="1"/>
            <rFont val="Arial"/>
          </rPr>
          <t>======
ID#AAAAGPS7C-0
Daniel Bermúdez    (2020-02-24 22:45:55)
MISMO PRESUPUESTO 5D2</t>
        </r>
      </text>
    </comment>
    <comment ref="K834" authorId="0" shapeId="0">
      <text>
        <r>
          <rPr>
            <sz val="11"/>
            <color theme="1"/>
            <rFont val="Arial"/>
          </rPr>
          <t>======
ID#AAAAGPS7C-8
Martha Lucia Ramírez Huertas    (2020-02-24 22:45:55)
Salario actual mensual medio tiempo*tres profesionales*6 meses (líder de grupo, profesionales aire y ruido regionalización)</t>
        </r>
      </text>
    </comment>
    <comment ref="O834" authorId="0" shapeId="0">
      <text>
        <r>
          <rPr>
            <sz val="11"/>
            <color theme="1"/>
            <rFont val="Arial"/>
          </rPr>
          <t>======
ID#AAAAGPS7C_U
Martha Lucia Ramírez Huertas    (2020-02-24 22:45:55)
Salario promedio 1 profesional por un mes por cada año</t>
        </r>
      </text>
    </comment>
    <comment ref="M837" authorId="0" shapeId="0">
      <text>
        <r>
          <rPr>
            <sz val="11"/>
            <color theme="1"/>
            <rFont val="Arial"/>
          </rPr>
          <t>======
ID#AAAAGPS7C-I
Martha Lucia Ramírez Huertas    (2020-02-24 22:45:55)
Salario promedio día*nueve profesionales*5 días (líder de grupo, profesionales aire y ruido regionalización, dos profesionales bióticos, dos profesionales físicos y dos profesionales socioeconómicos)</t>
        </r>
      </text>
    </comment>
    <comment ref="K839" authorId="0" shapeId="0">
      <text>
        <r>
          <rPr>
            <sz val="11"/>
            <color theme="1"/>
            <rFont val="Arial"/>
          </rPr>
          <t>======
ID#AAAAGPS7C_Y
Daniel Bermúdez    (2020-02-24 22:45:55)
MISMO PRESUPUESTO 5D2</t>
        </r>
      </text>
    </comment>
    <comment ref="M839" authorId="0" shapeId="0">
      <text>
        <r>
          <rPr>
            <sz val="11"/>
            <color theme="1"/>
            <rFont val="Arial"/>
          </rPr>
          <t>======
ID#AAAAGPS7C_Q
Daniel Bermúdez    (2020-02-24 22:45:55)
MISMO PRESUPUESTO 5D2</t>
        </r>
      </text>
    </comment>
    <comment ref="O839" authorId="0" shapeId="0">
      <text>
        <r>
          <rPr>
            <sz val="11"/>
            <color theme="1"/>
            <rFont val="Arial"/>
          </rPr>
          <t>======
ID#AAAAGPS7C_w
Martha Lucia Ramírez Huertas    (2020-02-24 22:45:55)
Salario actual inspectora regional*12 meses*2 años</t>
        </r>
      </text>
    </comment>
    <comment ref="S839" authorId="0" shapeId="0">
      <text>
        <r>
          <rPr>
            <sz val="11"/>
            <color theme="1"/>
            <rFont val="Arial"/>
          </rPr>
          <t>======
ID#AAAAGPS7DAM
Daniel Bermúdez    (2020-02-24 22:45:55)
MISMO PRESUPUESTO 5D2</t>
        </r>
      </text>
    </comment>
    <comment ref="K840" authorId="0" shapeId="0">
      <text>
        <r>
          <rPr>
            <sz val="11"/>
            <color theme="1"/>
            <rFont val="Arial"/>
          </rPr>
          <t>======
ID#AAAAGPS7DAE
Martha Lucia Ramírez Huertas    (2020-02-24 22:45:55)
Salario actual inspectora regional*12 meses</t>
        </r>
      </text>
    </comment>
    <comment ref="M840" authorId="0" shapeId="0">
      <text>
        <r>
          <rPr>
            <sz val="11"/>
            <color theme="1"/>
            <rFont val="Arial"/>
          </rPr>
          <t>======
ID#AAAAGPS7DAo
Martha Lucia Ramírez Huertas    (2020-02-24 22:45:55)
Salario actual inspectora regional*12 meses*2 años</t>
        </r>
      </text>
    </comment>
    <comment ref="S840" authorId="0" shapeId="0">
      <text>
        <r>
          <rPr>
            <sz val="11"/>
            <color theme="1"/>
            <rFont val="Arial"/>
          </rPr>
          <t>======
ID#AAAAGPS7DBE
Martha Lucia Ramírez Huertas    (2020-02-24 22:45:55)
Salario actual inspectora regional*12 meses*3 años</t>
        </r>
      </text>
    </comment>
    <comment ref="K938" authorId="0" shapeId="0">
      <text>
        <r>
          <rPr>
            <sz val="11"/>
            <color theme="1"/>
            <rFont val="Arial"/>
          </rPr>
          <t>======
ID#AAAAGPS7C-Q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jUkyXpKVRNQqq/VHy58DoMbj/vbw=="/>
    </ext>
  </extLst>
</comments>
</file>

<file path=xl/comments2.xml><?xml version="1.0" encoding="utf-8"?>
<comments xmlns="http://schemas.openxmlformats.org/spreadsheetml/2006/main">
  <authors>
    <author/>
  </authors>
  <commentList>
    <comment ref="M4" authorId="0" shapeId="0">
      <text>
        <r>
          <rPr>
            <sz val="11"/>
            <color theme="1"/>
            <rFont val="Arial"/>
          </rPr>
          <t>======
ID#AAAAGPS7DAs
Martha Lucia Ramírez Huertas    (2020-02-24 22:45:55)
Salario promedio día*nueve profesionales*5 días (líder de grupo, profesionales aire y ruido regionalización, dos profesionales bióticos, dos profesionales físicos y dos profesionales socioeconómicos)</t>
        </r>
      </text>
    </comment>
    <comment ref="K5" authorId="0" shapeId="0">
      <text>
        <r>
          <rPr>
            <sz val="11"/>
            <color theme="1"/>
            <rFont val="Arial"/>
          </rPr>
          <t>======
ID#AAAAGPS7C-M
Daniel Bermúdez    (2020-02-24 22:45:55)
MISMO PRESUPUESTO 5D2</t>
        </r>
      </text>
    </comment>
    <comment ref="M5" authorId="0" shapeId="0">
      <text>
        <r>
          <rPr>
            <sz val="11"/>
            <color theme="1"/>
            <rFont val="Arial"/>
          </rPr>
          <t>======
ID#AAAAGPS7C-A
Daniel Bermúdez    (2020-02-24 22:45:55)
MISMO PRESUPUESTO 5D2</t>
        </r>
      </text>
    </comment>
    <comment ref="O5" authorId="0" shapeId="0">
      <text>
        <r>
          <rPr>
            <sz val="11"/>
            <color theme="1"/>
            <rFont val="Arial"/>
          </rPr>
          <t>======
ID#AAAAGPS7C-0
Daniel Bermúdez    (2020-02-24 22:45:55)
MISMO PRESUPUESTO 5D2</t>
        </r>
      </text>
    </comment>
    <comment ref="K6" authorId="0" shapeId="0">
      <text>
        <r>
          <rPr>
            <sz val="11"/>
            <color theme="1"/>
            <rFont val="Arial"/>
          </rPr>
          <t>======
ID#AAAAGPS7DAg
Martha Lucia Ramírez Huertas    (2020-02-24 22:45:55)
Salario Promedio un profesional por un mes</t>
        </r>
      </text>
    </comment>
    <comment ref="M6" authorId="0" shapeId="0">
      <text>
        <r>
          <rPr>
            <sz val="11"/>
            <color theme="1"/>
            <rFont val="Arial"/>
          </rPr>
          <t>======
ID#AAAAGPS7DA8
Martha Lucia Ramírez Huertas    (2020-02-24 22:45:55)
Salario promedio 1 profesional por un mes por cada año</t>
        </r>
      </text>
    </comment>
    <comment ref="O6" authorId="0" shapeId="0">
      <text>
        <r>
          <rPr>
            <sz val="11"/>
            <color theme="1"/>
            <rFont val="Arial"/>
          </rPr>
          <t>======
ID#AAAAGPS7C_U
Martha Lucia Ramírez Huertas    (2020-02-24 22:45:55)
Salario promedio 1 profesional por un mes por cada año</t>
        </r>
      </text>
    </comment>
    <comment ref="K7" authorId="0" shapeId="0">
      <text>
        <r>
          <rPr>
            <sz val="11"/>
            <color theme="1"/>
            <rFont val="Arial"/>
          </rPr>
          <t>======
ID#AAAAGPS7DBA
Martha Lucia Ramírez Huertas    (2020-02-24 22:45:55)
Salario actual mensual medio tiempo*tres profesionales*6 meses (líder de grupo, profesionales aire y ruido regionalización)</t>
        </r>
      </text>
    </comment>
    <comment ref="K8" authorId="0" shapeId="0">
      <text>
        <r>
          <rPr>
            <sz val="11"/>
            <color theme="1"/>
            <rFont val="Arial"/>
          </rPr>
          <t>======
ID#AAAAGPS7C-k
Martha Lucia Ramírez Huertas    (2020-02-24 22:45:55)
Salario actual mensual medio tiempo*tres profesionales*6 meses (líder de grupo, profesionales aire y ruido regionalización)</t>
        </r>
      </text>
    </comment>
    <comment ref="K9" authorId="0" shapeId="0">
      <text>
        <r>
          <rPr>
            <sz val="11"/>
            <color theme="1"/>
            <rFont val="Arial"/>
          </rPr>
          <t>======
ID#AAAAGPS7C-s
Martha Lucia Ramírez Huertas    (2020-02-24 22:45:55)
Salario actual inspectora regional*12 meses</t>
        </r>
      </text>
    </comment>
    <comment ref="M9" authorId="0" shapeId="0">
      <text>
        <r>
          <rPr>
            <sz val="11"/>
            <color theme="1"/>
            <rFont val="Arial"/>
          </rPr>
          <t>======
ID#AAAAGPS7DAw
Martha Lucia Ramírez Huertas    (2020-02-24 22:45:55)
Salario actual inspectora regional*12 meses*2 años</t>
        </r>
      </text>
    </comment>
    <comment ref="O9" authorId="0" shapeId="0">
      <text>
        <r>
          <rPr>
            <sz val="11"/>
            <color theme="1"/>
            <rFont val="Arial"/>
          </rPr>
          <t>======
ID#AAAAGPS7C_w
Martha Lucia Ramírez Huertas    (2020-02-24 22:45:55)
Salario actual inspectora regional*12 meses*2 años</t>
        </r>
      </text>
    </comment>
  </commentList>
  <extLst>
    <ext xmlns:r="http://schemas.openxmlformats.org/officeDocument/2006/relationships" uri="GoogleSheetsCustomDataVersion1">
      <go:sheetsCustomData xmlns:go="http://customooxmlschemas.google.com/" r:id="rId1" roundtripDataSignature="AMtx7mgwm02aa36v/wZv/jYL9s3BXWL0Wg=="/>
    </ext>
  </extLst>
</comments>
</file>

<file path=xl/comments3.xml><?xml version="1.0" encoding="utf-8"?>
<comments xmlns="http://schemas.openxmlformats.org/spreadsheetml/2006/main">
  <authors>
    <author/>
  </authors>
  <commentList>
    <comment ref="H36" authorId="0" shapeId="0">
      <text>
        <r>
          <rPr>
            <sz val="11"/>
            <color theme="1"/>
            <rFont val="Arial"/>
          </rPr>
          <t>======
ID#AAAAGPS7DAA
Daniel Bermúdez    (2020-02-24 22:45:55)
JURISDICCION ??</t>
        </r>
      </text>
    </comment>
    <comment ref="H37" authorId="0" shapeId="0">
      <text>
        <r>
          <rPr>
            <sz val="11"/>
            <color theme="1"/>
            <rFont val="Arial"/>
          </rPr>
          <t>======
ID#AAAAGPS7DAY
Daniel Bermúdez    (2020-02-24 22:45:55)
JURISDICCION??</t>
        </r>
      </text>
    </comment>
    <comment ref="I62" authorId="0" shapeId="0">
      <text>
        <r>
          <rPr>
            <sz val="11"/>
            <color theme="1"/>
            <rFont val="Arial"/>
          </rPr>
          <t>======
ID#AAAAGPS7C_k
Daniel Bermúdez    (2020-02-24 22:45:55)
En esta acción, el distrito no estaba en esta matriz, si estaba en su matriz</t>
        </r>
      </text>
    </comment>
  </commentList>
  <extLst>
    <ext xmlns:r="http://schemas.openxmlformats.org/officeDocument/2006/relationships" uri="GoogleSheetsCustomDataVersion1">
      <go:sheetsCustomData xmlns:go="http://customooxmlschemas.google.com/" r:id="rId1" roundtripDataSignature="AMtx7mhFZh3mzf2IP/bFbxHKUwVCp2DAHg=="/>
    </ext>
  </extLst>
</comments>
</file>

<file path=xl/comments4.xml><?xml version="1.0" encoding="utf-8"?>
<comments xmlns="http://schemas.openxmlformats.org/spreadsheetml/2006/main">
  <authors>
    <author/>
  </authors>
  <commentList>
    <comment ref="N4" authorId="0" shapeId="0">
      <text>
        <r>
          <rPr>
            <sz val="11"/>
            <color theme="1"/>
            <rFont val="Arial"/>
          </rPr>
          <t>======
ID#AAAAJN-SmGw
Wilson Ariel Ramirez Hernández    (2020-03-20 14:02:38)
La planificación de corredores de conectividad depende de los avances que se lleven a cabo de la actividad 3A6. Dado que hasta el momento no se tiene ningún avance, como mencionamos anteriormente, este Instituto no está en la capacidad de desarrollar la actividad 3A10 hasta tanto no cuente con dichos insumos.</t>
        </r>
      </text>
    </comment>
    <comment ref="N5" authorId="0" shapeId="0">
      <text>
        <r>
          <rPr>
            <sz val="11"/>
            <color theme="1"/>
            <rFont val="Arial"/>
          </rPr>
          <t>======
ID#AAAAJN-SmG0
Wilson Ariel Ramirez Hernández    (2020-03-20 14:04:03)
La selección de los sitios de implementación de los viveros, el proceso de certificación del vivero y la elección de las especies que contendrá, así como las fuentes semilleras, la contratación del personal técnico y temas como la participación comunitaria y la distribución de los costos de producción y transporte del material, son tareas delicadas que deben discutirse entre las entidades responsables directas, las autoridades locales y la comunidad local. Hasta el momento no conocemos de avances en el tema. Sin embargo, como entidad acompañante y basados en la experiencia de otros viveros con énfasis de restauración a nivel nacional, este Instituto está preparando un documento técnico de viverismo para la restauración como aporte al Plan Maestro para el 2020. Como se mencionó anteriormente, para poder avanzar en la ejecución de esta actividad es esencial conocer si la entidad responsable ha podido gestionar los recursos para avanzar en dicho acompañamiento, así como el cronograma de implementación de los 10 viveros.</t>
        </r>
      </text>
    </comment>
    <comment ref="O5" authorId="0" shapeId="0">
      <text>
        <r>
          <rPr>
            <sz val="11"/>
            <color theme="1"/>
            <rFont val="Arial"/>
          </rPr>
          <t>======
ID#AAAAJN-SmCI
Wilson Ariel Ramirez Hernández    (2020-03-20 13:49:00)
El costo del diseño y la impresión del documento, se ha pagado con recursos propios.</t>
        </r>
      </text>
    </comment>
    <comment ref="N7" authorId="0" shapeId="0">
      <text>
        <r>
          <rPr>
            <sz val="11"/>
            <color theme="1"/>
            <rFont val="Arial"/>
          </rPr>
          <t>======
ID#AAAAJN-SmHA
Wilson Ariel Ramirez Hernández    (2020-03-20 14:05:43)
Al igual que en la actividad 3A2, las entidades responsables directas no nos han convocado al taller de identificación de especies en el primer año. Como se mencionó anteriormente, éste es un espacio clave ya que, como Instituto de carácter nacional debemos conocer el estado de avance del conocimiento de la priorización de especies para restauración a nivel local. Recomendamos que los diseños de restauración se hagan con las comunidades locales, la academia y las autoridades en talleres de co-creación, pero no hemos recibido información  sobre el liderazgo regional en este aspecto. Sin embargo, basados en nuestra labor a nivel nacional, en el año 2019 enviamos a PNN la cartografía que permite establecer prioridades de restauración en una escala general 1:100.000, insumo clave para que las CAR y PNN definan sus zonas de intervención.
------
ID#AAAAJN-SmHM
Wilson Ariel Ramirez Hernández    (2020-03-20 14:07:05)
La implementación de las estrategias requiere de los viveros funcionando (Actividad 3A2), y que se haya desarrollado la actividad de diseños y selección de sitios y especies, puesto que son prerrequisitos para la implementación que debe estar a cargo de las entidades responsables directas. Destacamos que con los recursos que se tienen contemplados en la Matriz de Actividades ($7.000.000 por año) y basados en nuestra experiencia, es imposible que se avance en dicha actividad (los costos, dependiendo de la intensidad de la degradación, la ubicación y el transporte, entre otros, pueden ir desde $3.000.000 hasta más de $25.000.000 por hectárea). Con el ánimo de avanzar, para el año 2020 prepararemos un documento técnico con las recomendaciones y tipologías de diseños para la restauración. Igualmente, es fundamental conocer qué avances ha tenido la entidad responsable frente a la obtención de los recursos necesarios para la ejecución, así como la selección de los predios, de las especies, de la comunidad que colaborará y del número de hectáreas a implementar. Hasta la fecha, este Instituto no cuenta con dicha información, tornando imposible llevar a cabo el acompañamiento en esta actividad.</t>
        </r>
      </text>
    </comment>
    <comment ref="O7" authorId="0" shapeId="0">
      <text>
        <r>
          <rPr>
            <sz val="11"/>
            <color theme="1"/>
            <rFont val="Arial"/>
          </rPr>
          <t>======
ID#AAAAJN-Sl_o
Wilson Ariel Ramirez Hernández    (2020-03-20 13:35:38)
Un profesional SIG, un mes de trabajo en el cruce de capas de Información. Pagado con recursos propios
------
ID#AAAAJN-SmAc
Wilson Ariel Ramirez Hernández    (2020-03-20 13:44:14)
Más la información de análisis de restauración que el Instituto tiene como Know-How
------
ID#AAAAJN-SmEs
Wilson Ariel Ramirez Hernández    (2020-03-20 13:57:05)
30 millones de la construcción y edición del documento de tipologias y diseños de restauración</t>
        </r>
      </text>
    </comment>
    <comment ref="H9" authorId="0" shapeId="0">
      <text>
        <r>
          <rPr>
            <sz val="11"/>
            <color theme="1"/>
            <rFont val="Arial"/>
          </rPr>
          <t>======
ID#AAAAJN-SmEE
Wilson Ariel Ramirez Hernández    (2020-03-20 13:51:49)
No somos una entidad que integra políticas, no somos entidad responsable de este tema, lo habíamos mencionado en oficio. Solicitamos de nuevo se quite</t>
        </r>
      </text>
    </comment>
  </commentList>
  <extLst>
    <ext xmlns:r="http://schemas.openxmlformats.org/officeDocument/2006/relationships" uri="GoogleSheetsCustomDataVersion1">
      <go:sheetsCustomData xmlns:go="http://customooxmlschemas.google.com/" r:id="rId1" roundtripDataSignature="AMtx7mglpJdCOmEcf3HEPxqf8pw849VvLw=="/>
    </ext>
  </extLst>
</comments>
</file>

<file path=xl/comments5.xml><?xml version="1.0" encoding="utf-8"?>
<comments xmlns="http://schemas.openxmlformats.org/spreadsheetml/2006/main">
  <authors>
    <author/>
  </authors>
  <commentList>
    <comment ref="K4" authorId="0" shapeId="0">
      <text>
        <r>
          <rPr>
            <sz val="11"/>
            <color theme="1"/>
            <rFont val="Arial"/>
          </rPr>
          <t>======
ID#AAAAGPS7DAU
Liz Johanna Díaz Cubillos    (2020-02-24 22:45:55)
El presupuesto se proyecta para 3 mesas de trabajo en un semestre.  La totalidad del presupuesto, dependería de la duración del diseño del programa.</t>
        </r>
      </text>
    </comment>
    <comment ref="J8" authorId="0" shapeId="0">
      <text>
        <r>
          <rPr>
            <sz val="11"/>
            <color theme="1"/>
            <rFont val="Arial"/>
          </rPr>
          <t>======
ID#AAAAGPS7C-w
Liz Johanna Díaz Cubillos    (2020-02-24 22:45:55)
Entrega de datos 1 vez /
 año.</t>
        </r>
      </text>
    </comment>
    <comment ref="L8" authorId="0" shapeId="0">
      <text>
        <r>
          <rPr>
            <sz val="11"/>
            <color theme="1"/>
            <rFont val="Arial"/>
          </rPr>
          <t>======
ID#AAAAGPS7C_M
Liz Johanna Díaz Cubillos    (2020-02-24 22:45:55)
Entrega de datos 1 vez /
 año.</t>
        </r>
      </text>
    </comment>
    <comment ref="N8" authorId="0" shapeId="0">
      <text>
        <r>
          <rPr>
            <sz val="11"/>
            <color theme="1"/>
            <rFont val="Arial"/>
          </rPr>
          <t>======
ID#AAAAGPS7C-o
Liz Johanna Díaz Cubillos    (2020-02-24 22:45:55)
Entrega de datos 1 vez /
 año.</t>
        </r>
      </text>
    </comment>
    <comment ref="P8" authorId="0" shapeId="0">
      <text>
        <r>
          <rPr>
            <sz val="11"/>
            <color theme="1"/>
            <rFont val="Arial"/>
          </rPr>
          <t>======
ID#AAAAGPS7DAQ
Liz Johanna Díaz Cubillos    (2020-02-24 22:45:55)
Entrega de datos 1 vez /
 año.</t>
        </r>
      </text>
    </comment>
    <comment ref="R8" authorId="0" shapeId="0">
      <text>
        <r>
          <rPr>
            <sz val="11"/>
            <color theme="1"/>
            <rFont val="Arial"/>
          </rPr>
          <t>======
ID#AAAAGPS7C_g
Liz Johanna Díaz Cubillos    (2020-02-24 22:45:55)
Entrega de datos 1 vez /
 año.</t>
        </r>
      </text>
    </comment>
    <comment ref="K16" authorId="0" shapeId="0">
      <text>
        <r>
          <rPr>
            <sz val="11"/>
            <color theme="1"/>
            <rFont val="Arial"/>
          </rPr>
          <t>======
ID#AAAAGPS7C_o
Liz Johanna Díaz Cubillos    (2020-02-24 22:45:55)
El presupuesto se proyecta para 3 mesas de trabajo en un semestre.  La totalidad del presupuesto, dependería de la duración del diseño del portafolio.</t>
        </r>
      </text>
    </comment>
    <comment ref="K18" authorId="0" shapeId="0">
      <text>
        <r>
          <rPr>
            <sz val="11"/>
            <color theme="1"/>
            <rFont val="Arial"/>
          </rPr>
          <t>======
ID#AAAAGPS7C_I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gq8pZ4+rSpZ4pHV25+66RdH0GB8w=="/>
    </ext>
  </extLst>
</comments>
</file>

<file path=xl/sharedStrings.xml><?xml version="1.0" encoding="utf-8"?>
<sst xmlns="http://schemas.openxmlformats.org/spreadsheetml/2006/main" count="24104" uniqueCount="2891">
  <si>
    <t>Ítem</t>
  </si>
  <si>
    <t>FACTOR</t>
  </si>
  <si>
    <t>Problema</t>
  </si>
  <si>
    <t>Medida</t>
  </si>
  <si>
    <t>Acción</t>
  </si>
  <si>
    <t>RESPONSABLE</t>
  </si>
  <si>
    <t>RESPONSABLES DIRECTO</t>
  </si>
  <si>
    <t>APOYO</t>
  </si>
  <si>
    <t>ENTIDADES DE APOYO</t>
  </si>
  <si>
    <t>ENTREGABLES POR PERIODO</t>
  </si>
  <si>
    <t>ENTREGABLES PROYECTADO POR PERIODO</t>
  </si>
  <si>
    <t>INFORME II-2019</t>
  </si>
  <si>
    <t>PRODUCTO</t>
  </si>
  <si>
    <t>1 AÑOS
Actividades</t>
  </si>
  <si>
    <t>PRESUPUESTO</t>
  </si>
  <si>
    <t>3 AÑOS-oct2020
Actividades</t>
  </si>
  <si>
    <t>A</t>
  </si>
  <si>
    <t>A)      Protección y conservación de la Biodiversidad</t>
  </si>
  <si>
    <t>ACTIVIDADES A REPORTAR</t>
  </si>
  <si>
    <t xml:space="preserve">MEDIO DE VERIFICACIÓN </t>
  </si>
  <si>
    <t>SI</t>
  </si>
  <si>
    <t xml:space="preserve">NO </t>
  </si>
  <si>
    <t>EN TRÁMITE</t>
  </si>
  <si>
    <t>B</t>
  </si>
  <si>
    <t>Disminución de los recursos hidrobiológicos (peces, moluscos y crustáceos)</t>
  </si>
  <si>
    <t>1A</t>
  </si>
  <si>
    <t>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</si>
  <si>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B)GESTIÓN Y SANEAMIENTO DE RESIDUOS SÓLIDOS     </t>
  </si>
  <si>
    <t>Incremento de residuos sólidos en el PNN Tayrona</t>
  </si>
  <si>
    <t>3B</t>
  </si>
  <si>
    <t>Diseñar e implementar estrategias educativas encaminadas a fortalecer y crear cultura ciudadana para generar una gestión integral de los residuos sólidos en las cuencas de los municipios costeros del área de estudio del plan maestro.</t>
  </si>
  <si>
    <t>1A1</t>
  </si>
  <si>
    <t>3B1</t>
  </si>
  <si>
    <t>Realizar el seguimiento a las metas establecidas en el programa de uso racional de bolsas plásticas (Resolución 668 del 26 de abril de 2016 expedida por el MADS), según aplique para los distribuidores de bolsas plásticas ubicados en el área de estudio del Plan maestro.</t>
  </si>
  <si>
    <t>Identificar y sociabilizar áreas promisorias para el desarrollo de pesca artesanal por fuera del PNN Tayrona, en coordinación con el "Plan de Compensación de la Sentencia T606-2015"</t>
  </si>
  <si>
    <t>ANLA</t>
  </si>
  <si>
    <t>AUNAP</t>
  </si>
  <si>
    <t>1A5</t>
  </si>
  <si>
    <t>Diseñar e implementar un esquema o convenio interinstitucional de prevención, control y vigilancia,  que permita reforzar el desarrollo de esta actividad, de manera articulada entre las instituciones con competencia.</t>
  </si>
  <si>
    <t>ARMADA</t>
  </si>
  <si>
    <t>Implementación de un convenio marco entre Armada Nacional y PNN que incluyan 40 patrullajes ambientales anuales de 02 horas sector PNN Tayrona para prevención, control y vigilancia.  NOTA: LA ARMADA NACIONAL NO POSEE LOS RECURSOS FINANCIEROS PARA ESTE COMPROMISO. ESTO SE REALIZARÁ BAJO EL MARCO DE UN CONVENIO INTERINSTITUCIONAL ENTRE LA ARMADA NACIONAL Y PNN.</t>
  </si>
  <si>
    <t>Revisión de información secundaria y talleres en el marco del NODO del Magdalena  para la validación de la información</t>
  </si>
  <si>
    <t xml:space="preserve">Sociabilizar y sensibilización de las áreas promisorias para el desarrollo de la pesca artesanal por fuera de PNN Tayrona
1. </t>
  </si>
  <si>
    <t xml:space="preserve">Actividad: Seguimiento anual a las metas establecidas en el programa de uso racional de bolsas plásticas (Resolución 668 del 26 de abril de 2016 expedida por el MADS), según aplique para los distribuidores de bolsas plásticas ubicados en el área de estudio del Plan maestro. Este informe será elaborado por un profesional de la subdirección de instrumentos, permisos y trámites ambientales de ANLA, con una destinación de un mes al año. Producto: Un (1) Informe anual de seguimiento </t>
  </si>
  <si>
    <t>120 patrullajes ambientales de 02 horas sector PNN Tayrona para prevención, control y vigilancia.</t>
  </si>
  <si>
    <t xml:space="preserve">Actividad: Seguimiento anual a las metas establecidas en el programa de uso racional de bolsas plásticas (Resolución 668 del 26 de abril de 2016 expedida por el MADS), según aplique para los distribuidores de bolsas plásticas ubicados en el área de estudio del Plan maestro. Este informe será elaborado por un profesional de la subdirección de instrumentos, permisos y trámites ambientales de ANLA, con una destinación de un mes al año. Producto: Un (1) Informe anual de seguimiento 
</t>
  </si>
  <si>
    <t>Para el segundo semestre del año 2019 se realizaron 20 patrullajes ambientales en el area general del Parque Nacional Natural Tayrona con el fin de establecer actividades de prevención, control y vigilancia. 
 Nota: Aunque el convenio interinstitucional con Parques Naturales Nacionales no se ha terminado de estructurar; nuestro compromiso institucional ha sido cumplir con los patrullajes ambientales establecido en Plan Maestro.</t>
  </si>
  <si>
    <t>1. Visitas de seguimiento Año 2018: Durante el año 2018, se realizó seguimiento técnico con  visita a 23 puntos de pago pertenecientes  a almacenes de cadena, grandes superficies comerciales, superetes de cadena y farmacias de cadena correspondientes a 21 expedientes , ubicados en el área de estudio y que han presentado su programa de uso racional de bolsas plásticas para seguimiento ante la ANLA, lo anterior con el objetivo de evidenciar la implementación de las estrategias desarrolladas por los distribuidores para fomentar el uso racional de bolsas plásticas, la promoción de mecanismos equivalentes para transporte de mercancías y las características técnicas de las bolsas distribuidas.
2. Conceptos técnicos  Año 2018: Una vez se llegó de la comisión, con la información recolectada en campo y con la información que reposa en el expediente, con especial atención en el informe de avance anual presentado por los usuarios; el equipo técnico de la Subdirección de Instrumentos Permisos y Trámites Ambientales - SIPTA,  realizó  21 conceptos técnicos que evalúan el cumplimiento de lo establecido en la Resolución 668 de 2016 por la cual se reglamenta el uso racional de bolsas plásticas y se adoptan otras disposiciones.  
3. Autos de seguimiento Año 2018: El área jurídica de la SIPTA procede a acoger los Conceptos técnicos elaborados por el equipo técnico y profiere el respectivo Auto de seguimiento que, en la mayoría de los casos, derivo a requerimientos efectuados a los obligados para conminarlos al cumplimiento de lo dispuesto en la normativa marco. 
4. Inicio de proceso sancionatorio: Las visitas de seguimiento permitieron evidenciar incumplimientos que determinaron la apertura de procesos sancionatorios en los expedientes URB0001-00-2017, URB0005-00-2017, URB0035-00-2017, de tal manera que se solicitó la nomenclatura sancionatoria la cual quedo de la siguiente manera SAN0126-00-2018, SAN0138-00-2018, SAN0202-00-2018 respectivamente; al tiempo que se solicitó la apertura del proceso sancionatorio.
5. Imposición de medidas preventivas: Como resultado de los seguimientos con visita realizados se evidenció en el año 2018, la distribución de bolsas prohibidas en algunos puntos de pago, situación que derivo en la imposición de medidas preventivas de amonestación escrita. Consistentes en la “Amonestación escrita por distribuir bolsas plásticas de referencia prohibidas, en el establecimiento de comercio punto de pago visitado, en el marco del Programa de Uso Racional de Bolsas Plásticas.
6. Visitas de seguimiento Año 2019: Durante el año 2019, se realizaron visitas de seguimiento a  21 puntos de pago pertenecientes  a almacenes de cadena, grandes superficies comerciales, superetes de cadena y farmacias de cadena correspondientes a 21 expedientes , ubicados en el área de estudio y que han presentado su programa de uso racional de bolsas plásticas para seguimiento ante la ANLA, lo anterior con el objetivo de evidenciar la implementación de las estrategias desarrolladas por los distribuidores para fomentar el uso racional de bolsas plásticas, la promoción de mecanismos equivalentes para transporte de mercancías y las características técnicas de las bolsas que se distribuyen.
7. Conceptos técnicos Año 2019: Una vez se llegó de la comisión, con la información recolectada en campo y con la información que reposa en el expediente, con especial atención en el informe de avance anual presentado por los usuarios; el equipo técnico de la Subdirección de Instrumentos Permisos y Trámites Ambientales - SIPTA,  realizó  21 conceptos técnicos que evalúan el cumplimiento de lo establecido en la Resolución 668 de 2016 por la cual se reglamenta el uso racional de bolsas plásticas y se adoptan otras disposiciones.  
Como resultado del análisis y teniendo en cuenta que se contaba con los datos de unidades de bolsas plásticas distribuidas de en el año base (2015), se logró establecer que, en el año 2015 se distribuyeron un total de 916.179.984 unidades de bolsas en los puntos de pago mientras en el año 2018, se entregaron un total de 451.485.282 unidades de bolsas, estos datos corresponden al consolidado de los expedientes ubicados en el área delimitada por la sentencia de la corte y que son objeto de seguimiento de la ANLA, es decir se logró una reducción del 50.72% para el segundo año de implementación (2018) de los Programas de Uso Racional de Bolsas Plásticas.
8. Autos de seguimiento Año 2019: El área jurídica de la SIPTA procede a acoger los Conceptos técnicos elaborados por el equipo técnico y profiere el respectivo Auto de seguimiento que, en la mayoría de los casos, derivo a requerimientos efectuados a los obligados para conminarlos al cumplimiento de lo dispuesto en la normativa marco.
9. Se remite a la Coordinación de Cumplimiento Sentencia T-606 2015 de Parques Nacionales Naturales de Colombia, el Informe anual de seguimiento.</t>
  </si>
  <si>
    <t>$ 80.000.000</t>
  </si>
  <si>
    <t>INVEMAR</t>
  </si>
  <si>
    <t>Asesoría técnica para brindar recomendaciones a partir de resultados de investigaciones en apoyo al proceso de identificación de áreas promisorias para el desarrollo de la pesca artesanal por fuera del PNNT.</t>
  </si>
  <si>
    <t xml:space="preserve">1. Oficio 2020039192-2-000 por el que hace la remisión de informes para cumplimiento de acciones Plan Maestro PNN Tayrona, dirigido a Albena Lucía Jaramillo Jaramillo, Coordinadora Cumplimiento Sentencia T-606 2015, PARQUES NACIONALES NATURALES DE COLOMBIA. 
2. Memorando Interno ANLA 2020038457-3-000 Suscrito por el Subdirector de Instrumentos, Permisos y Tramites Ambientales.
3. Diapositivas generalidades e Informe resumen de las actividades desarrolladas en el marco del cumplimiento de la sentencia.
4. Soportes de visitas de seguimiento año 2018.
5. Soportes de visitas de seguimiento año 2019.
6. Soportes de actuaciones administrativas años 2018 y 2019.
7. Formato Acta de visita.
</t>
  </si>
  <si>
    <t>Estos patrullajes quedan registrados en los informes de viajes correspondientes a Ordenes de Operaciones (OROPER) de la Estacion de Guardacostas Santa Marta CEGSAM/19.</t>
  </si>
  <si>
    <t>X</t>
  </si>
  <si>
    <t xml:space="preserve">x
Los patrullajes ambientales se realizan en diferentes areas del parque, de acuerdo a la planeacion del Jefe de Operaciones de la Unidad. Las areas en mencion incluyen las playas de Bahia Concha, Playa Cristal, Chengue, Cinto, Neguanje, Gairaca, Cabo San Juan, Buritaca, Palomino. Durante los recorridos se efectua inspeccion de motonaves verificando aspectos de seguridad e inspeccion. </t>
  </si>
  <si>
    <t xml:space="preserve">UNIMAGDALENA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</si>
  <si>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</si>
  <si>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</si>
  <si>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t>D</t>
  </si>
  <si>
    <t>El convenio interinstitucional con Parques Naturales Nacionales se encuentra en tramite de estructuracion.</t>
  </si>
  <si>
    <t>D) GESTIÓN Y REDUCCIÓN DEL RIESGO POR ACTIVIDADES ANTRÓPICAS</t>
  </si>
  <si>
    <t>Riesgo asociado a la presencia de material particulado de carbón mineral en las playas y el lecho marino, por operación portuaria.</t>
  </si>
  <si>
    <t>5D</t>
  </si>
  <si>
    <t>Adelantar las acciones pertinentes para controlar el riesgo inherente a las actividades portuarias en el área de estudio</t>
  </si>
  <si>
    <t>5D2</t>
  </si>
  <si>
    <t>Seguimiento anual en el cumplimiento de las obligaciones impuestas en los instrumentos de manejo (licencias ambientales y Planes de Manejo Ambiental) otorgados a los diferentes operadores portuarios en la zona del estudio</t>
  </si>
  <si>
    <t>Pérdida de conectividad ecosistémica</t>
  </si>
  <si>
    <t xml:space="preserve">ANLA </t>
  </si>
  <si>
    <t>7A</t>
  </si>
  <si>
    <t>Diseñar e implementar estrategias que permitan conocer, controlar y prevenir la extracción de fauna y flora silvestre en el área de estudio.</t>
  </si>
  <si>
    <t>7A1</t>
  </si>
  <si>
    <t>Actividades: 1. Revisión documental informes de cumplimiento ambiental entregados por los operadores portuarios. 2. Revisión datos generados por el SCVA de CORPAMAG y a los datos generados en los SCVA industrial instalados por los operadores de los proyectos portuarios licenciados por ANLA. 3. Evaluación cumplimiento medidas de manejo y marco normativo. 4. Solicitud en el cumplimiento de las medidas de manejo ya impuestas o medidas de manejo adicionales según los resultados de la revisión realizada. Producto: Un informe de seguimiento para cada uno de los seis expedientes ubicados en el sector portuario al año</t>
  </si>
  <si>
    <t>Diseñar e implementar un sistema que permita reforzar el ejercicio de prevención, control y vigilancia para el tráfico de especies silvestres y aquellas de interés comercial (bovinos, equinos, porcinos, etc), de manera interinstitucional en el que se involucren entidades con funciones policivas en conjunto con la comunidad. </t>
  </si>
  <si>
    <t>40 patrullajes ambientales anuales de 02 horas sector PNN Tayrona para prevención, control y vigilancia de tráfico de especies silvestres.  NOTA: LA ARMADA NACIONAL NO POSEE LOS RECURSOS FINANCIEROS PARA ESTE COMPROMISO. ESTO SE REALIZARÁ BAJO EL MARCO DE UN CONVENIO INTERINSTITUCIONAL ENTRE LA ARMADA NACIONAL Y PNN.</t>
  </si>
  <si>
    <t>120 patrullajes ambientales de 02 horas sector PNN Tayrona para prevención, control y vigilancia de tráfico de especies silvestres.</t>
  </si>
  <si>
    <t>Para el segundo semestre del año 2019 se realizaron 20 patrullajes ambientales en el area general del Parque Nacional Natural Tayrona con el fin de establecer actividades de prevención, control y vigilancia de tráfico de especies silvestres. Estos patrullajes quedan registrados en los informes de viajes correspondientes a Ordenes de Operaciones (OROPER) de la Estacion de Guardacostas Santa Marta CEGSAM/19.
 Nota: Aunque el convenio interinstitucional con Parques Naturales Nacionales no se ha terminado de estructurar; nuestro compromiso institucional ha sido cumplir con los patrullajes ambientales establecido en Plan Maestro.</t>
  </si>
  <si>
    <t>PNN</t>
  </si>
  <si>
    <t>Reuniones con las instituciones locales nacionales e internacionales para definir planes de trabajo en temas tales como análisis de la información de investigación y monitoreo, acciones de ordenamiento conjuntas así como participación en espacios como: los nodos de pesca que agrupan diferentes actores coordinado por la Dirección de Pesca y Acuicultura del Min. Agricultura.
Producto: Informe técnico</t>
  </si>
  <si>
    <r>
      <t xml:space="preserve">En 2019, en cumplimiento a lo establecido en el Plan Maestro, está Autoridad realizó visita de seguimiento y control a los siguientes proyectos:  
</t>
    </r>
    <r>
      <rPr>
        <b/>
        <sz val="11"/>
        <rFont val="Arial"/>
      </rPr>
      <t>1. Expediente LAM0528</t>
    </r>
    <r>
      <rPr>
        <sz val="11"/>
        <color theme="1"/>
        <rFont val="Arial"/>
      </rPr>
      <t xml:space="preserve">: “El proyecto Área de influencia del Puerto de Santa Marta tiene como objetivo operar y comercializar servicios marítimo - portuarios y logísticos para el comercio exterior por el terminal multipropósito de aguas profundas de Santa Marta”. Se realizó visita de seguimiento y control los días 12 y 13 de septiembre de 2019, como resultado de dicha visita se elaboró el Concepto Técnico No. 6088 del 23 de octubre de 2019, acogido mediante al Auto 10691 del 03 de diciembre de 2019, a través del cual esta autoridad impone obligaciones producto del seguimiento. En lo relacionado al tema de material particulado, no se registraron quejas ambientales para el presente proyecto. 
</t>
    </r>
    <r>
      <rPr>
        <b/>
        <sz val="11"/>
        <rFont val="Arial"/>
      </rPr>
      <t xml:space="preserve">2. Expediente LAM0734: </t>
    </r>
    <r>
      <rPr>
        <sz val="11"/>
        <color theme="1"/>
        <rFont val="Arial"/>
      </rPr>
      <t xml:space="preserve">Proyecto “Puerto Carbonífero de Santa Marta - Carbosan”, tiene como objetivo operar las instalaciones del Terminal Marítimo de Santa Marta destinadas a las actividades de manejo, acopio y cargue directo de carbón. Se realizó visita de seguimiento y control ambiental del 21 al 22 de noviembre de 2018, como resultado de dicha visita se elaboró el Concepto Técnico No. 1586 del 22 de abril de 2019, acogido mediante Auto 5699 del 26 de julio de 2019, a través del cual esta autoridad impone obligaciones producto del seguimiento, y específicamente en el tema de emisiones de material particulado, como: “(…) no superar la altura de las pilas de carbón por encima de las estructuras de contención y/o cortavientos, especialmente en el patio 5. Lo anterior de acuerdo a lo establecido en la ficha del Programa Manejo del recurso atmosférico – Proyecto: Barreras Corta Viento. (...)” 
Mediante Auto No. 2473 del 18 de diciembre de 2019, el cual resuelve una solicitud de revocatoria, se establece: “Realizar y presentar el análisis técnico y científico que determine el umbral de la variable asociada a la velocidad del viento, que permita desarrollar las actividades operativas en CARBOSAN de manera controlada y garantizando la prevención y control de material particulado.”  
Respecto al proceso de seguimiento a la solicitud efectuada por la señora María Inés Londoño, administradora del edificio Bahía Linda, y administradoras de los edificios Acuarella y Bahía Loft, relacionadas con material particulado, y luego de la toma de muestras y análisis de las mismas, finalmente, los resultados muestran que las partículas encontradas en las áreas comunes del edificio Aquarella pertenecen a Pirita y no a carbón de origen sedimentario. Se realiza visita de seguimiento, los días 29 y 30 de enero de 2020, en elaboración el Concepto Técnico de la visita de seguimiento y control. 
</t>
    </r>
    <r>
      <rPr>
        <b/>
        <sz val="11"/>
        <rFont val="Arial"/>
      </rPr>
      <t>3. Expediente LAM0150:</t>
    </r>
    <r>
      <rPr>
        <sz val="11"/>
        <color theme="1"/>
        <rFont val="Arial"/>
      </rPr>
      <t xml:space="preserve">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de seguimiento los días 8 y 9 de julio de 2019, como resultado de dicha visita se elaboró el Concepto Técnico No.6947 del 29 de noviembre de 2019, acogido mediante Auto 11053 del 13 de diciembre de 2019, se imponen obligaciones producto del seguimiento, relacionadas con cumplimiento a la Ficha de Manejo: PD-PMA-F-05 - Manejo de calidad del aire y ruido a saber: a). Presentar un plan de humectación de vías de acuerdo con la operación del puerto en tiempo seco. b). Presentar un inventario de los sistemas de control de emisiones de material particulado dispuestos en puerto Drummond, con sus principales características técnicas; así mismo, se deberá realizar un análisis de la suficiencia y eficiencia de los sistemas de control de emisiones existentes en relación con la capacidad total del puerto. c). Presentar un plan de mantenimiento preventivo de los sistemas de control de emisiones de material particulado dispuestos en puerto Drummond. d). Realizar jornadas continuas de limpieza y retiro de residuos de carbón que se encuentran en áreas diferentes a los patios de almacenamiento. e). Implementar las medidas de manejo necesarias para limpiar el área de acceso a los patios y las necesarias para evitar el arrastre de residuos de carbón fuera de las áreas de almacenamiento. f). Realizar limpieza de la vía de acceso a los patios nuevos y retirar los sobrantes de carbón que son arrastrados por las llantas de los vehículos y cargadores, los residuos deberán disponerse en el sitio de acopio de estériles que se encuentra dentro de los patios de almacenamiento.   
Respecto a los PQRS, se solicitó a la empresa Drumond, lo siguiente: “(..)Presentar los registros documentales que permitan verificar la gestión realizada con respecto a la queja efectuada por el representante de la Asociación de pescadores de ASPEJACA, (por daño de redes) incluyendo la entrega de la respuesta al peticionario, acerca de los resultados del análisis del caso, (…)”
</t>
    </r>
    <r>
      <rPr>
        <b/>
        <sz val="11"/>
        <rFont val="Arial"/>
      </rPr>
      <t>4. Expediente LAM4276:</t>
    </r>
    <r>
      <rPr>
        <sz val="11"/>
        <color theme="1"/>
        <rFont val="Arial"/>
      </rPr>
      <t xml:space="preserve"> 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de seguimiento el 19 y 20 de septiembre de 2019, como resultado de dicha visita se elaboró el Concepto Técnico Concepto técnico No 06300 del 31 de octubre de 2019, acogido mediante el Auto No. 10946 del 13 de diciembre de 2019,  a través del cual esta autoridad impone obligaciones, entre las cuales se tiene relacionadas con la emisiones de material particulado, así:  “(..)Presentar un informe de operación de la red de calidad del aire interna de PNSA, donde se indique si se presentaron fallas técnicas durante la operación, cuántas alarmas se registraron anualmente, cómo se atendió la situación, a qué se debió el incremento en las concentraciones de material particulado y las oportunidades de mejora, en cumplimiento de lo establecido en la Ficha PMA-FIS-01-A: Programa de manejo de cargue de carbón del plan de manejo ambiental".
</t>
    </r>
    <r>
      <rPr>
        <b/>
        <sz val="11"/>
        <rFont val="Arial"/>
      </rPr>
      <t>5. Expediente LAM0399</t>
    </r>
    <r>
      <rPr>
        <sz val="11"/>
        <color theme="1"/>
        <rFont val="Arial"/>
      </rPr>
      <t xml:space="preserve">: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a buque. No obstante, SPRC continúa realizando el almacenamiento de carbón en los patios del proyecto, el cual llega mediante trenes provenientes de las minas del Cesar, para posteriormente, ser transportarlo mediante camiones hasta las instalaciones de Carbosan donde se realiza el cargue a buque y otra parte es transportado en tren desde la mina hasta las instalaciones de Puerto Nuevo. Se realizó visita de seguimiento del 5 al 6 de julio de 2018. Se elabora Concepto Técnico 7330 de noviembre 30 de 2018, como resultado del seguimiento. Mediante Auto 5310 del 8 de julio de 2019, se realizan algunos requerimientos.  Se realizó visita los días 16 y 17 octubre de 2019, como resultado del seguimiento se elaboró el concepto técnico 7300 del 12 de diciembre de 2019, acogido mediante el Auto No. 11887 del 27 de diciembre de 2019, a través del cual se imponen obligaciones a saber: “Presentar un informe acerca de los aspectos relacionados con el Plan de Contingencias del Puerto en los Informes de Cumplimiento Ambiental – ICA,…” y “Realizar la socialización del Plan de Contingencia con empleados, contratistas y comunidades, organizaciones sociales y económicas y autoridades del área de influencia del proyecto, presentando periódicamente en cada ICA los registros que permitan evidenciar la gestión adelantada durante cada periodo de seguimiento ambiental, como lo son listados de asistencia, actas de reuniones, registros fotográficos y/o video, material divulgativo distribuido, presentaciones y demás que considere pertinentes” 
</t>
    </r>
    <r>
      <rPr>
        <b/>
        <sz val="11"/>
        <rFont val="Arial"/>
      </rPr>
      <t>6. Expediente LAM1186</t>
    </r>
    <r>
      <rPr>
        <sz val="11"/>
        <color theme="1"/>
        <rFont val="Arial"/>
      </rPr>
      <t xml:space="preserve">: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Se realizó visita de seguimiento el 23 de marzo de 2018. Mediante Auto 3579 de junio 29 de 2018, se imponen obligaciones producto del seguimiento, encaminadas al retiro del carbón que se encuentra en el antiguo patio de acopio y vías de acceso internas del predio y presentar los soportes de la disposición adecuada de los mismos y a presentar a esta autoridad las medidas implementadas para garantizar el cumplimiento de lo establecido en la ficha de manejo y evitar la presencia de carbón en superficie posterior a estas labores. </t>
    </r>
  </si>
  <si>
    <t xml:space="preserve">1. Oficio 2020039192-2-000 por el que hace la remisión de informes para cumplimiento de acciones Plan Maestro PNN Tayrona, dirigido a Albena Lucía Jaramillo Jaramillo, Coordinadora Cumplimiento Sentencia T-606 2015, PARQUES NACIONALES NATURALES DE COLOMBIA. 
8. Auto 10691 Seguimiento LAM0528.  
9. Auto 5699 Seguimiento LAM0734. 
10. Auto 2473 Seguimiento LAM0734
11. Auto 11053 Seguimiento LAM0150.
12. Auto10946 Seguimiento LAM4276. 
13. Auto 11887 Seguimiento LAM0399.
14. Concepto Técnico 03082 LAM0399.
15. Auto 3579 Seguimiento LAM1186. </t>
  </si>
  <si>
    <t>D)      GESTIÓN Y REDUCCIÓN DEL RIESGO POR ACTIVIDADES ANTRÓPICAS</t>
  </si>
  <si>
    <t>7A2</t>
  </si>
  <si>
    <t>Revisar y ajustar las necesidades en las actividades de control y en los procedimientos de incautación, disposición (Flora), reubicación, rehabilitación de la fauna silvestre. </t>
  </si>
  <si>
    <t>5D3</t>
  </si>
  <si>
    <t>04 capacitaciones anuales al personal de la Estación Guardacostas Santa Marta sobre actividades de control y procedimientos para el manejo de flora y fauna silvestre.  NOTA: LA ARMADA NACIONAL NO POSEE LOS RECURSOS FINANCIEROS PARA ESTE COMPROMISO. ESTO SE REALIZARÁ BAJO EL MARCO DE UN CONVENIO INTERINSTITUCIONAL ENTRE LA ARMADA NACIONAL Y PNN.</t>
  </si>
  <si>
    <t>Articulación interinstitucional ANLA-CORPAMAG en la revisión de Sistema de Vigilancia de Calidad del Aire recientemente rediseñado por CORPAMAG</t>
  </si>
  <si>
    <t xml:space="preserve">12 capacitaciones al personal de la Estación Guardacostas Santa Marta sobre actividades de control y procedimientos para el manejo de flora y fauna silvestre. </t>
  </si>
  <si>
    <t>Durante el año 2019 se realizaron 04 capacitaciones con el fin de revisar y ajustar las necesidades en las actividades de control y en los procedimientos de incautación, disposición, reubicación, rehabilitación de la fauna silvestre. 
 - Zonificacion de playas, muelles y zonas de fondeo en la jurisdiccion (Moderador: Personal de DIMAR - 12 MAR/19).
 - Control de derrames de hidrocarburos. (Moderador: Personal de ECOPETROL - 28 may/19).
 - Capacitacion comunidades indigenas del Magdalena. (Moderador: Angelica Marmolejo Lider Indigena - 28 ago/19).
 - Procedimiento de incautacion, disposicion, reubicacion, rehabilitacion de fauna silvestre. (28 nov/19) 
 Nota: Aunque el convenio interinstitucional con Parques Naturales Nacionales no se ha terminado de estructurar; nuestro compromiso institucional ha sido cumplir con las capacitaciones para el personal de la unidad en los temas que se establecen en el Plan Maestro.</t>
  </si>
  <si>
    <t>$ 10.000.000</t>
  </si>
  <si>
    <t>Listas de Asistencia a capacitaciones.</t>
  </si>
  <si>
    <t>Actividades: 1.Revisión documentación sistema de vigilancia del calidad del aire recientemente rediseñado por CORPAMAG. 2. Elaboración documento que incluirá los resultados de la revisión. 3. Socialización del documento a CORPAMAG y entrega del documento para observaciones y sugerencias. 4. Ajuste del documento de acuerdo a observaciones generadas por CORPAMAG. Producto: Un documento de resultados en la revisión de sistema conjunta del sistema de vigilancia de calidad del aire recientemente rediseñado por CORPAMAG. El documento será elaborado por tres profesionales durante seis meses medio tiempo.</t>
  </si>
  <si>
    <t>x  
Las capacitaciones se han dado al personal de la unidad, tanto administrativo como operativo de acuerdo a la disponibilidad. Aproximadamente se ha capacitado a 80 personas de la unidad en temas de control y prevencion de acciones que atenten contra la flora y fauna del Parque Nacional Natural Tayrona.</t>
  </si>
  <si>
    <t xml:space="preserve">GOBERNACION DEL MAGDALENA </t>
  </si>
  <si>
    <t xml:space="preserve">1. El 30 y 31 de marzo de 2017, la ANLA realizó visita para presentación del instrumento de Regionalización y reconocimiento del SVCA de CORPAMAG. (microlocalización, tecnologías de medición y metodología operacional).
2. Entre 2017 y 2018 se realizó documento de Diseño de Sistemas de Vigilancia de Calidad del Aire Industriales (SVCAI) a partir del Sistema de Vigilancia de Calidad del Aire (SVCA) de las Autoridades Ambientales. Proyecto Piloto para el Corredor Portuario Ciénaga - Santa Marta. Rediseño de SVCA de CORPAMAG. 
El documento en mención contiene el diagnóstico de las condiciones de macro y micro localización de las estaciones, las consideraciones para el rediseño del SVCA de CORPAMAG y el análisis de la aplicabilidad del SVCA de CORPAMAG para los objetivos de seguimiento a licencias ANLA. Asimismo, se plantean sugerencias de mejora tecnológica del Sistema de Vigilancia de Calidad del Aire, en el sentido de realizar monitoreos más representativos temporalmente (muestreos horarios), autónomos (paneles solares), analizar PM2,5 (Resolución 2254 de 2017) y reportar datos meteorológicos. 
Específicamente la revisión documental se plasma en el capítulo 3 (Análisis del Componente Atmosférico: Calidad del Aire y Ruido) y numeral 3.2.4 (Análisis de Representatividad del SVCA de CORPAMAG periodo 1999 a 2016).
3. El 5 de febrero de 2018 la ANLA remite documento 'Diseño de Sistemas de Vigilancia de Calidad del Aire Industriales (SVCAI) a partir del Sistema de Vigilancia de Calidad del Aire (SVCA) de las Autoridades Ambientales. Proyecto Piloto para el Corredor Portuario Ciénaga - Santa Marta. Rediseño de SVCA de CORPAMAG'.
4. El 20 de febrero de 2018 la ANLA visitó a CORPAMAG con el objeto de socializar el documento ‘Diseño de Sistemas de Vigilancia de Calidad del Aire Industriales (SVCAI) a partir del Sistema de Vigilancia de Calidad del Aire (SVCA) de las Autoridades Ambientales. Proyecto Piloto para el Corredor Portuario Ciénaga - Santa Marta. Rediseño de SVCA de CORPAMAG’.  
5. El 8 de marzo de 2018 CORPAMAG (rad. 2018027654-1-000) CORPAMAG manifestó conformidad con el contenido del documento ‘Diseño de Sistemas de Vigilancia de Calidad del Aire Industriales (SVCAI) a partir del Sistema de Vigilancia de Calidad del Aire (SVCA) de las Autoridades Ambientales. Proyecto Piloto para el Corredor Portuario Ciénaga - Santa Marta. Rediseño de SVCA de CORPAMAG’
6. El 27 de abril de 2018 (rad. 2018051723-2-000) ANLA envío versión final del documento ‘Diseño de Sistemas de Vigilancia de Calidad del Aire Industriales (SVCAI) a partir del Sistema de Vigilancia de Calidad del Aire (SVCA) de las Autoridades Ambientales. Proyecto Piloto para el Corredor Portuario Ciénaga - Santa Marta. Rediseño de SVCA de CORPAMAG’.
7. El 31 de diciembre de 2019 se estableció la Línea Base y meta a 10 años del indicador Riesgo asociado a la presencia de material particulado de carbón mineral en las playas y el lecho marino, por operación portuaria.
</t>
  </si>
  <si>
    <t>16. Informe de comisión visita a CORPAMAG.  
17. Acta asistentes reunión CORPAMAG. 
18. Informe Estado actual SVCA CORPAMAG
19. Documento Diseño de Sistemas de Vigilancia de Calidad del Aire Industriales (SVCAI) a partir del Sistema de Vigilancia de Calidad del Aire (SVCA) de las Autoridades Ambientales. Proyecto Piloto para el Corredor Portuario Ciénaga - Santa Marta. Rediseño de SVCA de CORPAMAG.   
20. Oficio de remisión documento ‘Diseño de Sistemas de Vigilancia de Calidad del Aire Industriales (SVCAI) a partir del Sistema de Vigilancia de Calidad del Aire (SVCA) de las Autoridades Ambientales. Proyecto Piloto para el Corredor Portuario Ciénaga - Santa Marta. Rediseño de SVCA de CORPAMAG.
21. Acta de reunión 20 de febrero ANLA - CORPAMAG, socialización documento ‘Diseño de Sistemas de Vigilancia de Calidad del Aire Industriales (SVCAI) a partir del Sistema de Vigilancia de Calidad del Aire (SVCA) de las Autoridades Ambientales. Proyecto Piloto para el Corredor Portuario Ciénaga - Santa Marta. Rediseño de SVCA de CORPAMAG.
22. Presentación dirigida CORPAMAG del documento Diseño de Sistemas de Vigilancia de Calidad del Aire Industriales (SVCAI) a partir del Sistema de Vigilancia de Calidad del Aire (SVCA) de las Autoridades Ambientales. Proyecto Piloto para el Corredor Portuario Ciénaga - Santa Marta. Rediseño de SVCA de CORPAMAG.
23. Oficio de CORPAMAG (2018027654-1-000 del 09 de marzo de 2018) de manifestación de conformidad el documento Diseño de Sistemas de Vigilancia de Calidad del Aire Industriales (SVCAI) a partir del Sistema de Vigilancia de Calidad del Aire (SVCA) de las Autoridades Ambientales. Proyecto Piloto para el Corredor Portuario Ciénaga - Santa Marta. Rediseño de SVCA de CORPAMAG. 
24. Correo Cumplimiento Compromiso Indicador Norma Aire.
25. Hoja Metodológica Indicador Norma Aire ANLA-CORPAMAG.</t>
  </si>
  <si>
    <t>7A10</t>
  </si>
  <si>
    <t>Conformar un comité interinstitucional de control de tráfico ilegal de especies silvestres, de acuerdo al artículo 62 de la ley 1333 de 2009, el cual debe contar con presupuesto de los entes que lo conforman. </t>
  </si>
  <si>
    <t>40 patrullajes ambientales anuales de 02 horas sector PNN Tayrona para control y vigilancia de ecosistemas en la franja marino costera.  NOTA: LA ARMADA NACIONAL NO POSEE LOS RECURSOS FINANCIEROS PARA ESTE COMPROMISO. ESTO SE REALIZARÁ BAJO EL MARCO DE UN CONVENIO INTERINSTITUCIONAL ENTRE LA ARMADA NACIONAL Y PNN.</t>
  </si>
  <si>
    <t>120 patrullajes ambientales de 02 horas sector PNN Tayrona para control y vigilancia de ecosistemas en la franja marino costera.</t>
  </si>
  <si>
    <t>Para el segundo semestre del año 2019 se realizaron 20 patrullajes ambientales en el area general del Parque Nacional Natural Tayrona con el fin de establecer actividades de control y vigilancia de ecosistemas en la franja marino costera. Estos patrullajes quedan registrados en los informes de viajes correspondientes a Ordenes de Operaciones (OROPER) de la Estacion de Guardacostas Santa Marta CEGSAM/19.
 Nota: Aunque el convenio interinstitucional con Parques Naturales Nacionales no se ha terminado de estructurar; nuestro compromiso institucional ha sido cumplir con los patrullajes ambientales establecido en Plan Maestro.</t>
  </si>
  <si>
    <t>1A2</t>
  </si>
  <si>
    <t>Construir e implementar un Plan de Ordenamiento Pesquero para la zona costera del departamento del Magdalena</t>
  </si>
  <si>
    <t>5D4</t>
  </si>
  <si>
    <t>Análisis de la aplicabilidad del SCVA para los objetivos de seguimiento a licencias ANLA.</t>
  </si>
  <si>
    <t>Revisión de información secundaria y talleres en el marco del NODO del Magdalena  para la validación de la información y revisión de los POP realizados en años anteriores en la zona costera del Magdalena.</t>
  </si>
  <si>
    <t>Implementar las acciones identificadas en el Plan ordenamiento Pesquero</t>
  </si>
  <si>
    <t>Actividades: 1. Revisión documental. 2. Elaboración del documento. Producto: Un documento de Análisis de la aplicabilidad del SCVA para los objetivos de seguimiento a licencias ANLA. El documento será elaborado por tres profesionales durante seis meses medio tiempo.</t>
  </si>
  <si>
    <t>Perdida de cobertura viva coralina</t>
  </si>
  <si>
    <t>8A</t>
  </si>
  <si>
    <t>Aunar esfuerzos interinstitucionales para diseñar e implementar estrategias de sensibilidad ambiental que conlleven o contribuyan al adecuado uso de los ecosistemas marinos del área de estudio  por parte de todos los usuarios.</t>
  </si>
  <si>
    <t>8A3</t>
  </si>
  <si>
    <t>Entre 2017 y 2018 se realizó documento de Diseño de Sistemas de Vigilancia de Calidad del Aire Industriales (SVCAI) a partir del Sistema de Vigilancia de Calidad del Aire (SVCA) de las Autoridades Ambientales. Proyecto Piloto para el Corredor Portuario Ciénaga - Santa Marta. Rediseño de SVCA de CORPAMAG.  
El documento en mención contiene el diagnóstico de las condiciones de macro y micro localización de las estaciones, las consideraciones para el rediseño del SVCA de CORPAMAG y el análisis de la aplicabilidad del SVCA de CORPAMAG para los objetivos de seguimiento a licencias ANLA. Asimismo, se plantean sugerencias de mejora tecnológica del Sistema de Vigilancia de Calidad del Aire, en el sentido de realizar monitoreos más representativos temporalmente (muestreos horarios), autónomos (paneles solares), analizar PM2,5 (Resolución 2254 de 2017) y reportar datos meteorológicos. Específicamente la revisión documental se plasma en el capítulo 3 (Análisis del Componente Atmosférico: Calidad del Aire y Ruido) y numeral 3.2.4 (Análisis de Representatividad del SVCA de CORPAMAG periodo 1999 a 2016).</t>
  </si>
  <si>
    <t>Fortalecer las actividades de control y vigilancia en las zonas de ecosistemas estratégicos en la franja marino costera del PNN Tayrona y su zona de influencia.</t>
  </si>
  <si>
    <t xml:space="preserve">ARMADA </t>
  </si>
  <si>
    <t xml:space="preserve">19. Documento Diseño de Sistemas de Vigilancia de Calidad del Aire Industriales (SVCAI) a partir del Sistema de Vigilancia de Calidad del Aire (SVCA) de las Autoridades Ambientales. Proyecto Piloto para el Corredor Portuario Ciénaga - Santa Marta. Rediseño de SVCA de CORPAMAG.   </t>
  </si>
  <si>
    <t>UNIMAGDALENA</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</si>
  <si>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</si>
  <si>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5D5</t>
  </si>
  <si>
    <t>Revisión y ajuste de los lineamientos técnicos para el seguimiento del componente atmosférico para los proyectos portuarios de competencia de ANLA con el fin de determinar la eficiencia de los sistemas de control implementados en las actividades portuarias.</t>
  </si>
  <si>
    <t>•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</si>
  <si>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H</t>
  </si>
  <si>
    <t>Actividad: Elaboración documento lineamientos. Producto: Un documento de  lineamientos técnicos para el seguimiento del componente atmosférico para los proyectos portuarios de competencia de ANLA. El documento se elaboraría durante el segundo año. Oct2020</t>
  </si>
  <si>
    <t>H) Política y normativa</t>
  </si>
  <si>
    <t xml:space="preserve">Actividades año 3: 
En 2018 se realizó documento de Lineamientos Técnicos para Seguimiento ANLA del Componente Atmosférico para el Corredor Portuario Ciénaga-Santa Marta, dirigido a la coordinación del grupo de evaluación y seguimiento de infraestructura.
Este documento contiene los aspectos a tener en cuenta en el inventario de emisiones (factores de emisión, eficiencias), modelización de dispersión de contaminantes atmosféricos y estaciones para análisis del seguimiento de los proyectos portuarios, además de lineamiento para el seguimiento del factor ambiental ruido. En general, socialización de la estrategia de monitoreo de corredor portuario Ciénaga Santa Marta.
</t>
  </si>
  <si>
    <t>26. Presentación Lineamientos Técnicos para Seguimiento ANLA del Componente Atmosférico para el Corredor Portuario Ciénaga-Santa Marta.</t>
  </si>
  <si>
    <t>Deficiencias  del marco de políticas públicas</t>
  </si>
  <si>
    <t>4H</t>
  </si>
  <si>
    <t>Propender por la integración de las políticas nacionales y sectoriales</t>
  </si>
  <si>
    <t xml:space="preserve">D)      GESTIÓN Y REDUCCIÓN DEL RIESGO POR ACTIVIDADES ANTRÓPICASS
</t>
  </si>
  <si>
    <t>4H1</t>
  </si>
  <si>
    <t>5D6</t>
  </si>
  <si>
    <t>Capacitación SIPTA-SES metodologías para el análisis de los datos generados por el SCVA de CORPAMAG y a los datos generados en los SCVA industrial instalados por los operadores de los proyectos portuarios licenciados por ANLA</t>
  </si>
  <si>
    <t>Implementar mecanismos  que permitan integrar las distintas políticas públicas nacionales y sectoriales con la política ambiental</t>
  </si>
  <si>
    <t xml:space="preserve">INVEMAR </t>
  </si>
  <si>
    <t>Asesoría técnica para brindar recomendaciones para la construcción del Plan de Ordenamiento Pesquero de la zona costera del departamento del Magdalena</t>
  </si>
  <si>
    <t>12 mesas de trabajo anuales  que permitan desarrollar mecanismos para optimizar las políticas públicas nacionales y sectoriales con la política ambiental.</t>
  </si>
  <si>
    <t>Actividad: 1. Elaboración presentación a realizar. 2. Convocatoria a los profesionales de seguimiento al sector. 3. Capacitación a los profesionales de seguimiento al sector. Producto: Listados de asistencia, registro fotográfico y presentación en power point de la capacitación realizada. La capacitación se realizaría durante el segundo año. Oct 2019.</t>
  </si>
  <si>
    <t>PRESUPUESTO INCLUIDO CON ACCION 1A1</t>
  </si>
  <si>
    <t>Actividades año 3. 
1. El 26 de enero de 2018 la Subdirección de Instrumentos, Permisos y Trámites Ambientales (SIPTA), remite a la Subdirección de Evaluación y Seguimiento (SES), documento ‘Diseño de Sistemas de Vigilancia de Calidad del Aire Industriales (SVCAI) a partir del Sistema de Vigilancia de Calidad del Aire (SVCA) de las Autoridades Ambientales. Proyecto Piloto para el Corredor Portuario Ciénaga - Santa Marta. Rediseño de SVCA de CORPAMAG’ y convoca a sesiones de socialización.
2. El 27 de febrero de 2018 Subdirección de Evaluación y Seguimiento (SES) designa a los profesionales que asistirán a la socialización de los documentos elaborados por la Subdirección de Instrumentos, Permisos y Trámites Ambientales en el marco Proyecto Piloto para el Corredor Portuario Ciénaga - Santa Marta. Rediseño de SVCA de CORPAMAG.
3. El 14 y 28 de agosto de 2018 se realizó presentación de lineamientos Técnicos para Seguimiento ANLA del Componente Atmosférico para el Corredor Portuario Ciénaga-Santa Marta, dirigido a la coordinación del grupo de evaluación y seguimiento de infraestructura.
4. El 13 de febrero y 2 de septiembre de 2019 se realizaron dos capacitaciones a los profesionales de seguimiento de la Subdirección de Evaluación y Seguimiento del sector infraestructura. En las capacitaciones se presentaron los siguientes aspectos:
- Estrategia del componente atmosférico del Corredor Portuario Ciénaga – Santa Marta 
- Los lineamientos del componente atmosférico para el Corredor Portuario Ciénaga - Santa Marta.</t>
  </si>
  <si>
    <t xml:space="preserve"> 
27. Oficio de remisión a SES del documento Diseño de Sistemas de Vigilancia de Calidad del Aire
Industriales (SVCAI) a partir del Sistema de Vigilancia de Calidad del Aire (SVCA) de las Autoridades Ambientales. Proyecto Piloto para el Corredor Portuario Ciénaga - Santa Marta. Rediseño de SVCA de CORPAMAG’ y convoca a sesiones de socialización.
28. Memorando de designación de asistentes a socializaciones.
29. Acta socialización lineamientos Técnicos 14 de agosto 2018.
30. Acta socialización Diseño de Sistemas de Vigilancia de Calidad del Aire 28 de agosto 2018.
31. Acta socialización Lineamientos Técnicos para Seguimiento ANLA del Componente Atmosférico 13 febrero 2019.
32. Acta socialización Lineamientos Técnicos para Seguimiento ANLA del Componente Atmosférico 2 septiembre 2019</t>
  </si>
  <si>
    <t>36 mesas de trabajo que permitan desarrollar mecanismos para optimizar las políticas públicas nacionales y sectoriales con la política ambiental.</t>
  </si>
  <si>
    <t>Riesgo asociado a la presencia de material particulado de carbón mineral en las playas y el lecho marino, por operación portuaria..</t>
  </si>
  <si>
    <t>Durante la implementacion del Plan Maestro se ha asistido a todas las mesas donde se han convocado todas las instituciones involucradas.</t>
  </si>
  <si>
    <t>$ 0</t>
  </si>
  <si>
    <t>5D7</t>
  </si>
  <si>
    <t>1A3</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</si>
  <si>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</si>
  <si>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Seguimiento anual a los datos generados por el SCVA de CORPAMAG y a los datos generados en los SCVA industrial instalados por los operadores de los proyectos portuarios licenciados por ANLA, con fines de detectar tempranamente cambios en la calidad del aire del área de influencia del sector portuario con respecto a la calidad de aire de las zonas pobladas y su relación con la dispersión de contaminantes en el entorno</t>
  </si>
  <si>
    <t>Listas de Asistencia a mesas de trabajo.</t>
  </si>
  <si>
    <t>Revisión de información secundaria y reuniones  en el marco del NODO del Magdalena para la validación de la información y estructuración del documento a entregar</t>
  </si>
  <si>
    <t>Entrega del Documento y sociabilización del mismo</t>
  </si>
  <si>
    <t>x</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</si>
  <si>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</si>
  <si>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r>
      <t xml:space="preserve">Durante el segundo semestre de 2019 se realizó el seguimiento a los proyectos licenciados por ANLA del Corredor Portuario Ciénaga – Santa Marta (Acción 5D2) en los cuales se consideraron las acciones contempladas dentro del Programa de Seguimiento y Monitoreo y del Plan de Manejo Ambiental tendientes a verificar los niveles de calidad del aire y verificar que las medidas de manejo implementadas se configuren como sistemas de control eficientes frente a las emisiones generadas. 
</t>
    </r>
    <r>
      <rPr>
        <b/>
        <sz val="11"/>
        <rFont val="Arial"/>
      </rPr>
      <t>1. Expediente LAM0528:</t>
    </r>
    <r>
      <rPr>
        <sz val="11"/>
        <color theme="1"/>
        <rFont val="Arial"/>
      </rPr>
      <t xml:space="preserve"> “El proyecto Área de influencia del Puerto de Santa Marta tiene como objetivo operar y comercializar servicios marítimo - portuarios y logísticos para el comercio exterior por el terminal multipropósito de aguas profundas de Santa Marta”. Se realizó visita de seguimiento y control los días 12 y 13 de septiembre de 2019, como resultado de dicha visita se elaboró el Concepto Técnico No. 6088 del 23 de octubre de 2019, acogido mediante al Auto 10691 del 03 de diciembre de 2019, a través del cual esta autoridad impone obligaciones producto del seguimiento. En lo relacionado al tema de material particulado, no se registraron quejas ambientales para el presente proyecto. 
</t>
    </r>
    <r>
      <rPr>
        <b/>
        <sz val="11"/>
        <rFont val="Arial"/>
      </rPr>
      <t xml:space="preserve">2. Expediente LAM0734: </t>
    </r>
    <r>
      <rPr>
        <sz val="11"/>
        <color theme="1"/>
        <rFont val="Arial"/>
      </rPr>
      <t xml:space="preserve">Proyecto “Puerto Carbonífero de Santa Marta - Carbosan”, tiene como objetivo operar las instalaciones del Terminal Marítimo de Santa Marta destinadas a las actividades de manejo, acopio y cargue directo de carbón. Se realizó visita de seguimiento y control ambiental del 21 al 22 de noviembre de 2018, como resultado de dicha visita se elaboró el Concepto Técnico No. 1586 del 22 de abril de 2019, acogido mediante Auto 5699 del 26 de julio de 2019, a través del cual esta autoridad impone obligaciones producto del seguimiento, y específicamente en el tema de emisiones de material particulado, como: “(…) no superar la altura de las pilas de carbón por encima de las estructuras de contención y/o cortavientos, especialmente en el patio 5. Lo anterior de acuerdo a lo establecido en la ficha del Programa Manejo del recurso atmosférico – Proyecto: Barreras Corta Viento. (...)” 
Mediante Auto No. 2473 del 18 de diciembre de 2019, el cual resuelve una solicitud de revocatoria, se establece: “Realizar y presentar el análisis técnico y científico que determine el umbral de la variable asociada a la velocidad del viento, que permita desarrollar las actividades operativas en CARBOSAN de manera controlada y garantizando la prevención y control de material particulado.”  
Respecto al proceso de seguimiento a la solicitud efectuada por la señora María Inés Londoño, administradora del edificio Bahía Linda, y administradoras de los edificios Acuarella y Bahía Loft, relacionadas con material particulado, y luego de la toma de muestras y análisis de las mismas, finalmente, los resultados muestran que las partículas encontradas en las áreas comunes del edificio Aquarella pertenecen a Pirita y no a carbón de origen sedimentario. Se realiza visita de seguimiento, los días 29 y 30 de enero de 2020, en elaboración el Concepto Técnico de la visita de seguimiento y control. 
</t>
    </r>
    <r>
      <rPr>
        <b/>
        <sz val="11"/>
        <rFont val="Arial"/>
      </rPr>
      <t>3. Expediente LAM0150:</t>
    </r>
    <r>
      <rPr>
        <sz val="11"/>
        <color theme="1"/>
        <rFont val="Arial"/>
      </rPr>
      <t xml:space="preserve">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de seguimiento los días 8 y 9 de julio de 2019, como resultado de dicha visita se elaboró el Concepto Técnico No.6947 del 29 de noviembre de 2019, acogido mediante Auto 11053 del 13 de diciembre de 2019, se imponen obligaciones producto del seguimiento, relacionadas con cumplimiento a la Ficha de Manejo: PD-PMA-F-05 - Manejo de calidad del aire y ruido a saber: a). Presentar un plan de humectación de vías de acuerdo con la operación del puerto en tiempo seco. b). Presentar un inventario de los sistemas de control de emisiones de material particulado dispuestos en puerto Drummond, con sus principales características técnicas; así mismo, se deberá realizar un análisis de la suficiencia y eficiencia de los sistemas de control de emisiones existentes en relación con la capacidad total del puerto. c). Presentar un plan de mantenimiento preventivo de los sistemas de control de emisiones de material particulado dispuestos en puerto Drummond. d). Realizar jornadas continuas de limpieza y retiro de residuos de carbón que se encuentran en áreas diferentes a los patios de almacenamiento. e). Implementar las medidas de manejo necesarias para limpiar el área de acceso a los patios y las necesarias para evitar el arrastre de residuos de carbón fuera de las áreas de almacenamiento. f). Realizar limpieza de la vía de acceso a los patios nuevos y retirar los sobrantes de carbón que son arrastrados por las llantas de los vehículos y cargadores, los residuos deberán disponerse en el sitio de acopio de estériles que se encuentra dentro de los patios de almacenamiento.   
Respecto a los PQRS, se solicitó a la empresa Drumond, lo siguiente: “(..)Presentar los registros documentales que permitan verificar la gestión realizada con respecto a la queja efectuada por el representante de la Asociación de pescadores de ASPEJACA, (por daño de redes) incluyendo la entrega de la respuesta al peticionario, acerca de los resultados del análisis del caso, (…)”
</t>
    </r>
    <r>
      <rPr>
        <b/>
        <sz val="11"/>
        <rFont val="Arial"/>
      </rPr>
      <t xml:space="preserve">4. Expediente LAM4276: </t>
    </r>
    <r>
      <rPr>
        <sz val="11"/>
        <color theme="1"/>
        <rFont val="Arial"/>
      </rPr>
      <t xml:space="preserve">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de seguimiento el 19 y 20 de septiembre de 2019, como resultado de dicha visita se elaboró el Concepto Técnico Concepto técnico No 06300 del 31 de octubre de 2019, acogido mediante el Auto No. 10946 del 13 de diciembre de 2019,  a través del cual esta autoridad impone obligaciones, entre las cuales se tiene relacionadas con la emisiones de material particulado, así:  “(..)Presentar un informe de operación de la red de calidad del aire interna de PNSA, donde se indique si se presentaron fallas técnicas durante la operación, cuántas alarmas se registraron anualmente, cómo se atendió la situación, a qué se debió el incremento en las concentraciones de material particulado y las oportunidades de mejora, en cumplimiento de lo establecido en la Ficha PMA-FIS-01-A: Programa de manejo de cargue de carbón del plan de manejo ambiental".
</t>
    </r>
    <r>
      <rPr>
        <b/>
        <sz val="11"/>
        <rFont val="Arial"/>
      </rPr>
      <t>5. Expediente LAM0399:</t>
    </r>
    <r>
      <rPr>
        <sz val="11"/>
        <color theme="1"/>
        <rFont val="Arial"/>
      </rPr>
      <t xml:space="preserve">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a buque. No obstante, SPRC continúa realizando el almacenamiento de carbón en los patios del proyecto, el cual llega mediante trenes provenientes de las minas del Cesar, para posteriormente, ser transportarlo mediante camiones hasta las instalaciones de Carbosan donde se realiza el cargue a buque y otra parte es transportado en tren desde la mina hasta las instalaciones de Puerto Nuevo. Se realizó visita de seguimiento del 5 al 6 de julio de 2018. Se elabora Concepto Técnico 7330 de noviembre 30 de 2018, como resultado del seguimiento. Mediante Auto 5310 del 8 de julio de 2019, se realizan algunos requerimientos.  Se realizó visita los días 16 y 17 octubre de 2019, como resultado del seguimiento se elaboró el concepto técnico 7300 del 12 de diciembre de 2019, acogido mediante el Auto No. 11887 del 27 de diciembre de 2019, a través del cual se imponen obligaciones a saber: “Presentar un informe acerca de los aspectos relacionados con el Plan de Contingencias del Puerto en los Informes de Cumplimiento Ambiental – ICA,…” y “Realizar la socialización del Plan de Contingencia con empleados, contratistas y comunidades, organizaciones sociales y económicas y autoridades del área de influencia del proyecto, presentando periódicamente en cada ICA los registros que permitan evidenciar la gestión adelantada durante cada periodo de seguimiento ambiental, como lo son listados de asistencia, actas de reuniones, registros fotográficos y/o video, material divulgativo distribuido, presentaciones y demás que considere pertinentes” 
</t>
    </r>
    <r>
      <rPr>
        <b/>
        <sz val="11"/>
        <rFont val="Arial"/>
      </rPr>
      <t>6. Expediente LAM1186:</t>
    </r>
    <r>
      <rPr>
        <sz val="11"/>
        <color theme="1"/>
        <rFont val="Arial"/>
      </rPr>
      <t xml:space="preserve">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Se realizó visita de seguimiento el 23 de marzo de 2018. Mediante Auto 3579 de junio 29 de 2018, se imponen obligaciones producto del seguimiento, encaminadas al retiro del carbón que se encuentra en el antiguo patio de acopio y vías de acceso internas del predio y presentar los soportes de la disposición adecuada de los mismos y a presentar a esta autoridad las medidas implementadas para garantizar el cumplimiento de lo establecido en la ficha de manejo y evitar la presencia de carbón en superficie posterior a estas labores. 
Igualmente, esta actividad se continuará realizando hasta dar alcance a todo lo establecido a todos los lineamientos establecidos en el documento Diseño de Sistemas de Vigilancia de Calidad del Aire Industriales (SVCAI) a partir del Sistema de Vigilancia de Calidad del Aire (SVCA) de las Autoridades Ambientales. Proyecto Piloto para el Corredor Portuario Ciénaga - Santa Marta. Rediseño de SVCA de CORPAMAG.
El 3 de septiembre de 2019 se realizo reunión con la Corporación Autónoma Regional del Magdalena CORPAMAG y los operadores portuarios del Corredor Ciénaga – Santa Marta, con el fin de conocer el cronograma de actividades adelantadas por la Corporación con el fin acreditar la Red de Calidad del aire de la zona ante el IDEAM. En 2020 abril de 2020 se realizará nuevamente seguimiento.</t>
    </r>
  </si>
  <si>
    <t xml:space="preserve">1. Oficio 2020039192-2-000 por el que hace la remisión de informes para cumplimiento de acciones Plan Maestro PNN Tayrona, dirigido a Albena Lucía Jaramillo Jaramillo, Coordinadora Cumplimiento Sentencia T-606 2015, PARQUES NACIONALES NATURALES DE COLOMBIA. 
8. Auto 10691 Seguimiento LAM0528.  
9. Auto 5699 Seguimiento LAM0734. 
10. Auto 2473 Seguimiento LAM0734
11. Auto 11053 Seguimiento LAM0150.
12. Auto10946 Seguimiento LAM4276. 
13. Auto 11887 Seguimiento LAM0399.
14. Concepto Técnico 03082 LAM0399.
15. Auto 3579 Seguimiento LAM1186. 
42. Acta revisión datos SVCA 8 octubre 2019. 
43. Informe reunión 3 septiembre 2019. 
</t>
  </si>
  <si>
    <t>Asesoría técnica para brindar recomendaciones a partir de resultados de investigaciones realizadas por el Invemar.</t>
  </si>
  <si>
    <t>5D8</t>
  </si>
  <si>
    <t>Seguimiento permanente a las contingencias, incidentes, quejas y denuncias presentadas por las comunidades y entidades competentes para el área de estudi</t>
  </si>
  <si>
    <t>Actividades. 1. Seguimiento documental y en campo a las contingencias, incidentes, quejas y denuncias presentadas en la región, 2. Elaboración de respuestas a solicitudes relacionadas y 3. acompañamiento al seguimiento realizado por los profesionales del sector. Producto: Un informe anual de seguimiento a las contingencias, incidentes, quejas y denuncias elaborado por la inspectora regional de ANLA</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</si>
  <si>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</si>
  <si>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</si>
  <si>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r>
      <t xml:space="preserve">Durante el periodo reportado se realizó la recepción de las quejas y atención de  peticiones y denuncias ambientales,  en los siguientes Proyectos:
</t>
    </r>
    <r>
      <rPr>
        <b/>
        <sz val="11"/>
        <rFont val="Arial"/>
      </rPr>
      <t>LAM1186</t>
    </r>
    <r>
      <rPr>
        <sz val="11"/>
        <color theme="1"/>
        <rFont val="Arial"/>
      </rPr>
      <t xml:space="preserve">: Se  atendió la queja interpuesta por la Personería Distrital, relacionada con el ingreso de menores de edad al predio, quienes  presentaron quemaduras en sus miembros inferiores, se realizó visita de inspección, se elaboró Concepto Técnico de seguimiento No. 2745, el cual fue acogido mediante Auto No. 3579 de 2018. Se continúa realizando seguimiento y verificación de la  medida preventiva.  
</t>
    </r>
    <r>
      <rPr>
        <b/>
        <sz val="11"/>
        <rFont val="Arial"/>
      </rPr>
      <t>LAM0150:</t>
    </r>
    <r>
      <rPr>
        <sz val="11"/>
        <color theme="1"/>
        <rFont val="Arial"/>
      </rPr>
      <t xml:space="preserve"> Se atendió la queja interpuesta por la  Asociación de Pescadores ASPEJACA., relacionada con daño de redes, se realizó visita de atención, se elaboró  Concepto técnico No. 6484 del 08 de noviembre de 2018, acogido mediante Auto No. 4370 del 25 de junio de 2019.
Se realizó visitas de inspección ambiental para verificar cumplimiento de P.M.A., específicamente en el control y manejo de emisiones atmosféricas, atendiendo para ello el procedimiento  y demás condiciones establecidas en el protocolo para Inspectores Ambientales Regionales de la ANLA, en los siguientes proyectos:  
</t>
    </r>
    <r>
      <rPr>
        <b/>
        <sz val="11"/>
        <rFont val="Arial"/>
      </rPr>
      <t xml:space="preserve">LAM0734: </t>
    </r>
    <r>
      <rPr>
        <sz val="11"/>
        <color theme="1"/>
        <rFont val="Arial"/>
      </rPr>
      <t xml:space="preserve">Se realizó una (1) visitas de inspección ambiental para verificar cumplimiento de P.M.A., específicamente en el control y manejo de emisiones atmosféricas.  Se elaboró la respectiva acta de visita de inspección ambiental, la cual es insumo para los seguimientos ambientales, acogidos mediante los autos relacionados en la acción 5D2. 
</t>
    </r>
    <r>
      <rPr>
        <b/>
        <sz val="11"/>
        <rFont val="Arial"/>
      </rPr>
      <t xml:space="preserve">LAM0399: </t>
    </r>
    <r>
      <rPr>
        <sz val="11"/>
        <color theme="1"/>
        <rFont val="Arial"/>
      </rPr>
      <t xml:space="preserve">Se realizaron tres (3) visitas de inspección ambiental  para verificar el cumplimiento de P.M.A., específicamente en la ficha de control y manejo de emisiones atmosféricas. Se elaboró las respectivas actas de visita de inspección ambiental la cual, es insumo para los seguimientos ambientales, acogidos mediante los autos relacionados en la acción 5D2. 
</t>
    </r>
    <r>
      <rPr>
        <b/>
        <sz val="11"/>
        <rFont val="Arial"/>
      </rPr>
      <t>LAM4216</t>
    </r>
    <r>
      <rPr>
        <sz val="11"/>
        <color theme="1"/>
        <rFont val="Arial"/>
      </rPr>
      <t xml:space="preserve">: Se realizó una (1) visita de inspección ambiental  para verificar el cumplimiento de P.M.A., específicamente en la ficha de control y manejo de emisiones atmosféricas. Se elaboró la respectiva acta de visita de inspección ambiental, la cual es insumo para los seguimientos ambientales, acogidos mediante los autos relacionados en la acción 5D2. 
</t>
    </r>
    <r>
      <rPr>
        <b/>
        <sz val="11"/>
        <rFont val="Arial"/>
      </rPr>
      <t xml:space="preserve">LAM0150: </t>
    </r>
    <r>
      <rPr>
        <sz val="11"/>
        <color theme="1"/>
        <rFont val="Arial"/>
      </rPr>
      <t>Se realizó una (1) visita de inspección ambiental  para verificar el cumplimiento de P.M.A., específicamente en la ficha de control y manejo de emisiones atmosféricas. Se elaboró la respectiva acta de visita de inspección ambiental, la cual es insumo para los seguimientos ambientales, acogidos mediante los autos relacionados en la acción 5D2. 
La ANLA tiene un formato establecido para reportar los datos de las Quejas, Denuncias Ambientales y Solicitudes de Información -QUEDASI. 
Se informa que para el año 2019, no se presentaron quejas o denuncias ambientales relacionadas con emisiones de material particulado en el PNN Tayrona.  
De igual forma, se informa que durante el periodo reportado no se presentaron  contingencias con el sector portuario en el departamento del Magdalena.</t>
    </r>
  </si>
  <si>
    <t>Consolidar y entregar información existente generada al interior de PNN que aporte para el documento del análisis histórico como insumo para la construcción del Plan de Ordenamiento Pesquero 
Producto: Compilado de información entregada.</t>
  </si>
  <si>
    <t>Consolidar y entregar información existente generada al interior de PNN que aporte para el documento del análisis histórico como insumo para la construcción del Plan de Ordenamiento Pesquero 
Producto: Compilado de información entregada</t>
  </si>
  <si>
    <t xml:space="preserve">1. Oficio 2020039192-2-000 por el que hace la remisión de informes para cumplimiento de acciones Plan Maestro PNN Tayrona, dirigido a Albena Lucía Jaramillo Jaramillo, Coordinadora Cumplimiento Sentencia T-606 2015, PARQUES NACIONALES NATURALES DE COLOMBIA. 
33. Informe anual de seguimiento a las contingencias, incidentes, quejas y denuncias elaborado por la inspectora regional de ANLA.
15. Auto 3579 Seguimiento LAM1186. 
34. Auto 04370 atención queja LAM150.  
35. Acta Visita PMA LAM0734.  
36. Acta Visita PMA LAM0150. 
37. Acta Visita 29 abril 2019 a PMA LAM0399 .  
38. Acta Visita 22 febrero 2019 a PMA LAM0399 
39. Acta Visita PMA LAM4276 
40. Acta visita 16 julio 2019 PMA LAM0399 
41. Matriz_QUEDAS. 
</t>
  </si>
  <si>
    <t>1A4</t>
  </si>
  <si>
    <t>Incorporar en la cartografía náutica oficial la delimitación del PNN Tayrona y su zonificación interna.</t>
  </si>
  <si>
    <t>Elaboración de informe técnico con precisión de límites del PNN Tayrona
Producto:  Informe técnico con delimitación del PNN Tayrona, capa geográfica.</t>
  </si>
  <si>
    <t>Socializar y entregar la información cartográfica actualizada del PNNT, que corresponda a la zonificación marina al interior del AP.
Producto: Informe técnico con cartografía de la zonificación marina del PNNT, capas geográficas.</t>
  </si>
  <si>
    <t>DIMAR</t>
  </si>
  <si>
    <t>Cartas Náuticas Oficiales - delimitación zona de parque. En esta actividad la Administración del PNN Tayrona entregaría los insumos de información del área marítima protegida con el fin de ser plasmados en la Cartografía Náutica Oficial contribuyendo con su difusión a la protección ambiental del Parque Nacional Natural.</t>
  </si>
  <si>
    <t>Propuesta del diseño del convenio con la Armada Nacional para fortalecer el desarrollo de la actividad de PVC.
Producto: Propuesta de diseño del convenio.</t>
  </si>
  <si>
    <t>Gestionar convenio con la Armada para fortalecer el desarrollo de las actividades de PVC
Producto: Convenio</t>
  </si>
  <si>
    <t>1A6</t>
  </si>
  <si>
    <t>Realizar el censo de los pescadores artesanales y las unidades económicas de pesca de la zona de influencia del PNNT</t>
  </si>
  <si>
    <t>Realización de jordanas de sensibilización en la normatividad pesquera vigente , Continuar actualizando la base de datos de los pescadores artesanales y revisar los diagnosticos socioeconómicos realizados por diferente entidades y la autoridad Pesquera, Jornadas de formalización de la actividad pesquera artesanal.</t>
  </si>
  <si>
    <t xml:space="preserve">Continuar actualizando el censo pesquero </t>
  </si>
  <si>
    <t>Realización de jordanas de sensibilización en la normatividad pesquera vigente , Revisión de los censos y diagnósticos socioeconómicos realizados por diferente entidades y la autoridad Pesquera, Jornadas de formalización de la actividad pesquera artesanal</t>
  </si>
  <si>
    <t xml:space="preserve">Actualización del censo pesquero </t>
  </si>
  <si>
    <t>1A7</t>
  </si>
  <si>
    <t>Revisar y generar reglamentación pesquera  en el marco del Plan de Ordenamiento Pesquero para la zona costera del departamento del Magdalena.</t>
  </si>
  <si>
    <t>Reuniones en el marco del NODO del Magdalena  para la revisión de la normatividad pesquera en la zona del magdalena</t>
  </si>
  <si>
    <t xml:space="preserve">Validación científica y jurídica para la expedición de reglamentación </t>
  </si>
  <si>
    <t>Santa Marta</t>
  </si>
  <si>
    <t>Taller concertado con pescadores e instituciones para delimitación Zonas de pesca para la zona costera Santa Marta
Producto: Informe técnico, Mapas</t>
  </si>
  <si>
    <t>Plan de Ordenamiento Pesquero para la zona costera de Santa Marta
Producto: Informe técnico</t>
  </si>
  <si>
    <t>Ciénaga</t>
  </si>
  <si>
    <t xml:space="preserve">Caracterización de pescadores
INFORME DE CARACTERIZACION DE PESCADORES. </t>
  </si>
  <si>
    <t>Pueblo Viejo</t>
  </si>
  <si>
    <t xml:space="preserve">convocatoria a las asociaciones de pescadores para socializar la implementación del plan de ordenamiento pesquero    producto actas de las reuniones con las asociaciones de pescadores </t>
  </si>
  <si>
    <t>talleres de capacitación sobre el plan de ordenamiento pesquero productos 6 talleres realizados</t>
  </si>
  <si>
    <t>Sitio Nuevo</t>
  </si>
  <si>
    <t xml:space="preserve">Apoyar a la AUNAP como entidad responsable en la convocatoria a las asociaciones de pescadores para socializar la implementación del plan de ordenamiento pesquero    Producto: Documento técnico de actas de las reuniones con las asociaciones de pescadores. </t>
  </si>
  <si>
    <t xml:space="preserve">Mantener el apoyo  a la AUNAP como entidad responsable en las directrices  para socializar la implementación del plan de ordenamiento pesquero   
Producto: Documento técnico de actas de las reuniones con las asociaciones de pescadores. </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</si>
  <si>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</si>
  <si>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</si>
  <si>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1A8</t>
  </si>
  <si>
    <t>Generar una estrategia de comunicación y educación ambiental dirigida a informar, sensibilizar y posicionar al área protegida PNN Tayrona como determinante ambiental y proveedora de bienes y servicios ecosistémicos, la cual debe ser protegida y conservada de manera sostenible y en articulación con la comunidad.</t>
  </si>
  <si>
    <t>Implementar los mecanismos de acción priorizados de la estrategia nacional de PNN de comunicación y educación para la conservación de la biodiversidad y la diversidad cultural priorizados.
Producto:  Informe técnico con acciones de educación ambiental en implementación.</t>
  </si>
  <si>
    <t>1A9</t>
  </si>
  <si>
    <t xml:space="preserve">Desarrollar alternativas productivas sostenibles dirigidas a la comunidad de pescadores incluidos en el "Plan de Compensación - Sentencia T-606 de 2015". Las alternativas deberán priorizarse y ajustarse a las necesidades y particularidades de cada comunidad o grupo de pescadores </t>
  </si>
  <si>
    <t>GOBERNACION DEL MAGDALENA</t>
  </si>
  <si>
    <t>1. Desarrollo de talleres de capacitación en alternativas   productivas sostenibles dirigidas a la comunidad de pescadores incluidos en el "Plan de Compensación - Sentencia T-606 de 2015"
Indicador: Numero de personas beneficiadas. 
1. un taller anual de capacitación.</t>
  </si>
  <si>
    <t>Plan de Fortalecimiento de asociaciones de pescadores
Producto: Informe final plan de fortalecimiento de una asociación de pescadores.</t>
  </si>
  <si>
    <t xml:space="preserve">Plan de Fortalecimiento de asociaciones de  pescadores
Producto: Informe final plan de fortalecimiento de una asociación de pescadores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</si>
  <si>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</si>
  <si>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xml:space="preserve">• Un docente e investigador del programa de Ingeniería Pesquera  con 1 hora semanal (total de 40 horas anuales) en su plan de trabajo como asesor técnico para acompañar a la entidad responsable en el desarrollo de la presente acción.
</t>
  </si>
  <si>
    <t>MININTERIOR</t>
  </si>
  <si>
    <t>El Ministerio del Interior suscribió con Parques Nacionales Naturales el Convenio 011 de 2017 (PNN) - No. 1339 de 2017 (Min interior) para la realización de las Consultas Previas de comunidades étnicas relacionadas con Parques Nacionales Naturales, con un valor de los aportes distribuidos así: Parques: 336,000,000 destinados al pago de profesionales. Min interior: $8,651,282 de gastos operativos. Producto: Consultas previas realizadas</t>
  </si>
  <si>
    <t>2A</t>
  </si>
  <si>
    <t>Diseñar e implementar estrategias dirigidas al monitoreo y control de poblaciones de Pez León en el área de estudio, así como a la generación de conocimiento que permita desarrollar acciones efectivas para evitar el aumento de las abundancias locales.</t>
  </si>
  <si>
    <t>2A1</t>
  </si>
  <si>
    <t xml:space="preserve">Diseño e implementación de un programa de monitoreo y control permanente del pez león al interior y en la zona de influencia del PNNT en articulación con el programa de monitoreo de indicadores del SAMP (este programa de monitoreo y control debe tener una frecuencia adecuada de acuerdo con la información existente sobre efectividad de los programas de control). </t>
  </si>
  <si>
    <t xml:space="preserve">Diseño de  proyecto que permitan brindar herramientas informativas para la estructuración del plan de acción del pez león del PNNT, en el marco del plan para el manejo de pez león en el caribe colombiano (MADS)
Producto: Un proyecto sobre pez león
</t>
  </si>
  <si>
    <t xml:space="preserve">Formulación e implementación del plan de acción del pez león del PNNT, en el marco del plan para el manejo de pez león en el caribe colombiano (MADS)
Producto: Informe técnico
</t>
  </si>
  <si>
    <t>2A2</t>
  </si>
  <si>
    <t>Generar proyectos y aumentar campañas encaminadas al control poblacional del pez león dentro del PNNT y su zona de influencia en articulación con programas productivos que permitan el uso y aprovechamiento comercial de la especie.</t>
  </si>
  <si>
    <t xml:space="preserve">Realizar campañas encaminadas a la sensibilización del pez león al interior del PNNT en articulación con programas productivos. 
Producto: Informe técnico de realización de campañas de captura, extracción y consumo del pez león
</t>
  </si>
  <si>
    <t xml:space="preserve">Realizar jornadas de extracción y campañas encaminadas a la sensibilización del pez león al interior del PNNT en articulación con programas productivos. 
Producto: Informe técnico de realización de campañas de captura, extracción y consumo del pez león
</t>
  </si>
  <si>
    <t>2A3</t>
  </si>
  <si>
    <t xml:space="preserve">Gestionar la generación conocimiento que contribuya a llenar los vacíos de información y aporte en el manejo del pez león en el área del Plan Maestro (e.g. tasas de reclutamiento, dinámica poblacional, agregaciones reproductivas, entre otros). </t>
  </si>
  <si>
    <t>Un (1) artículo sobre pez león publicado en revista de carácter nacional o internacional
Producto: Articulo publicado</t>
  </si>
  <si>
    <t>Gestión de investigación sobre distribución y dinámica poblacional del pez león en el gradiente batimétrico. 
Producto: -un (1) proyecto generados que propenda a llenar los vacíos de información acerca del pez león en el área de Plan Maestro. -Un (1) informe técnico generado con información de pez león</t>
  </si>
  <si>
    <t xml:space="preserve">CORPOGUAJIRA </t>
  </si>
  <si>
    <t>CORPAMAG</t>
  </si>
  <si>
    <t xml:space="preserve">De acuerdo a la propuesta de abordaje que genere el responsable directo - Producto: reunión </t>
  </si>
  <si>
    <t xml:space="preserve">De acuerdo a la propuesta de abordaje que genere el responsable directo  Producto: reunión </t>
  </si>
  <si>
    <t>1. Apoyo a las acciones de generación de conocimiento a través de la gestión interinstitucional, apoyo a las convocatorias, construcción y gestión de proyectos, uso de espacios y elementos.
1. Conocimiento generado en el tema a partir de lo propuesto por el líder de acción.</t>
  </si>
  <si>
    <t>GOBERNACION DE LA GUAJIRA</t>
  </si>
  <si>
    <t xml:space="preserve">Se apoyara la gestión que realice INVEMAR en la generación de conocimiento para atender esta problemática. Así las cosas, se prestara apoyo técnico con personal de la gobernación cuando sea requerido y se remitirá un informe al responsable directo que sirva de insumo para dicho propósito. </t>
  </si>
  <si>
    <t xml:space="preserve">Con los avances presentados en el cumplimiento de dicha tarea, la gobernación continuara en el apoyo técnico y presentara un nuevo informe teniendo en cuenta el estado actual de las cosas.  </t>
  </si>
  <si>
    <t>dependiendo de los avances del proceso, y teniendo en cuenta que el responsable directo es una entidad mas cercana a esa actividad. La gobernación considera que durante ese lapso la acción ya podría estar finiquitada. No obstante lo anterior, el ente territorial queda sujeto al desarrollo del proceso.</t>
  </si>
  <si>
    <t>Técnico de apoyo tres meses mediante OPS
Producto: Informe técnico</t>
  </si>
  <si>
    <t>UN TECNICO DE APOYO
INFORME TECNICO</t>
  </si>
  <si>
    <t>Aunar esfuerzo con la corporación autónoma regional del Magdalena  para brindar asistencia técnica y talleres con los pescadores del municipio de Puebloviejo en el manejo, prevención y control del pez león.             Producto:  Talleres con pescadores</t>
  </si>
  <si>
    <t>DIBULLA</t>
  </si>
  <si>
    <t xml:space="preserve">U Nacional </t>
  </si>
  <si>
    <t>Entregar bases de datos con información de las jornadas de extracción de pez león en el Parque Tayrona
producto: Informe técnico (bases de datos)</t>
  </si>
  <si>
    <t>2A4</t>
  </si>
  <si>
    <t>Las entidades con competencia, deberán desarrollar las medidas señaladas en la resolución 675 de 2013 por la cual se adopta el plan de manejo y control del pez león (Pterois volitans) en el Caribe colombiano.  </t>
  </si>
  <si>
    <t>Implementación de 1 medida de manejo de Pez León
Producto: informe técnico</t>
  </si>
  <si>
    <t xml:space="preserve">Implementación de 1 medida de manejo de Pez León Producto: informe técnico
</t>
  </si>
  <si>
    <t>Monitoreo de la densidad del pez león  una vez al año en  el Parque Nacional Natural Tayrona
                                                                                                                                Mantener activo  del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</si>
  <si>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el portal web de avistamientos de pez león.
Producto: Portal web de pez león actualizado. -Un (1) informe técnico con información de registros  del pez león en el área</t>
  </si>
  <si>
    <t xml:space="preserve">Realizar jornadas de extracción del pez león en PNNT, como aporte a las medidas señaladas en la resolución 675 de 2013 por la cual se adopta el plan de manejo y control del Pez León (Pterois volitans) en el Caribe colombiano.
Producto: Informe técnico (base de datos)
</t>
  </si>
  <si>
    <t>1. Apoyo en la coordinación de actividades, movilización, uso de vehículos, equipos y espacios para planear e implementar las medidas dispuestas en el plan y planificadas por las entidades líder.
1. medidas desarrolladas y actividades ejecutadas según plan  de entidades líder.</t>
  </si>
  <si>
    <t>La gobernación apoyara la gestión que realice INVEMAR y las CARs facilitando personal de la gobernación, con el propósito de cumplir las metas de la Resolución 675 de 2013. De igual manera, se prestaran las instalaciones de la gobernación en el caso de ser requeridas.</t>
  </si>
  <si>
    <t>Teniendo en cuenta el estado actual de las cosas, se realizara un análisis sobre las metas alcanzadas en el control del pez león y se analizaran las medidas a tomar.</t>
  </si>
  <si>
    <t>coordinar con Corpamag, Invemar y PNN  talleres a pescadores del municipio sobre las medidas señaladas en la resolución 675 del 2013 e 
producto: informe técnico de talleres.</t>
  </si>
  <si>
    <t>Seguimiento en apoyo con Corpamag, Invemar y PNN a la implementación de las medidas de la resolución.  
Producto: informe técnico de seguimiento y control</t>
  </si>
  <si>
    <t>Desarrollar las medidas señaladas en la resolución 675 de 2013 por la cual se adopta el plan de manejo y control del pez león (Pterois volitans).  </t>
  </si>
  <si>
    <t>2A5</t>
  </si>
  <si>
    <t>Capacitar a pescadores del  "Plan de Compensación - Sentencia T606-2015" en la extracción segura y responsable del Pez León y su uso como materia prima en la elaboración de productos alimenticios</t>
  </si>
  <si>
    <t>SENA</t>
  </si>
  <si>
    <t xml:space="preserve">ACTIVIDADES A REPORTAR </t>
  </si>
  <si>
    <t>1. apoyo al desarrollo de talleres de capacitación mediante el uso de espacios físicos, logística y equipos.
1.  Pescadores capacitados según el plan de capacitación propuesto por las entidades líder.</t>
  </si>
  <si>
    <t>Sociabilizar y sensibilización de las áreas promisorias para el desarrollo de la pesca artesanal por fuera de PNN Tayrona</t>
  </si>
  <si>
    <t xml:space="preserve">SANTA MARTA </t>
  </si>
  <si>
    <t xml:space="preserve">El area norte del Mar Caribe de Colombia comprende una ecorregión unica en sus cacracteristicas que va desde puntas gallinas hasta la desembocadura del Rio Magdalena. En este sentido, y como medio para el conocimiento del estado actual de los recursos pesqueros se adelantaron la realización de un concurso de Méritos Numero 005 de 2019 que tenia por objeto evaluar el potencial aprovechable del recurso Jaiba para el Magdalena y Langosta para la guajaira en el Periodo reproductivo del segundo semestre del año 2019. Este concurso solo pudo ejecutarse en La guajira con la Cobertura Geografica desde Bahia Portete hasta Palomino; por su parte, la actividad de Jaiba no fue posible realizar debido a las competencias de los proponentes que no cumplian con los criterios de selección en el concurso de Méritos. </t>
  </si>
  <si>
    <t>$372.000.000</t>
  </si>
  <si>
    <t xml:space="preserve">1. Estudios Previos del concurso de Méritos CM_005 e 
2. Informe Tecnico final de los resultados obtenidos en la evaluación del recurso Langosta. </t>
  </si>
  <si>
    <t>Apoyo en procesos de capacitación sobre el "Protocolo para la captura, extracción y disposición final del pez león (Pterois volitans) en Colombia", así como en temas relacionados con la invasión biológica por pez león en general 
El producto debe asumirlo la entidad responsable</t>
  </si>
  <si>
    <t>En atención a lo establecido en la Resolución No. 586 del 02 de abril de 2019 y el Auto Apertura No. 001 de 2019 del 26 de agosto de 2019, al diagnóstico de la dinámica pesquera en la zona costera del departamento del Magdalena, y de la evaluación de este, inicialmente se tiene proyectado en la vigencia 2020 adelantar la formulación de acuerdos de buenas prácticas de pesca con algunas comunidades de pescadores, para que estos acuerdos entren a ser adoptados por la AUNAP vía resolución, para aportar a la reglamentación pesquera de la zona costera del departamento del Magdalena. La reglamentación pesquera hace parte de todo el proceso de ordenación pesquera, otros componentes de este proceso de ordenación pesquera corresponden a las acciones misionales que ejecuta la AUNAP, como lo es la administración de la actividad extractiva, la comercialización y el procesamiento de los productos provenientes de la actividad pesquera, esto hace parte de la formalización de la actividad, así como la carnetización de los pescadores comerciales artesanales (detalle acción 1A6)</t>
  </si>
  <si>
    <t>$0</t>
  </si>
  <si>
    <t>1. Resolución 586 del 02 de abril de 2019
2. Auto Apertura No. 001 de 2019 del 26 de agosto de 2019</t>
  </si>
  <si>
    <t xml:space="preserve">participar en los escenarios convocados por la entidad responsable 
productos: Informe técnico </t>
  </si>
  <si>
    <t>participar en los escenarios convocados por la entidad responsable 
productos: Informe técnico</t>
  </si>
  <si>
    <t>2A6</t>
  </si>
  <si>
    <t>Gestionar la creación e implementación de un banco de pez león (centro de acopio) donde se decepcionarán todos los ejemplares extraídos en el PNN Tayrona y su área de influencia, y se convertirá en el principal punto de comercialización del Pez león, como alternativa para los pescadores incluidos en el "Plan de Compensación Sentencia T606-2015".</t>
  </si>
  <si>
    <t>Se ha consolidado la información bibliografica historica disponible que ha permitido estructurar un diagnostico de la actividad pesquera en el area del departamento del Magdalena. Esta información continene distintos componentes como el biologico, social y pesquero, donde cada componente se enlaza en la dinamica del desarrollo de la actividad pesquera y comportamiento del recurso pesquero. Es de anotar que el levantamiento de la información se hizo en conjunto desde el material disponible en la AUNAP como de entidades academicas e institutos de investigación para tal fin.</t>
  </si>
  <si>
    <t xml:space="preserve">Apoyo en la formulación de 1 proyecto para gestión de recursos - Producto documento técnico
Empalme con el plan de compensación para seguimiento. </t>
  </si>
  <si>
    <t xml:space="preserve">1. Banco de referencias bibliograficas consultada con material disponible desde la AUNAP con aportes del INEMAVR y Universidad del Magdalena.
2. Documento informe basado en el analisis historico de las investigaciones pesqueras. </t>
  </si>
  <si>
    <t xml:space="preserve">En la AUNAP desde la Dirección Técnica de Inspección y Vigilancia - DTIV, Se llevo a cabo un contrarto No, 261 de 2019 con La Red Colombiana de Instituciones de Educación Superior que atendiendo el Corregimiento de Taganga, y los Municipios de Dibulla y Manaure del Departamento de la Guajira, impactando a 280 jovenes y niños con una totalidad de 6 talleres, para socializarlos  temas de control, inspección y vigilancia de los recursos pesqueros   </t>
  </si>
  <si>
    <t>Aportar los individuos capturados en las jornadas de extracción al centro de acopio que se establezca 
Producto: Informe técnico</t>
  </si>
  <si>
    <t>aportar los individuos capturados en las jornadas de extracción al centro de acopio que se establezca 
Producto: Informe técnico</t>
  </si>
  <si>
    <t>1. Contrato de prestación de servicios 261 de 2019</t>
  </si>
  <si>
    <t>2A7</t>
  </si>
  <si>
    <t>Fomentar la extracción y comercialización del pez león.</t>
  </si>
  <si>
    <t>CORPOGUAJIRA</t>
  </si>
  <si>
    <t>Articular acciones con la  AUNAP para apoyar a los pescadores en técnica de pesca especializado en la  extracción del pez león en el municipio</t>
  </si>
  <si>
    <t>Articular acciones con el Nodo de pesca artesanal para fomentar la ferias de  comercialización del pez león</t>
  </si>
  <si>
    <t>3A</t>
  </si>
  <si>
    <t>Diseñar e implementar estrategias que permitan controlar y prevenir los cambios en los ecosistemas terrestres y marinos del área de estudio del plan maestro</t>
  </si>
  <si>
    <t>3A1</t>
  </si>
  <si>
    <t xml:space="preserve">Diseñar coordinadamente entre las entidades responsables programas de fortalecimiento de capacidades a comunidades locales en conservación y uso sostenible del bosque seco tropical y el bosque húmedo tropical </t>
  </si>
  <si>
    <t>Sensibilización de comunidades respecto de la conservación de la biodiversidad - en el marco del programa guardabosques corazón del mundo en la cuenca media del río Fundación -</t>
  </si>
  <si>
    <t>Capacitación  en restauración Ecológica de áreas  de bosque seco con especies forestales amenazadas en la cuenca del rio Palomino.                     -treinta y seis talleres de capacitación.</t>
  </si>
  <si>
    <t xml:space="preserve">DADSA </t>
  </si>
  <si>
    <t>Meta: Ejecutar  1 actividad o acción, orientada a la preservación, conservación y uso sostenible del bosque seco tropical y bosque húmedo tropical desde la sensibilización a la comunidad. Parámetro de control: Documento Técnico Unidad de medida: Número Cantidad:  1 Meta Anual: 1 Indicador: (No. DT realizados / No. DT programados) *100</t>
  </si>
  <si>
    <t>Meta: Ejecutar  2 actividades o acciones, orientadas a la preservación, conservación y uso sostenible del bosque seco tropical y bosque húmedo tropical desde la sensibilización a la comunidad. Parámetro de control: Documento Técnico Unidad de medida: Número Cantidad:  2 Meta Anual: 1 Indicador: (No. DT realizados / No. DT programados) *100</t>
  </si>
  <si>
    <t>Participar coordinadamente con las demás entidades responsables, en la elaboración de un plan de trabajo para el diseño de programas de fortalecimiento de capacidades a comunidades locales en conservación y uso sostenible del bosque seco tropical y el bosque húmedo tropical 
Producto:  Informe técnico de participación, actas y listas de asistencias.</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</si>
  <si>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</si>
  <si>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Implementar la estrategia de comunicación y educación para la conservación de la biodiversidad y la diversidad cultural 
Producto: Informe técnico</t>
  </si>
  <si>
    <t xml:space="preserve">Santa Marta </t>
  </si>
  <si>
    <t>Acompañamiento Técnico a mesas de trabajo
Producto: Informe o memoria técnica, acta o lista de asistencia a las reuniones.</t>
  </si>
  <si>
    <t xml:space="preserve">un Profesional de apoyo
INFORME TECNICO DE IDENTIFICACION DE ESPECIES Y AREAS PROTEGIDAS. </t>
  </si>
  <si>
    <t xml:space="preserve">Identificación de especies y áreas protegidas - capacitación de comunidades en áreas de influencia
INFORME TECNICO DE IDENTIFICACION DE ESPECIES Y AREAS PROTEGIDAS. </t>
  </si>
  <si>
    <t>Seguimiento a la estrategia BanCO2 la conservación de bosque seco y bosque húmedo tropical y en coordinación con las entidades participantes, actividades de educación ambiental.                               Producto: informe técnico de resultados</t>
  </si>
  <si>
    <t>Apoyar las acciones que CORPAMAG como entidad responsable en los programas de fortalecimiento de capacidades a comunidades locales en conservación y uso sostenible del bosque seco tropical y el bosque húmedo tropical 
producto: informe técnico</t>
  </si>
  <si>
    <t>Mantener el apoyo a las acciones que CORPAMAG como entidad responsable en los programas de fortalecimiento de capacidades a comunidades locales en conservación y uso sostenible del bosque seco tropical y el bosque húmedo tropical 
producto:  informe técnico de seguimiento, evaluación y control de las acciones.</t>
  </si>
  <si>
    <t>Verificación de cumplimiento de la estrategia de conservación de bosque seco para si se requiere ajustar y aumentar nuevas familias  a la estrategia del esquema de pago por servicios ambientales BanCO2. Producto. informe técnico de seguimiento</t>
  </si>
  <si>
    <t>IDEAM</t>
  </si>
  <si>
    <t>Actividad:  asistencia mesas de trabajo.   
Producto: Informe o memoria técnica, acta o lista de asistencia a las reuniones.</t>
  </si>
  <si>
    <t>HUMBOLDT</t>
  </si>
  <si>
    <t xml:space="preserve">Acompañamiento técnico e información alas actividades de fortalecimiento sobre Boques secos y Húmedos en la zona
Memoria donde figuran las actividades de Acompañamiento técnico e información alas actividades de fortalecimiento sobre Boques secos y Húmedos en la zona
</t>
  </si>
  <si>
    <t>Acompañamiento técnico e información alas actividades de fortalecimiento sobre Boques secos y Húmedos en la zona
Memoria donde figuran las actividades de Acompañamiento técnico e información alas actividades de fortalecimiento sobre Boques secos y Húmedos en la zona</t>
  </si>
  <si>
    <t>3A2</t>
  </si>
  <si>
    <t>Gestionar la generación de conocimiento que permita identificar y seleccionar especies con potencial para restauración de boque seco tropical y bosque húmedo tropical</t>
  </si>
  <si>
    <t xml:space="preserve">CORPAMAG </t>
  </si>
  <si>
    <t>Determinación de la línea base del Plan de Ordenación forestal del Departamento del Magdalena. Producto: Documento técnico de avance del proyecto</t>
  </si>
  <si>
    <t>Capacitación en identificación, recolección, manejo y propagación de especies forestales del Bosque  Seco.                                                                            -5 talleres de capacitación.</t>
  </si>
  <si>
    <t>DADSA</t>
  </si>
  <si>
    <t xml:space="preserve"> Meta: Proyecto gestionado y formulado que permita identificar y seleccionar especies  con potencial para la restauración de bosque seco tropical y bosque húmedo tropical Parámetro de control: Documento Técnico Unidad de Medida: Número Cantidad: 1 Indicador: (No. DT realizados / No. DT programados)*100</t>
  </si>
  <si>
    <t>Implementar  estrategias  de restauración en el PNN Tayrona
Producto: Informe técnico</t>
  </si>
  <si>
    <t>Talleres de identificación de especies prioritarias y prioridades de restauración
Listado de especies prioritarias para restauración</t>
  </si>
  <si>
    <t>Actividades de viverismo encaminadas a la propagación de especies claves para restauración
al menos 10 viveros con especies prioritarias produciendo</t>
  </si>
  <si>
    <t>Divulgación técnicas conservación y uso sostenible del bosque seco tropical y el bosque húmedo tropical 
Producto: Cartilla</t>
  </si>
  <si>
    <t>3A3</t>
  </si>
  <si>
    <t>Gestionar la generación de conocimiento que permita identificar y seleccionar áreas prioritarias para restauración a una escala detallada.</t>
  </si>
  <si>
    <t>Entrega de insumo Propuesta de Zonificación ambiental que incluye áreas de restauración ecológica identificados derivados del proceso de formulación de  POMCAS SZH 1501 y ZSS 2906-1 a escala 1:25.000
Producto: Entrega de Archivos shapefiles</t>
  </si>
  <si>
    <t>Diagnostico de Áreas perturbadas y /o intervenidas de Bosque  Seco.                                               -un documento diagnostico con su respectiva cartografía.</t>
  </si>
  <si>
    <t xml:space="preserve">Priorizar áreas para implementar estrategias de restauración en el PNN Tayrona 
Producto: Informe técnico
</t>
  </si>
  <si>
    <t>Acompañamiento técnico a las actividades programadas de generación de conocimiento por parte de las Instituciones líderes
Memoria donde se detallan las actividades de acompañamiento técnico a las actividades programadas de generación de conocimiento por parte de las Instituciones líderes</t>
  </si>
  <si>
    <t>3A4</t>
  </si>
  <si>
    <t>Gestionar la generación de conocimiento que permita implementar proyectos de restauración en las áreas afectadas priorizadas.</t>
  </si>
  <si>
    <t>Formulación y adopción del POMCA SZH 1501 - Producto: Informe técnico.</t>
  </si>
  <si>
    <t>Proyecto de restauración Ecológica en área de bosque seco con especies forestales amenazadas en la cuenca del rio Palomino.                    -proyecto elaborado y radicado Banco de proyecto.</t>
  </si>
  <si>
    <t>Formular proyectos de restauración  en las áreas afectadas priorizadas.
Producto: Informe técnico</t>
  </si>
  <si>
    <t>Implementar  proyectos de restauración  en las áreas afectadas priorizadas.
Producto: Informe técnico</t>
  </si>
  <si>
    <t>Talleres de identificación de especies prioritarias y prioridades de restauración
Zonas y diseños de restauración concertados</t>
  </si>
  <si>
    <t>Implementación de estrategias piloto de restauración 
Hectáreas con estrategias implementadas</t>
  </si>
  <si>
    <t>3A5</t>
  </si>
  <si>
    <t>Realizar caracterización del uso del suelo en el área de estudio, donde se identifique el uso actual, su vocación y el área.</t>
  </si>
  <si>
    <t>IGAC</t>
  </si>
  <si>
    <t>3A6</t>
  </si>
  <si>
    <t>Gestionar la generación de conocimiento que permita priorizar zonas de intervención que presenten conflicto por uso del suelo, para su protección y restauración.</t>
  </si>
  <si>
    <t>Proyecto de reconversión laboral</t>
  </si>
  <si>
    <t>Realizar estudios  jurídicos y técnicos para el saneamiento predial de las áreas protegidas y adelantar su adquisición. 
Producto: Informe técnico</t>
  </si>
  <si>
    <t xml:space="preserve">Planificación espacial participativa con las comunidades locales para dicha priorización a escala detallada
SIG con prioridades de restauración </t>
  </si>
  <si>
    <t>• Inscribir el Plan Maestro del PNNT como un proyecto de investigación en la Vicerrectoría de investigación de la Universidad del Magdalena con el fin de formalizar los planes de trabajo de cada  docente.
• Un docente e investigador del programa de Ingeniería Agronómica  con 1 hora semanal (total de 40 horas anuales) en su plan de trabajo como asesor técnico para acompañar a la entidad responsable en el desarrollo de la presente acción.</t>
  </si>
  <si>
    <t>• Un docente e investigador del programa de Ingeniería Agronómica  con 1 hora semanal (total de 40 horas anuales) en su plan de trabajo como asesor técnico para acompañar a la entidad responsable en el desarrollo de la presente acción.</t>
  </si>
  <si>
    <t>3A7</t>
  </si>
  <si>
    <t>Gestionar la generación de conocimiento para realizar entre las instituciones con competencia, un monitoreo y seguimiento a los cambios en la cobertura vegetal natural del área de estudio, a escala detallada (1:25000).</t>
  </si>
  <si>
    <t xml:space="preserve">IDEAM </t>
  </si>
  <si>
    <t>Actividad: Elaboración del  Mapa de cobertura de la tierra CLC escala 1:25.000 para el año 2017, zona continental del plan maestro (1'260.454 Ha), corresponde aproximadamente a 84 planchas 1.25.000
Producto: Línea base para el monitoreo y seguimiento de la cobertura vegetal CLC a escala 1:25.000, año 2017 en formato shape</t>
  </si>
  <si>
    <t>Actividad: Elaboración Mapa de cobertura de la tierra CLC escala 1:25.000 para el año 2019, zona continental del plan maestro (1'260.454 Ha), corresponde aproximadamente a 84 planchas 1.25.000
Producto: Mapa CLC escala 1:25.000 para el año 2019.
Cambio de cobertura del periodo 2017-2019, para la zona de estudio.</t>
  </si>
  <si>
    <t>De acuerdo a la propuesta de abordaje que genere el responsable directo - Producto: reunión o mesa de trabajo</t>
  </si>
  <si>
    <t>Estudio de monitoreo  y seguimiento sobre cambio de cobertura</t>
  </si>
  <si>
    <t>Meta: Realizar 1 informe de monitoreo y seguimiento a los cambios de la cobertura vegetal natural del área de jurisdicción del DADSA a escala detallada (1:25000) Parámetro de control:  Documento Técnico Unidad de medida: Número Cantidad:  1 Meta anual:  1 Indicador: (No. DT realizados / No. DT programados) *100</t>
  </si>
  <si>
    <t>Meta: Realizar 2  informe de monitoreo y seguimiento a los cambios de la cobertura vegetal natural del área de jurisdicción del DADSA a escala detallada (1:25000) Parámetro de control:  Documento Técnico Unidad de medida: Número Cantidad:  2 Meta anual:  1 Indicador: (No. DT realizados / No. DT programados) *100</t>
  </si>
  <si>
    <t xml:space="preserve">Identificar los elementos a monitorear, que evidencien solución de la pérdida de conectividad; definir los diseños de monitoreo, presupuestos y temporalidad (frecuencia). 
Producto: Informe técnico de investigaciones_Documento de Monitoreo  del PNN Tayrona  </t>
  </si>
  <si>
    <t xml:space="preserve">Seguimiento y monitoreo de coberturas.
Producto: Informe Técnico </t>
  </si>
  <si>
    <t>3A8</t>
  </si>
  <si>
    <t xml:space="preserve">Gestionar la generación de conocimiento para formular e implementar  un sistema interinstitucional de alertas tempranas para prevenir la deforestación en el que se involucre la participación de la ciudadanía. </t>
  </si>
  <si>
    <t>1. Construir participativamente con base en los análisis de deforestación, un proyecto conjunto de alertas tempranas para prevenir la deforestación.
1.  Documento técnico de análisis de deforestación.
2. Documento técnico de propuesta de sistema de alertas tempranas de deforestación.</t>
  </si>
  <si>
    <t>Se realizara la coordinación con los actores competentes para iniciar las acciones que permitan involucrar a la ciudadanía en la implementación de un sistema de alertas tempranas. Para tal efecto desde la unidad de gestión del riesgo departamental se prestará el apoyo técnico requerido con personal capacitado.</t>
  </si>
  <si>
    <t>se llevaran a cabo reuniones y talleres con la comunidad para incentivarlos a comunicar a los entes con competencia cualquier novedad que puedan advertir en el asunto de deforestación. De esta forma aprovechar el conocimiento de la zona que tienen sus propios habitantes. Adicional a lo anterior, se incorporara al sistema de alertas tempranas departamental un componente ambiental que advierta a las entidades competentes la perdida de biodiversidad y deforestación</t>
  </si>
  <si>
    <t>dependiendo de los avances del proceso, la gobernación considera que durante ese lapso la acción ya podría estar finiquitada. No obstante lo anterior, el ente territorial queda sujeto al desarrollo del proceso.</t>
  </si>
  <si>
    <t xml:space="preserve">Aporte en el diseño de un sistema  interinstitucional de alertas tempranas para prevenir la deforestación en el que se involucre la participación de la ciudadanía. 
Producto: Informe técnico </t>
  </si>
  <si>
    <t>E</t>
  </si>
  <si>
    <t>E)      Conservación de los valores culturales</t>
  </si>
  <si>
    <t>Perdida de la conectividad espiritual y física por afectación de la función espiritual de los espacios sagrados  por actividades humanas</t>
  </si>
  <si>
    <t>2E</t>
  </si>
  <si>
    <t>Recuperación y protección de los espacios sagrados en el territorio ancestral de la Línea Negra de acuerdo con los principios del orden ancestral indígena de los cuatro pueblos de la SNSM</t>
  </si>
  <si>
    <t>2E1</t>
  </si>
  <si>
    <t xml:space="preserve">Convenio para entrega de estaciones meteorológicas e hidroclimáticas pertenecientes al municipio de Ciénaga (Proyecto de cambio climático) a entidades encargadas del monitoreo de alertas tempranas de deforestación. 
Convenio para entrega de estaciones meteorológicas e hidroclimáticas pertenecientes al municipio de Ciénaga (Proyecto de cambio climático) a entidades encargadas del monitoreo de alertas tempranas de deforestación. 
PRODUCTO PARRA TODOS LOS AÑOS
Convenio para entrega de estaciones meteorológicas e hidroclimáticas pertenecientes al municipio de Ciénaga (Proyecto de cambio climático) a entidades encargadas del monitoreo de alertas tempranas de deforestación. </t>
  </si>
  <si>
    <t>Definición de alcances presupuestales del convenio</t>
  </si>
  <si>
    <t>un Profesional de apoyo</t>
  </si>
  <si>
    <t>Identificar los espacios sagrados impactados en las  zonas aledañas al PNN Tayrona, e identificar las medidas de recuperación cultural, ambiental y espiritual.</t>
  </si>
  <si>
    <t>AUTORIDAD INDIGENA</t>
  </si>
  <si>
    <t>Puebloviejo</t>
  </si>
  <si>
    <t>Aunar esfuerzo con la corporación Autónoma regional del magdalena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</si>
  <si>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Puebloviejo. producto. Documentos técnicos de control y seguimiento </t>
  </si>
  <si>
    <t>Desconocimiento de las dinámicas sociales y culturales de los grupos étnicos en su territorio - Línea Negra</t>
  </si>
  <si>
    <t>3E</t>
  </si>
  <si>
    <t>Incorporar en los procesos de consulta previa la garantía de protección de los principios del territorio ancestral de la línea Negra y la cultura de los cuatro pueblos indígenas de la SNSM.</t>
  </si>
  <si>
    <t>3E1</t>
  </si>
  <si>
    <t>Implementar un protocolo de consulta previa con base en los principios ancestrales sobre la protección, afectación y daños a los espacios sagrados y la cultura indígena.</t>
  </si>
  <si>
    <t xml:space="preserve">Sitio Nuevo </t>
  </si>
  <si>
    <t xml:space="preserve">En coordinación con las entidades que regulan el medio ambiente generar talleres de socialización a los principales actores del proceso de deforestación.
Producto: Documento técnico de acciones y compromisos.
</t>
  </si>
  <si>
    <t>Dentro de los compromisos adquiridos realizar talleres de socialización y procesos de vigilancia con la policía y las autoridades ambientales en las áreas afectadas.
Aplicar sanciones y acciones que conlleven de forma definitiva a evitar los procesos de deforestación en las áreas afectadas.
Producto: Focalización de áreas afectadas y actores que incidan en la deforestación.</t>
  </si>
  <si>
    <t>4E</t>
  </si>
  <si>
    <t>Aunar esfuerzo con la corporación Autónoma regional de La Guajira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</si>
  <si>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Dibulla. producto. Documentos técnicos de control y seguimiento </t>
  </si>
  <si>
    <t>Coordinación entre las instituciones públicas con las autoridades públicas indígenas de los cuatro pueblos de la SNSM para el ordenamiento del territorio de acuerdo con la visión ancestral indígena.</t>
  </si>
  <si>
    <t>4E1</t>
  </si>
  <si>
    <t>De acuerdo a la propuesta de abordaje que genere el responsable directo -Producto: reunión o mesa de trabajo</t>
  </si>
  <si>
    <t>Garantizar la participación de las Autoridades Indígenas en la planeación y ordenamiento del territorio, teniendo en cuenta los principios y criterios ancestrales de los pueblos indígenas.</t>
  </si>
  <si>
    <t>SAT para protección de los bosques.</t>
  </si>
  <si>
    <t>Meta: Realizar 2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1 Meta anual:  1 Indicador: (No. DT realizados / No. DT programados) *100</t>
  </si>
  <si>
    <t>Meta: Realizar 4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2 Meta anual:  1 Indicador: (No. DT realizados / No. DT programados) *100</t>
  </si>
  <si>
    <t>Actividad: aportar información técnica y científica sobre la deforestación.
Producto: Información suministrada</t>
  </si>
  <si>
    <t xml:space="preserve">
Prevenir y mitigar riesgos y atender eventos generados por fenómenos naturales e incendios forestales u otras situaciones de riesgo que afecten la gobernabilidad de las áreas protegidas. 
Producto:  Informe técnico</t>
  </si>
  <si>
    <t>Prevenir y mitigar riesgos y atender eventos generados por fenómenos naturales e incendios forestales u otras situaciones de riesgo que afecten la gobernabilidad de las áreas protegidas. 
Producto:  Informe técnico</t>
  </si>
  <si>
    <t>3A9</t>
  </si>
  <si>
    <t>Integrar en los planes de ordenamiento, la vocación de usos del suelo y las áreas destinadas para la conservación y protección de los mismos.</t>
  </si>
  <si>
    <t xml:space="preserve">1. Documentar técnicamente en el proyecto Plan de ordenamiento departamental POD,  la vocación de usos del suelo y las áreas destinadas para la conservación y protección.                                   1. Documento Técnico POD en su fase inicial (fase 1) que integre  la vocación de usos del suelo y las áreas destinadas para la conservación y protección.       </t>
  </si>
  <si>
    <t xml:space="preserve">1. Documentar técnicamente en el proyecto Plan de ordenamiento departamental POD,  la vocación de usos del suelo y las áreas destinadas para la conservación y protección.                                   1. Documento Técnico POD en su fase inicial (fase 2) que integre  la vocación de usos del suelo y las áreas destinadas para la conservación y protección.       </t>
  </si>
  <si>
    <t>Definición de usos del suelo y áreas de protección en Santa Marta 
Producto: DTS, Documento normativo POT</t>
  </si>
  <si>
    <t>incorporación de políticas, planes, programas y proyectos determinados dentro del plan maestro, en el proyecto de revisión y ajuste del POT
INFORMES TECNICOS DE RESULTADOS</t>
  </si>
  <si>
    <t>Control y seguimiento. 
INFORMES TECNICOS DE RESULTADOS</t>
  </si>
  <si>
    <t>Articulación del   EOT del municipio con el Plan Maestro
Producto: Documento técnico de articulación.</t>
  </si>
  <si>
    <t>seguimiento, evaluación  y ajustes al EOT
Producto: Documento técnico de seguimiento</t>
  </si>
  <si>
    <t>Dejar insertado en el ajuste del  EOT las acciones que conlleven a generar a nivel Municipal y en coordinación con lo establecido por las entidades que regulan la áreas protegidas del suelo.
Estas acciones deberán ser establecidas acordes a las determinantes ambientales suscritas por el POMCA.
Producto: Documento técnico de acciones y compromisos.</t>
  </si>
  <si>
    <t xml:space="preserve">Seguimiento a las actividades insertadas en el EOT y mantener los procesos de evaluación y ajustes.
Producto: Documento técnico de seguimiento, evaluación y ajuste. </t>
  </si>
  <si>
    <t xml:space="preserve">Revisar y ajustar junto con la corporación autónoma regional de la Guajira, el Plan básico de ordenamiento territorial a fin de definir las áreas destinadas para la conservación y la vocación de uso de suelo </t>
  </si>
  <si>
    <t>realizar seguimiento al plan básico de ordenamiento territorial frente a las  áreas destinadas para la conservación y la vocación de uso de suelo.                                 Producto. Informe técnico de control y seguimiento</t>
  </si>
  <si>
    <t>3A10</t>
  </si>
  <si>
    <t>Gestionar la generación de conocimiento que permita identificar corredores biológicos estratégicos con relación al flujo genético y la conectividad en el área de estudio del Plan maestro, involucrando la mayor parte de ecosistemas importantes para la conectividad, y articularlos como determinantes ambientales con los instrumentos de ordenamiento que correspondan</t>
  </si>
  <si>
    <t>Identificación e inclusión de corredores biológicos en el proceso de actualización del POT Santa Marta
Producto: DTS, Documento normativo POT</t>
  </si>
  <si>
    <t>Formulación y adopción del POMCA SZH 1501 - Producto informe técnico</t>
  </si>
  <si>
    <t>Diagnostico en ecosistemas estratégicos que permitan identificar corredores de interés en el área de estudio.                         -documento diagnostico con su respectiva cartografía.</t>
  </si>
  <si>
    <t>Meta: Proyecto formulado y gestionado que permita identificar corredores biológicos estratégicos para el flujo genético y la conectividad en el área de estudio del Plan Maestro Parámetro de control: Documento Técnico Unidad de Medida: Número Cantidad: 1 Indicador: (No. DT realizados / No. DT programados)*100</t>
  </si>
  <si>
    <t xml:space="preserve">Desarrollar  las estrategias de investigación y portafolio de investigación que contribuyan al establecimiento de portafolio. 
Producto: Documento portafolio. 
</t>
  </si>
  <si>
    <t xml:space="preserve">Desarrollar  las estrategias de investigación y portafolio de investigación que contribuyan al establecimiento de portafolio. 
Producto: Informe técnico que contenga el avance de las investigaciones </t>
  </si>
  <si>
    <t>Se adelantara la planificación de los corredores con lo que se ha cubierto en los talleres y presupuesto de la actividad 3A6
SIG donde figura el diseño de los corredores ha ser implementados</t>
  </si>
  <si>
    <t xml:space="preserve"> NO APLICA. Acción priorizada para el año 3 – 2020.</t>
  </si>
  <si>
    <t>3A11</t>
  </si>
  <si>
    <t>Controlar y regular las expansiones urbana y  agropecuaria a través del seguimiento y monitoreo frecuente y permanente.</t>
  </si>
  <si>
    <t>Controlar y regular las expansiones urbana y  agropecuaria en Santa Marta
Producto: Expediente municipal</t>
  </si>
  <si>
    <t xml:space="preserve">En el proceso de declaratoria del DMI Dibulla-Bosque seco que adelanta CORPOGUAJIRA, se estructuró una red ecológica de conctividad de bosque seo en el sector de Dibulla, comprendiendo una zona de 1.511 hectáreas , de las cuales el 94,6% (1.430 ha) corresponden a área de nodo y 5.4%  (81 ha) corresponden al área corredor (pág. 20). El DMI Dibulla se ubica entre los ríos Ancho y Cañas comprendiendoun área efectiva de 2.072,6 ha.  Actualmente en proceso de consulta previa con los 4 pueblos indígena de la SNSM.
En el marco del proceso de formulación del POMCA Río Ancho y otros Directo Caribe, se cuenta con la zonificación del áreas de importancia ecológica a escala 1:25.000 con su respectiva cartografía. El POMCA está en proceso de consulta previa con los 4 pueblos indígena de la SNSM.
Por otro lado, en alianza con Riqueza Natural, durante la vigencia 2019 se elaboró la estructura ecológica principal de La Guajira, en la cual se identifican corredores biológicos para la conectividad a escala 1:100.000.
</t>
  </si>
  <si>
    <t>$2.303.091.200,00</t>
  </si>
  <si>
    <t>Documento síntesis que contiene cartografía.
Documento de prospectiva y zonificación del POMCA río Ancho y otros directos Caribe.
Estudio Estructura Ecológica Principal de La Guajira y Geodatabase.</t>
  </si>
  <si>
    <t xml:space="preserve">Control y seguimiento. 
INFORME DE CONTROLY SEGUIMIENTO. </t>
  </si>
  <si>
    <t>5A</t>
  </si>
  <si>
    <t>Diseñar e implementar estrategias que permitan obtener una adecuada integración y compatibilidad entre los instrumentos de ordenamiento territorial y ambiental del área de estudio del plan maestro.</t>
  </si>
  <si>
    <t>5A1</t>
  </si>
  <si>
    <t>Incluir en los instrumentos de planificación territorial y ambiental, acciones que permitan mitigar o atender las presiones externas identificadas en el plan de manejo del PNN Tayrona</t>
  </si>
  <si>
    <t>Programas de educación ambiental, programas de reconversión e incentivos</t>
  </si>
  <si>
    <t>5A2</t>
  </si>
  <si>
    <t>Controlar y regular la expansión la frontera agrícola y el uso del suelo urbano, mediante el EOT
Producto: Informe técnico</t>
  </si>
  <si>
    <t>Fomentar e implementar los POMCAS del área de estudio </t>
  </si>
  <si>
    <t>Formulación del POMCA del rio Palomino</t>
  </si>
  <si>
    <t>5A4</t>
  </si>
  <si>
    <t>Articular el plan de manejo del área protegida PNN Tayrona, con la formulación, revisión y actualización de los instrumentos de planificación territorial y ambiental.</t>
  </si>
  <si>
    <t>Integración del plan de manejo del área protegida PNN Tayrona con todos los instrumentos a través de una consultoría.</t>
  </si>
  <si>
    <t>Acciones a través de la oficina de Prospectiva Estratégica y Desarrollo Territorial en cuanto a controlar y regulara el uso del suelo acorde a lo estipulado en el EOT.
Y donde sea necesario solicitar acompañamiento de la Policía Nacional.
Producto: Informe técnico que contenga la focalización de las áreas afectadas y los actores puntuales .</t>
  </si>
  <si>
    <t>Crear dentro de la  oficina de Prospectiva Estratégica y Desarrollo Territorial el área de control urbano que regule y controle  el uso del suelo acorde a lo estipulado en el EOT.
Y donde sea necesario solicitar acompañamiento de la Policía Nacional.
Producto: Generar un plan de sanciones a los incidentes.</t>
  </si>
  <si>
    <t>6A</t>
  </si>
  <si>
    <t>Determinar, caracterizar y mitigar el riesgo de incendios forestales que se puedan generar en los municipios costeros del área de estudio del plan maestro por causas naturales y antrópicas.</t>
  </si>
  <si>
    <t>6A1</t>
  </si>
  <si>
    <t>Realizar campañas preventivas en tiempos de sequia </t>
  </si>
  <si>
    <t>8 Grupos Capacitados en prevención de incendios forestales .  (Grupos capacitados)</t>
  </si>
  <si>
    <t xml:space="preserve">realizar seguimiento al plan básico de ordenamiento territorial con el fin de Controlar y regular las expansiones urbana y  agropecuaria.                                         Producto. Documento técnico de seguimiento y control </t>
  </si>
  <si>
    <t xml:space="preserve">realizar seguimiento al plan básico de ordenamiento territorial con el fin de Controlar y regular las expansiones urbana y  agropecuaria.                                               Producto. Documento técnico de seguimiento y control </t>
  </si>
  <si>
    <t>6A2</t>
  </si>
  <si>
    <t>Creación de bancos de semillas de especies nativas previamente identificadas, para realizar jornadas de reforestación en áreas afectadas por incendios forestales. </t>
  </si>
  <si>
    <t>Propagación de especies forestales nativas que soportaran programas de reforestación en el municipio de Dibulla La  Guajira.                                         -cinco mil (5.000.000 (individuos) de especies forestales nativas</t>
  </si>
  <si>
    <t>3A12</t>
  </si>
  <si>
    <t>6A3</t>
  </si>
  <si>
    <t>Desarrollar un proyecto de catastro multipropósito en los municipios costeros del área de estudio del Plan Maestro.</t>
  </si>
  <si>
    <t>Identificar zonas más vulnerables a partir de la evaluación de los registros históricos de incendios forestales. </t>
  </si>
  <si>
    <t>Catastro Multipropósito rural de Santa Marta
Producto: Informe técnico Cartografía</t>
  </si>
  <si>
    <t>Proyecto de determinación de zonas susceptibles a incendios forestales en el área de estudio</t>
  </si>
  <si>
    <t>Puesto de control
-informes de los puestos de control.</t>
  </si>
  <si>
    <t>Con el apoyo de la Policía Nacional, el Ejército Nacional y la Fiscalía General de la Nación se realizaron durantela vigencia 2019, un total de 12 operativos de control al tráfico ilegal de fauna, en el municipio de Dibulla, siendo las aves la especie más encontrada durante los procedimientos.
Así mismo, se realizaron 5 operativos en el municipio de Dibulla de control al tráfico ilegal de Flora silvestre.</t>
  </si>
  <si>
    <t xml:space="preserve">Formulación del proyecto
CREACION DEL CATASTRO MULTIPROPOSITO. </t>
  </si>
  <si>
    <t>Informe de Gestión emitido por Autoridad Ambiental</t>
  </si>
  <si>
    <t xml:space="preserve">Implementación del catastro multipropósito. </t>
  </si>
  <si>
    <t>realizar ajustes a los procedimientos establecidos para la incautación y disposición final de flora como también de fauna incautada y hacer un análisis situacional y fortalecimiento de las debilidades para el control de la incautación.</t>
  </si>
  <si>
    <t>Se elaboró un documento para ajustes del protocolo de manejo de fauna silvestre incautada por tráfico ilegal, restaurada o entregada voluntariamente.  Actualmente se encuentra en trámite para su aprobación e inclusión al Sistema Integrado de Gestión.</t>
  </si>
  <si>
    <t>Protocolo elaborado</t>
  </si>
  <si>
    <t>7A3</t>
  </si>
  <si>
    <t xml:space="preserve">Participar en escenarios de socialización e implementación del proyecto catastro multipropósito convocados por la entidad encargada.
Producto: Informe técnico de participación </t>
  </si>
  <si>
    <t>Identificar los principales puntos de extracción ilegal de fauna y flora. </t>
  </si>
  <si>
    <t>Implementar acciones del diagnostico de minería ilegal, trafico de flora y fauna .
-mapa temático con sitios de trafico y minería ilegal</t>
  </si>
  <si>
    <t>Iniciar un proceso en coordinación con el IGAC de la actualización catastral del Municipio.
Producto: Documento técnico de compromisos y acciones.</t>
  </si>
  <si>
    <t>De darse la actualización catastral con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Documento técnico de participación como una herramienta que incluya aspectos físicos como la ubicación, individualización, georreferenciación y linderos; económicos que reflejen la condición física de los predios y su comportamiento en el mercado inmobiliario; jurídicos como la información de tenedores, ocupantes, poseedores y propietarios); y una actualización y conservación continuas</t>
  </si>
  <si>
    <t>7A4</t>
  </si>
  <si>
    <t>Identificar principales rutas de transporte y comercialización ilegal de fauna y flora.  </t>
  </si>
  <si>
    <t>Implementar acciones del diagnostico de minería ilegal, trafico de flora y fauna .
-documentos con diagnostico y mapas temáticos sobre esas actividades ilegales.</t>
  </si>
  <si>
    <t xml:space="preserve">Durante la vigencia 2019 se identificó la ruta principal de transporte y comercialización de fauna y flora, el cual se anexa.
Se remite Informe de Monitoreo y Evaluación de Posibles Impactos Ambientales y Contaminación de Mercurio y Cianuro, por Presunta Explotación Ilegal de Oro en la Cuenca del Río Jerez, Municipio de Dibulla – La Guajira.
</t>
  </si>
  <si>
    <t xml:space="preserve">Plano de ruta principal de transporte y comercialización de fauna y flora.
Informe técnico de visita de junio de 2019.
</t>
  </si>
  <si>
    <t>7A5</t>
  </si>
  <si>
    <t>Incrementar operativos de vigilancia y control de tráfico ilegal de fauna silvestre en vías principales y secundarias, terminales de transporte marino, terrestre y aéreos.  </t>
  </si>
  <si>
    <t>Con el apoyo de la Policía Nacional, el Ejército Nacional y La Fiscalía general de La Nación, durante la vigencia 2019 se realizaron 12 operativos control al tráfico ilegal de Fauna, en el municipio de Dibulla, siendo las aves la especie más encontrada durante los procedimientos.</t>
  </si>
  <si>
    <t>Aunar esfuerzo con la Agencia Nacional de Tierra, Instituto Geográfico Agustín Codazzi y el municipio de Dibulla para desarrollar un proyecto de catastro multipropósito.                             Producto: catastro multipropósito se está implementando</t>
  </si>
  <si>
    <t>seguimiento, ajuste  y evaluación de  actividades de  Catastro multipropósito. Producto Documentos técnicos de control y seguimiento</t>
  </si>
  <si>
    <t>7A6</t>
  </si>
  <si>
    <t>Fomentar la vigilancia ciudadana que permita alertar y avisar a las autoridades competentes de manera oportuna sobre la extracción ilegal de fauna y flora silvestre.</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</si>
  <si>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</si>
  <si>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</si>
  <si>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 xml:space="preserve">Con el apoyo de la Policía Nacional, el Ejército Nacional y La Fiscalía general de La Nación, durante la vigencia 2019 se realizaron 12 operativos control al tráfico ilegal de Fauna, en el municipio de Dibulla, siendo las aves la especie más encontrada durante los procedimientos.
Asi mismo, se realizaron 5 operativos en el municipio de Dibulla de control al tráfico ilegal de Flora silvestre
</t>
  </si>
  <si>
    <t>3A13</t>
  </si>
  <si>
    <t>Establecer los límites de las áreas a destinar para desarrollo agropecuario en el área de estudio del Plan maestro, de acuerdo con la vocación de usos del suelo.</t>
  </si>
  <si>
    <t>7A7</t>
  </si>
  <si>
    <t>Diseñar y desarrollar programas educativos, enfocados al conocimiento y apropiación del territorio y las especies.  </t>
  </si>
  <si>
    <t>Identificación e inclusión de zonas para desarrollo agropecuario en el proceso de actualización del POT Santa Marta
Producto: DTS, Documento normativo POT</t>
  </si>
  <si>
    <t>5 comunidades beneficiadas de los programas educativos, enfocados al conocimiento y apropiación del territorio y las especies.  </t>
  </si>
  <si>
    <t>8 comunidades beneficiadas de los programas educativos, enfocados al conocimiento y apropiación del territorio y las especies.  </t>
  </si>
  <si>
    <t xml:space="preserve">Durante la vigencia 2018, se realizó socialización de la estrategia de divulgación y capacitación a actores en cambio climáticos y de la Política Nacional para la Gobernanza y la Cultura del Agua PGNCA en los sectores productivos.  En INETRAM en Mingueo y Las Flores el 30 de nov de 2018.
También se realizó la instalación del software virtual Pro en el centro de documentación en el Centro Agroecológico y Eco turístico del rio Jerez, como centro de consulta a una base de datos de más de 9000 publicaciones que servirá para actualizar y conocer información a la población estudiantil campesina e indígena del pie de Monte de la Sierra Nevada de Santa Marta.
</t>
  </si>
  <si>
    <t>Informe de gestión del Grupo de Educación Ambiental</t>
  </si>
  <si>
    <t>7A8</t>
  </si>
  <si>
    <t>Fomentar programas educativos y  turísticos que propendan por la protección de las especies susceptibles al tráfico ilegal, mediante la formulación de alternativas económicas</t>
  </si>
  <si>
    <t xml:space="preserve">1 Asesoría para la formulación de alternativas económicas mediante la implementación del programa educativo para la protección de especies susceptibles de trafico ilegal </t>
  </si>
  <si>
    <t xml:space="preserve">3 Asesorías para la formulación de alternativas económicas mediante la implementación del programa educativo para la protección de especies susceptibles de trafico ilegal </t>
  </si>
  <si>
    <t xml:space="preserve">En el marco del programa regional de negocios verdes, ha realizado acompañamiento y asesoría a unidades productivas de la zona de influencia del Plan Maestro en el municipio de Dibulla, de la siguiente manera:
•        Un Taller de sensibilización sobre el programa de negocios verdes en Dibulla, enfocado en la generación de impactos ambientales positivos enfocados en los negocios verdes y en la preservación y conservación del capitán natural del departamento (15/05/2019).
•        Asesorías técnicas a unidades productivas: Resguardo Kogui-Comunidad El Pedregal; APOMD (Alianza Cacao) 20/05/2019; Artesanías Casa Japón (25/07/2019 y 16/08/2019); Dulcería en vereda Las Flores (19/97/2019); Artesanías Selvans (25/07/2019); La Sierrita Ecotours (12/08/2019); SUA Palomino (13/08/2019); ASONACRI en Palomino (16/08/2019).
El día 13/12/19 CORPOGUAJIRA suscribió Acuerdo de voluntades para la conservación de escenarios naturales de afluencia turística en el corregimiento de Palomino, con miembros del Comité de vigilancia, promoción y conservación de las playas de Palomino. Lo anterior, como un espacio de diálogo con todos los actores del lugar y en articulación con la institucionalidad tomadoras de decisiones, en el que manifestaron sus voluntades para la conservación de estos escenarios.
</t>
  </si>
  <si>
    <t xml:space="preserve">Listados de asistencia de taller y asesorías técnicas realizados.
Acuerdo de voluntades CORPOGUAJIRA Y Comité de vigilancia, promoción y conservación de las playas de Palomino.
Listado de asistencia  24/04/2019
</t>
  </si>
  <si>
    <t>Identificar y establecer las zonas dentro del proyecto de revisión y ajuste POT - 
MAPAS DE ZONAS HOMOGENEAS</t>
  </si>
  <si>
    <t xml:space="preserve">Control y seguimiento. </t>
  </si>
  <si>
    <t>7A9</t>
  </si>
  <si>
    <t>Fortalecer y adecuar la capacidad operativa y funcional para la recepción de fauna y flora silvestre. </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</si>
  <si>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</si>
  <si>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 xml:space="preserve"> 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</si>
  <si>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Durante la vigencia 201 ingresaron al Centro Agroecológico y Ecoturístico Jerez un total de 596 especímenes provenientes del tráfico ilega de entrega voluntaria o por restitución. En el mismo periodo se liberaron 1811 especímenes en estado de recuperación física y con valoración etológica satisfactoria a través de 70 liberaciones.</t>
  </si>
  <si>
    <t>Copia del contrato 0049 de 2018
Base de datos de incautaciones</t>
  </si>
  <si>
    <t>Actividad articulada con la acción 3A9</t>
  </si>
  <si>
    <t xml:space="preserve">Conformar un comité interinstitucional de control de tráfico ilegal de especies silvestres, de acuerdo al artículo 62 de la ley 1333 de 2009, el cual debe contar con presupuesto de los entes que lo conforman. 
</t>
  </si>
  <si>
    <t xml:space="preserve">Puesta en marcha del CIFA
-actas de reunión y planificación de actividades del CIFA. </t>
  </si>
  <si>
    <t xml:space="preserve">En el marco de la mesa contra delitos ambientales, de carácter interinstitucional, se tratan los temas de tráfico ilegal de especies de fauna y flora.
</t>
  </si>
  <si>
    <t>Acta de reunión y listado de asistencia de fecha 30/5/19 y 26/07/19</t>
  </si>
  <si>
    <t>8A1</t>
  </si>
  <si>
    <t>Capacitar y educar a los operadores, prestadores de servicios turísticos, centros de buceo y entes de vigilancia y control sobre el adecuado uso de las zonas de careteo y buceo en ecosistemas estratégicos.</t>
  </si>
  <si>
    <t>1 Grupo de operadores, prestadores de servicios turísticos, centros de buceo o entes de vigilancia y control capacitados sobre el adecuado uso de las zonas de careteo y buceo en ecosistemas estratégicos.</t>
  </si>
  <si>
    <t>3 Grupos de operadores, prestadores de servicios turísticos, centros de buceo o entes de vigilancia o control capacitados sobre el adecuado uso de las zonas de careteo y buceo en ecosistemas estratégicos.</t>
  </si>
  <si>
    <t>Basado en las determinantes ajustadas en el EOT a través de la Secretaría de Prospectiva Estratégica y Desarrollo Territorial socializar en talleres de trabajo con la comunidad y propietarios los limites de la áreas destinadas para el desarrollo agropecuario.
Producto: : Documento técnico de compromisos y acciones.</t>
  </si>
  <si>
    <t>CORPOGUAJIRA no tiene conocimiento de la existencia de zonas de careteo o de buceo en el municipio del Dibulla.</t>
  </si>
  <si>
    <t>Mantener control y vigilancia de los limites establecidos en el EOT a través de la Secretaría 
Producto: Documento técnico de programa de control y vigilancia.</t>
  </si>
  <si>
    <t>NO APLICA</t>
  </si>
  <si>
    <t>8A2</t>
  </si>
  <si>
    <t xml:space="preserve">Realizar campañas publicitarias de sensibilidad ambiental
</t>
  </si>
  <si>
    <t>10 Capacitaciones a grupos de interés presentes en área de influencia</t>
  </si>
  <si>
    <t>13 Capacitaciones a grupos de interés presentes en área de influencia</t>
  </si>
  <si>
    <t xml:space="preserve">Articular el plan básico de ordenamiento territorial con el plan maestro afín de definir los limites de las áreas para el desarrollo agropecuario.                                      Documentos técnicos de control y seguimiento </t>
  </si>
  <si>
    <t xml:space="preserve">Se realizaron capacitaciones en el municipio de Dibulla en las siguientes temáticas: Prácticas de promoción y consumo sostenible, buenas prácticas, mercados verdes, incendios forestales, delitos ambientales y foro de formalización minera.
Apoyo a procesos de Producción más limpia con los sectores productivos implementadas (Visita a las unidades productivas del Municipio de Dibulla, dentro de las que se encuentran: Gallinas ponedoras, de engorde, piscicultura, Agricultura, Ovino, transformación del tomate y coco, esto dentro del marco del proyecto: Construyendo Capacidades Empresariales Rurales Confianza y Oportunidad que viene adelantando el Ministerio de Agricultura y Desarrollo Rural a grupos no formales).
El 06/02/19 se implementaron estrategias de capacitación para la prevención, control y manejo de incendios forestales con el sector agropecuario (Dibulla: líderes de las veredas, las autoridades indígenas de la etnia Wiwa Comunidad SEYAMAKE y representantes de la alcaldía de Dibulla, Riohacha).
El 08/04/2019 se conformó el comité de vigilancia en Palomino –Dibulla y Capacitación sobre mecanismos de participación ambiental ciudadana, veedurías ambientales 
</t>
  </si>
  <si>
    <t xml:space="preserve">seguimiento y ajuste al plan básico de ordenamiento territorial según áreas destinadas para el desarrollo agropecuario.               Documentos técnicos de control y seguimiento </t>
  </si>
  <si>
    <t xml:space="preserve">Listados de asistencia a capacitaciones realizadas.
Listado de asistencia visita a unidades productivas
Acta de conformación del Comité de Vigilancia de Palomino y Listado de asistencia.
</t>
  </si>
  <si>
    <t>3A14</t>
  </si>
  <si>
    <t>Gestionar la generación de conocimiento que permita el diseño e implementación de programas de restauración en ecosistemas marino costeros al interior y en la zona de  influencia del PNNT</t>
  </si>
  <si>
    <t>Realizar patrullaje en ecosistema estratégico marino costero. Informe de la gestión</t>
  </si>
  <si>
    <t xml:space="preserve">Durante la vigencia 2019 se realizó informe de verificación al estado de los ecosistemas marinos y costeros de la Guajira, abarcando el sector comprendido por el municipio de Dibulla -Radicado INT-886 de 06/03/2019.
Así mismo, se realizó la atención de afectaciones sobre intervenciones antrópicas a ecosistemas, como manglar. Se anexa informe de visita de fecha 23/04/2019 sobre Atención a tala de mangles y relleno parcial de humedal en humedal boquita de Icacal, Municipio de Dibulla, La Guajira.
</t>
  </si>
  <si>
    <t xml:space="preserve">Informe de visita INT-886 de 06/03/2019
Informe de visita de fecha 23/04/2019
</t>
  </si>
  <si>
    <t>B)      Gestión y saneamiento de residuos sólidos</t>
  </si>
  <si>
    <t>1B</t>
  </si>
  <si>
    <t>Diseñar e implementar estrategias que permitan incrementar la cobertura y frecuencia de recolección de residuos sólidos en las cuencas de los municipios costeros del área de estudio del plan maestro como parte de la gestión integral en el manejo de residuos sólidos.</t>
  </si>
  <si>
    <t>1B1</t>
  </si>
  <si>
    <t>Gestionar la generación de conocimiento que permita diagnosticar la presencia de residuos plásticos, incluido microplásticos y su impacto sobre los ecosistemas de la zona de influencia del PNN Tayrona.</t>
  </si>
  <si>
    <t>Caracterización y monitoreo del impacto de los residuos plásticos y microplásticos sobre los ecosistemas presentes en el área de influencia del PNN Tayrona adscrita la municipio de Dibulla</t>
  </si>
  <si>
    <t xml:space="preserve">Durante la vigencia 2019 se realizaron actividades tendientes a establecer el tipo de residuos plásticos presentes en el municipio de Dibulla, a través de actividades de recolección de residuos sólidos mediante jornada de limpieza con la comunidad e instituciones y empresa privada de Palomino, así mismo, acciones de sensibilización sobre el manejo de residuos sólidos y aplicación del comparendo ambiental en el sector turístico de Palomino, Rio Ancho y Dibulla.
Para la vigencia del año 3-2020 se avanzará con una siguiente fase que permita avanzar en el estudio de caracterización y monitoreo del impacto de los residuos plásticos, incluido microplásticos sobre los ecosistemas presentes en el área de influencia del PNN Tayrona. 
</t>
  </si>
  <si>
    <t xml:space="preserve">Listado de asistencia sobre comparendo ambiental 17/04/2019
Registro de visita de fecha 15/09/2019
</t>
  </si>
  <si>
    <t xml:space="preserve">Implementar  estrategias  de restauración en el PNN Tayrona
Producto: Informe técnico
</t>
  </si>
  <si>
    <t>Implementación y seguimiento de los PGIRS de los municipios costeros del área de estudio que correspondan. Se deberá incluir la zona rural, cuencas y áreas marino costeras.</t>
  </si>
  <si>
    <t>1B3</t>
  </si>
  <si>
    <t xml:space="preserve">Seguimiento PGIRS del Municipio de Dibulla. </t>
  </si>
  <si>
    <t xml:space="preserve">
Seguimiento PGIRS del Municipio de Dibulla. </t>
  </si>
  <si>
    <t xml:space="preserve">
Durante la vigencia 2019 se realizaron seguimientos ambientales semestrales al cumplimiento del componente de aprovechamiento contemplado en el Plan de Gestión Integral de Residuos Sólidos del municipio de Dibulla. Se anexa acta de reunión e informe de seguimiento INT – 2106 y INT – 5514.
CORPOGUAJIRA adelanta una investigación al municipio de Dibulla por incumplimiento en la norma de PGIRS. Se formularon cargos mediante Auto No. 754 del 13 de agosto de 2019-notificado por aviso.
</t>
  </si>
  <si>
    <t>Actas de reunión de fecha 11/10/2019 Informes de seguimiento INT – 2106 de fecha 09/05/2019 y INT – 5514 del 13/12/2019.
Auto No. 754 del 13 de agosto de 2019.</t>
  </si>
  <si>
    <t>2B</t>
  </si>
  <si>
    <t>Diseñar e implementar estrategias para incrementar las unidades de almacenamiento transitorio y de disposición final de residuos sólidos generados en las cuencas de los municipios costeros del área de estudio del plan maestro, para
lograr un manejo integral de los mismos.</t>
  </si>
  <si>
    <t>2B4</t>
  </si>
  <si>
    <t>Fomento, creación y seguimiento de programas de separación en la fuente, recolección selectiva y aprovechamiento de los residuos sólidos en los municipios costeros del área de estudio del Plan maestro.</t>
  </si>
  <si>
    <t>Desarrollar un programa de separación en la fuente, recolección selectiva y aprovechamiento de los residuos sólidos en el Municipio de Dibulla, La Guajira. Informe del programa</t>
  </si>
  <si>
    <t xml:space="preserve">Acta de conformación del Comité de Vigilancia de Palomino
Listado de asistencia Conformación del Comité
</t>
  </si>
  <si>
    <t>Realizar seguimiento a las metas establecidas en el programa de uso racional de bolsas plásticas en el municipio de Dibulla, La Guajira. Informe Anual de seguimiento.</t>
  </si>
  <si>
    <t>El día 15/06/19 se realizó recolección de 2 toneladas de residuos sólidos mediante jornada de limpieza con la comunidad e instituciones y empresa privada de Palomino</t>
  </si>
  <si>
    <t>Registro de visita de fecha 15/09/2019</t>
  </si>
  <si>
    <t>3B2</t>
  </si>
  <si>
    <t>Incluir programas de educación ambiental en los instrumentos de planificación de las entidades involucradas, enfocadas a la gestión y manejo integral de los residuos sólidos (Campañas educativas interinstitucionales y constantes).</t>
  </si>
  <si>
    <t>Consolidar y fortalecer el Plan de Educación Ambiental Municipal concertado con los actores del CIDEA, enfocado a la gestión y manejo integral de los residuos sólidos (Campañas educativas interinstitucionales y constantes).  Informe de Gestión.</t>
  </si>
  <si>
    <t xml:space="preserve">Consolidar y fortalecer el Plan de Educación Ambiental Municipal concertado con los actores del CIDEA, enfocado a la gestión y manejo integral de los residuos sólidos (Campañas educativas interinstitucionales y constantes). </t>
  </si>
  <si>
    <t>El día 08/04/2019 se conformó el comité de vigilancia y promoción del sitio turístico en el municipio de Dibulla.</t>
  </si>
  <si>
    <t xml:space="preserve">Acta de conformación del Comité de Vigilancia de Palomino
Listado de asistencia Conformación del Comité
</t>
  </si>
  <si>
    <t>6B</t>
  </si>
  <si>
    <t>Diseñar e implementar estrategias educativas encaminadas a fortalecer y crear cultura ciudadana para generar una gestión integral de los residuos sólidos en las vías principales y secundarias de los municipios costeros del área de estudio del plan maestro.</t>
  </si>
  <si>
    <t>6B1</t>
  </si>
  <si>
    <t>Diseñar e implementar herramientas de comunicación estratégica para fomentar la reducción en el uso de plásticos e icopor, que a su vez propendan por el manejo integral de residuos sólidos, que permita reducir la presencia de residuos en las vías principales y secundarias de los municipios costeros del área de estudio del plan maestro.</t>
  </si>
  <si>
    <t>Desarrollar programa de educación ambiental y comunicación para la separación en la fuente, aprovechamiento de Residuos Reciclables y eliminación de botaderos satélites en el Municipio de Dibulla, La Guajira. Informe de Gestión.</t>
  </si>
  <si>
    <t>El 17/04/2019 se adelantó la sensibilización sobre el manejo de residuos sólidos y aplicación del comparendo ambiental en el sector turístico de Palomino, Rio Ancho y Dibulla.</t>
  </si>
  <si>
    <t>6B3</t>
  </si>
  <si>
    <t>Verificar que se realice el manejo integral de los residuos producto del mantenimiento vial por parte de la concesión vial.</t>
  </si>
  <si>
    <t>Seguimiento al Plan de Manejo Ambiental de la Concesión Carretera. Informe de seguimiento.</t>
  </si>
  <si>
    <t>Durante la vigencia 2019, CORPOGUAJIRA sostuvo reuniones con la Agencia Nacional de Infrestructura, Alcaldía de Dibulla, Concesión Riohacha-Paraguachon e Interventoría de la Concesión, con el fin de definir estrategias de acción para solucionar la problemática de residuos sólidos en el derecho de vía del corredor vial, jurisdicción del municipio de Dibulla.</t>
  </si>
  <si>
    <t xml:space="preserve">Acta de reunión de fecha 29/03/2019
Acta de reunión de fecha 03/05/2019
</t>
  </si>
  <si>
    <t>Implementar acciones de restauración de ecosistemas marino-costeros</t>
  </si>
  <si>
    <t>7B</t>
  </si>
  <si>
    <t>Implementar sistema de tratamiento y disposición final que involucre el manejo integral de los residuos sólidos de los municipios costeros del área de estudio del plan maestro.</t>
  </si>
  <si>
    <t>7B4</t>
  </si>
  <si>
    <t>Ejercer medidas de seguimiento, control y vigilancia a los generadores de residuos peligrosos.</t>
  </si>
  <si>
    <t>Seguimiento ambiental a Generadores de RESPEL
-Informes y actos administrativos de los procedimientos realizados para mejorar esta actividad.</t>
  </si>
  <si>
    <t xml:space="preserve">Durante la vigencia 2019 CORPOGUAJIRA realizó seguimiento a generadores de RESPEL en el municipio de Dibulla, entre los que se destacan:  
•        Estaciones de Servicio
•        GECELCA
•        Puerto Multipropósito Brisa
•        Promigas S.A.
•        Bananeras
•        Palmeras 
•        Canteras 
•        Hospital y centros de Salud
Entre otros. 
CORPOGUAJIRA adelanta un proceso sancionatorio contra el municipio de Dibulla por incumplimiento por PCB – Residuos peligrosos. A través del Auto No. 0185 del 28 de febrero de 2019, CORPOGUAJIRA prescinde del periodo probatorio.
</t>
  </si>
  <si>
    <t xml:space="preserve">Informes de seguimiento INT-3366; INT-2761; INT-3367; INT-3479; INT-3636; INT-3663; INT-5308; INT-5130; INT-1140; INT-349; INT-960; INT-1136; INT-1135; INT-1134; INT-1303; INT-2563; INT-2564; INT-2700; INT-2417; INT-2303; INT-2416; INT-3027; INT-3398; INT-3879; INT-3695; INT-3876; INT-4156; INT-5428; INT-5430; INT-5427; INT-3400; INT-3600; INT-3601; INT-3602; INT-3590; INT-3604; INT-3603; INT-3588.
Auto No. 0185 del 28 de febrero de 2019.
</t>
  </si>
  <si>
    <t>C</t>
  </si>
  <si>
    <t>C)      Gestión y saneamiento de vertimientos</t>
  </si>
  <si>
    <t>Degradación de la calidad ambiental marina en el área de influencia del PNNT</t>
  </si>
  <si>
    <t>1C</t>
  </si>
  <si>
    <t>Diseñar e implementar estrategias que permitan disminuir cargas orgánicas, químicas y microbiológicas (coliformes termotolerantes, nitritos, nitratos, amonio, sólidos suspendidos totales), como mecanismo que contribuya a mejorar la calidad ambiental marina en el área de influencia del PNN Tayrona.</t>
  </si>
  <si>
    <t>1C1</t>
  </si>
  <si>
    <t xml:space="preserve">
Realizar monitoreo de los parámetros de calidad y contaminantes en los cuerpos de agua de la zonas marinos costeras en el marco de la Red de Vigilancia para la conservación y protección de la calidad de las aguas marinas y
costeras - REDCAM</t>
  </si>
  <si>
    <t>4A</t>
  </si>
  <si>
    <t xml:space="preserve">Declarar la zona Amortiguadora del PNN Tayrona </t>
  </si>
  <si>
    <t>4A1</t>
  </si>
  <si>
    <t>Realizar monitoreo de calidad y
contaminantes en cuerpos de agua de
la zona marina costera del Municipio de
Dibulla, La Guajira. Reporte de
Resultados.</t>
  </si>
  <si>
    <t>Las entidades con competencia deberán generar insumos técnicos y jurídicos para la formulación del decreto reglamentario de la zona amortiguadora del PNNT ante la Dirección de Bosques, Biodiversidad y Servicios Ecosistémicos del MADS.</t>
  </si>
  <si>
    <t>CORPOGUAJIRA realizó monitoreo de calidad del agua en cuerpos de agua de la zona marino costera del municipio de Dibulla en las siguientes estaciones de muestreo: Mar Caribe, Frente a Camarones, Mar Caribe, Frente a río Jerez, Mar Caribe, Frente a río Cañas, Mar Caribe, Frente a Gecelca y Mar Caribe, Frente a río Palomino. Los parámetros medidos fueron físico-químicos y microbiológicos.
En 2018 se tomaron muestras los días 8/03/2018 y 8/11/2018. En 2019 se tomaron muestras los días 21/03/2019 y 03/10/2019.</t>
  </si>
  <si>
    <t>Mesas técnicas para la incorporación de la zona de amortiguación en el POT de Santa Marta
Producto: Informe técnico, actas de reuniones</t>
  </si>
  <si>
    <t>Informe de resultados 2019</t>
  </si>
  <si>
    <t>1C2</t>
  </si>
  <si>
    <t>Incrementar cobertura y frecuencia en el control y seguimiento realizado a los vertimientos generados por los municipios costeros del plan maestro.</t>
  </si>
  <si>
    <t>Visitas de seguimiento ambiental
-Informe semestral de seguimiento</t>
  </si>
  <si>
    <t xml:space="preserve">Durante las vigencias 2018 y 2019 CORPOGUAJIRA realizó Seguimiento Ambiental semestral al saneamiento y manejo de aguas residuales del municipio de Dibulla y sus corregimientos. </t>
  </si>
  <si>
    <t xml:space="preserve">Informes de seguimiento:
INT-5127 y INT-1543 
</t>
  </si>
  <si>
    <t>Convocar a mesa de trabajo para  analizar la propuesta de lineamientos técnico-jurídicos para las zonas amortiguadoras expedidos por el MADS y sus implicaciones sobre la propuesta de zona amortiguadora del PNN Tayrona elaborada previamente por la entidad
Producto: Acta de reunión</t>
  </si>
  <si>
    <t>1C3</t>
  </si>
  <si>
    <t>Implementar seguimiento y monitoreo a los vertimientos realizados por actividades agropecuarias y/o industriales sobre los cuerpos de agua receptores en los municipios costeros del área de estudio del plan maestro.</t>
  </si>
  <si>
    <t xml:space="preserve">Durante la vigencia 2019 CORPOGUAJIRA realizó seguimiento a generadores de RESPEL en el municipio de Dibulla, entre los que se destacan:  
•	Estaciones de Servicio
•	GECELCA
•	Puerto Multipropósito Brisa
•	Promigas S.A.
•	Bananeras
•	Palmeras 
•	Canteras 
•	Hospital y centros de Salud
Entre otros. 
</t>
  </si>
  <si>
    <t>1C10</t>
  </si>
  <si>
    <t>Realizar seguimiento periódico a los PSMV de los municipios costeros área de estudio del plan maestro, una vez estén implementados</t>
  </si>
  <si>
    <t xml:space="preserve">Participar en espacios generados por la dirección de Bosques, Biodiversidad y Servicios Ecosistémicos del MADS en la formulación del decreto reglamentario de la zona amortiguadora del PNNT. 
Producto: Informe Técnico 
</t>
  </si>
  <si>
    <t xml:space="preserve">Durante las vigencias 2018 y 2019 CORPOGUAJIRA realizó Seguimiento Ambiental semestral al saneamiento y manejo de aguas residuales del municipio de Dibulla y sus corregimientos. 
CORPOGUAJIRA adelanta una investigación por incumplimiento al PSMV, de acuerdo con el Auto 0730 del 06 de agosto de 2019, el cual se encuentra pendiente de formulación de cargos.
</t>
  </si>
  <si>
    <t xml:space="preserve">Informes de seguimiento:
INT-5127 y INT-1543 
Auto No. 0730 del 06 de agosto de 2019
</t>
  </si>
  <si>
    <t>1C11</t>
  </si>
  <si>
    <t xml:space="preserve">Generar programas que promuevan el uso eficiente del agua.
</t>
  </si>
  <si>
    <t>Desarrollar 1 campaña de sensibilización y comunicación en el área de influencia del Plan Maestro</t>
  </si>
  <si>
    <t>4A2</t>
  </si>
  <si>
    <t>Realizar e identificar una propuesta de zona amortiguadora que cubra las necesidades del área protegida y que involucre en su construcción, la participación de las entidades competentes. </t>
  </si>
  <si>
    <t xml:space="preserve">El 09 de noviembre de 2018, en las instalaciones de la institución Educativa San Antonio de Palomino, con presencia de diferentes sectores, gremios e instituciones entre los que se resaltan, los siguientes: Estudiantes de los grados 10 y 11 de la institución educativa, Subsecretario de Desarrollo Rural y Gestión Ambiental, Policía de Turismo, Operador del Servicio de Aguas, Lideres Cívicos, representante de sectores productivos y gremios, sociedad civil en general. La Capacitación consistió en explicar los lineamientos más relevantes de la Política Nacional para laGobernanza del Agua – PNGA y sobre los efectos del cambio climático.
Se realizó una jornada lúdica en las instalaciones del INETRAM el día 30 de noviembre de 2018, donde se realizaron muestras culturales como la presentación del grupo de danzas del corregimiento de Mingueo, se realizaron mensajes ambientales para la conservación y uso sostenible del agua, declamación de poesías ambientales, se expusieron experiencias que han tenido con proyectos ambientales escolares (PRAES) con el apoyo de la Corporación y Obras de teatro realizadas una por la institución de las flores llamada reciclo y reutilizo los residuos sólidos y por la institución san Antonio de palomino llamada Cuido el medio ambiente.
</t>
  </si>
  <si>
    <t xml:space="preserve">Convocar a mesa de trabajo para generar insumos técnicos y jurídicos para abordar el proceso de elaboración  de zona amortiguadora del PNN Tayrona 
Producto:
Informe Técnico (Mismo informe de 4A1)  </t>
  </si>
  <si>
    <t xml:space="preserve">Informe de gestión del Grupo de Educación Ambiental
Listados de asistencia de fecha 9/11/2018
</t>
  </si>
  <si>
    <t>1C14</t>
  </si>
  <si>
    <t>Fortalecer el seguimiento y control a los permisos de vertimiento  de aguas residuales domésticas e industriales que se generen en los municipios costeros del área de estudio del plan maestro</t>
  </si>
  <si>
    <t xml:space="preserve">Durante la vigencia 2018 y 2019 CORPOGUAJIRA realizó seguimiento a generadores de RESPEL en el municipio de Dibulla, entre los que se destacan:  
•	Estaciones de Servicio
•	GECELCA
•	Puerto Multipropósito Brisa
•	Promigas S.A.
•	Bananeras
•	Palmeras 
•	Canteras 
•	Hospital y centros de Salud
Entre otros. 
</t>
  </si>
  <si>
    <t xml:space="preserve">Identificar los sectores del PNNT, que cumple con los criterios de zonas amortiguadoras. Acción sujeta al acto administrativo de la expedición del decreto reglamentario
Producto: sitios identificados 
</t>
  </si>
  <si>
    <t>1C15</t>
  </si>
  <si>
    <t>Promover y ajustar en los permisos de vertimientos, la caracterización de éstos que se realicen  en las cuencas y cuerpos de aguas de los municipios costeros del plan maestro</t>
  </si>
  <si>
    <t xml:space="preserve">Identificar los sectores del PNNT, que cumple con los criterios de zonas amortiguadoras. Acción sujeta al acto administrativo de la expedición del decreto reglamentario
Producto: sitios identificados 
</t>
  </si>
  <si>
    <t>Promover y ajustar los permisos de vertimientos la caracterización de estos que se realizan en las cuencas y cuerpos de aguas del Municipio de Dibulla, La Guajira. Permiso Ajustado.</t>
  </si>
  <si>
    <t xml:space="preserve">CORPOGUAJIRA realizó el monitoreo de los vertimientos que se realizan en el área de influencia del Plan Maestro en su jurisdicción. Se tomaron muestras a GECELCA (aguas residuales de lavado y de enfriamiento) el 29/11/2018 y 9/08/2019.
Se tomaron muestras a la entrada y salida de la laguna de oxidación del municipio de Dibulla el 22/03/2018.
Se tomaron muestras al sitio de vertimiento del municipio de Dibulla y Mingueo el 22/05/2019.
</t>
  </si>
  <si>
    <t xml:space="preserve">Informe de resultados
IR266-19
IR267-19
IR13718
IR13818
IR13918
IR19819
IR19919
IR28518
IR28618
</t>
  </si>
  <si>
    <t>4A3</t>
  </si>
  <si>
    <t>1C16</t>
  </si>
  <si>
    <t>Declarar la zona amortiguadora para el PNN Tayrona, de acuerdo con el Artículo 16 del Decreto 3570 de 2011.</t>
  </si>
  <si>
    <t>Aclarar el estado de legalidad de los usuarios que realizan vertimientos a las cuencas y cuerpos de agua de los municipios costeros del Plan Maestro</t>
  </si>
  <si>
    <t>MADS</t>
  </si>
  <si>
    <t xml:space="preserve">SE REALIZARA EVALUACION POR VIA DE ACTO ADMINISTRATIVO DE LOS INSUMOS Y LA PROPUESTA ´RESENTADA POR PARQUES NACINOALES NATURALES Y CORPAMAG PARA LA DECLARATORIA DE LA ZONA AMORTIGUADORA DEL PNNT, LA CUAL EFECTUARA DURANTE LA EJECUCION DEL PLAN MAESTRO. SOLO ASI PROCEDEREMOS ASUMIR EL COMPROMISO.// PARA ESTA ACTIVIDAD NO SE ESTABLECERA COMPROMISOS DE TIEMPOS - DURANTE LA EJECUCION DEL PLAN MAESTRO </t>
  </si>
  <si>
    <t>El día 25 de julio de 2019 se realizó seguimiento a los pozos de agua de hoteles ubicados en el corregimiento de Palomino (Dibulla): Hotel Villa Delia, Hotel Tiki Hut, y Hotel Nubà, Hotel Bikini, Hotel Villa Edén, Hotel Due Amici Glemping</t>
  </si>
  <si>
    <t>Informe técnico de visita</t>
  </si>
  <si>
    <t>1C17</t>
  </si>
  <si>
    <t>Gestionar la generación de conocimiento que permita evaluar los efectos acumulativos de los vertimientos en las rondas y cuerpos de agua de las cuencas de los municipios costeros del área de estudio del Plan Maestro</t>
  </si>
  <si>
    <t>Gestionar la generación de conocimiento que permita evaluar los efectos acumulativos de los vertimientos en las rondas y cuerpos de agua de las cuencas del municipio de Dibulla, La Guajira. Documento del Estudio.</t>
  </si>
  <si>
    <t>El plan de desarrollo actual tiene un eje de protección al medio ambiente. No obstante lo anterior, se incluirán acciones mas especificas para atender las presiones externas sobre el área de estudio.</t>
  </si>
  <si>
    <t xml:space="preserve">se realizara la actualización del instrumento de planificación para incluir acciones que permitan mitigar las presiones externas </t>
  </si>
  <si>
    <t>1C18</t>
  </si>
  <si>
    <t>Gestionar la generación de conocimiento que permita la implementación de programas  de restauración activa, de acuerdo a los resultados de la evaluación de efectos acumulativos de los vertimientos en las rondas y cuerpos de agua de las cuencas de los municipios costeros del área de estudio del Plan Maestro</t>
  </si>
  <si>
    <t>Gestionar Estudio que permita la implementación de programas  de restauración activa de acuerdo a los resultados de la evaluación de efectos acumulativos de los vertimientos en las rondas y cuerpos de agua de Dibulla, La Guajira. Documento del Estudio.</t>
  </si>
  <si>
    <t>1. Documentar técnicamente dentro del POD, acciones de mitigación y atención de presiones   externas identificadas en el plan de manejo del PNN Tayrona.      1. Documento técnico POD que  incluya acciones de mitigación y atención de presiones   externas identificadas en el plan de manejo del PNN Tayrona.</t>
  </si>
  <si>
    <t>1C20</t>
  </si>
  <si>
    <t>Desarrollar un programa de monitoreo y seguimiento a la calidad hídrica de los cuerpos de agua receptores de los vertimientos, cumpliendo con los límites máximos permitidos por  la normatividad ambiental y sanitaria</t>
  </si>
  <si>
    <t>Desarrollar un programa de monitoreo y seguimiento a la calidad hídrica de los cuerpos de agua receptores de los vertimientos en el Municipio de Dibulla, La Guajira. Informe de seguimiento</t>
  </si>
  <si>
    <t>Identificación e inclusión de instrumentos de planificación territorial y ambiental, acciones que permitan mitigar o atender las presiones externas identificadas en el plan de manejo del PNN Tayrona en el proceso de actualización del POT Santa Marta
Producto: DTS, Documento normativo POT</t>
  </si>
  <si>
    <t>1C21</t>
  </si>
  <si>
    <t>Fortalecer el seguimiento y control a las lagunas de oxidación identificadas en los municipios costeros del área de estudio del Plan Maestro.</t>
  </si>
  <si>
    <t xml:space="preserve">Durante la vigencia 2019 CORPOGUAJIRA realizó Seguimiento Ambiental semestral al saneamiento y manejo de aguas residuales del municipio de Dibulla y sus corregimientos. 
CORPOGUAJIRA adelanta un proceso al municipio de Dibulla por incumplimiento de la Resolución 0631 de 2015, por vertimientos con parámetros por encima de los límites permisibles. Se apertura periodo probatorio mediante Auto No. 1066 del 22 de octubre de 2019. 
</t>
  </si>
  <si>
    <t xml:space="preserve">Informes de seguimiento:
INT-5127 y INT-1543 
Auto No. 1066 del 22 de octubre de 2019.
</t>
  </si>
  <si>
    <t xml:space="preserve">incluir las acciones de mitigación a presiones externas dentro del proyecto de revisión y ajuste POT
COMPONENTE DEL PMT INCLUIDO DENTRO DEL POT
</t>
  </si>
  <si>
    <t>1C23</t>
  </si>
  <si>
    <t>Requerir, diseñar e implementar programas de producción más limpia, enfocado a la reducción de la contaminación de los cuerpos de agua receptores de los municipios costeros del área de estudio del Plan Maestro</t>
  </si>
  <si>
    <t>Asesoría Técnica para la
implementación del programa de
producción más limpia y consumo
sostenible en el municipio de Dibulla, La Guajira. Informe de Gestión.</t>
  </si>
  <si>
    <t xml:space="preserve">
El día 08/04/2019 se conformó el comité de vigilancia y promoción del sitio turístico en el municipio de Dibulla.</t>
  </si>
  <si>
    <t>Acta de conformación del Comité de Vigilancia de Palomino
Listado de asistencia Conformación del Comité</t>
  </si>
  <si>
    <t>1C28</t>
  </si>
  <si>
    <t>Exigir la implementación del sistema de aguas residuales, como cumplimiento del Decreto 1076 de 2015 y Resolución del 0631 de 2015 del Ministerio de Ambiente y Desarrollo Sostenible</t>
  </si>
  <si>
    <t xml:space="preserve">Adelantar las acciones legales pertinentes -Usuarios implementando y cumpliendo la legislación ambiental de agua residuales. </t>
  </si>
  <si>
    <t>Adelantar las acciones legales pertinentes -Usuarios implementando y cumpliendo la legislación ambiental de agua residuales.</t>
  </si>
  <si>
    <t>Se elaboró protocolo para la certificación de vertimiento con los hoteleros de  Palomino; en el marco de la implementación del protocolo se entregó la primera Certificación de Cumplimiento Ambiental del Sistema de Vertimiento al Hotel Las Tres Marías.</t>
  </si>
  <si>
    <t>actualización de los instrumentos de planificación para incluir las acciones que permitan mitigar o atender las presiones externas identificadas en el plan de manejo del PNN Tayrona  
Producto informe técnico de actualización</t>
  </si>
  <si>
    <t xml:space="preserve">Protocolo para certificación de vertimientos
Informe técnico 
</t>
  </si>
  <si>
    <t>Degradación de la calidad ambiental marina en los sectores de bahía concha y Neguanje del PNN Tayrona</t>
  </si>
  <si>
    <t>2C</t>
  </si>
  <si>
    <t>Implementar estrategias para prevenir, regular y controlar los aportes de desechos orgánicos en los sectores de Bahía concha y Neguanje provenientes de la actividad turística.</t>
  </si>
  <si>
    <t>2C1</t>
  </si>
  <si>
    <t>Generar campañas educativas dirigidas a la protección de las rondas hídricas</t>
  </si>
  <si>
    <t>Desarrollar 1 campañas educativas para la protección de las rondas hídricas en los municipios ubicados en el área de influencia</t>
  </si>
  <si>
    <t>Desarrollar 3 campañas educativas para la protección de las rondas hídricas en los municipios ubicados en el área de influencia</t>
  </si>
  <si>
    <t>El 03 de mayo de 2019 se desarrolló una capacitación en PROCEDA (Proyecto Ciudadano de Educación Ambiental) en la escuela rural Santa Rita de la Sierra sede Buenos Aires municipio de Dibulla. Los PROCEDA es la herramienta de gobernanza donde la comunidad y la institución se involucran en la búsqueda de soluciones a una problemática ambiental del área rural o urbana</t>
  </si>
  <si>
    <t>Listado de asistencia 03/05/2019</t>
  </si>
  <si>
    <t>Incluir las acciones de mitigación a presiones externas dentro del proyecto de revisión y ajuste del EOT que conlleven a recuperar los recursos hidrobiológicos (peces, moluscos y crustáceos).
Producto: Documento técnico de acciones y compromisos.</t>
  </si>
  <si>
    <t>Mantener las acciones de mitigación a presiones externas dentro del proyecto de revisión y ajuste del EOT que conlleven a recuperar los recursos hidrobiológicos (peces, moluscos y crustáceos).
Producto: Documento técnico de acciones de evaluación, seguimiento y control.</t>
  </si>
  <si>
    <t>Desabastecimiento de agua para el consumo humano y conservación de ecosistemas</t>
  </si>
  <si>
    <t>1D</t>
  </si>
  <si>
    <t>Diseñar e implementar estrategias que permitan conocer la oferta y demanda hídrica sectorial para  el aprovechamiento sostenible del recurso hídrico en el área de estudio del plan maestro.</t>
  </si>
  <si>
    <t>1D1</t>
  </si>
  <si>
    <t>Gestionar la generación de conocimiento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t>
  </si>
  <si>
    <t xml:space="preserve"> NO APLICA. Acción priorizada para el año 5 – 2022.</t>
  </si>
  <si>
    <t>A través de la  secretaria de Planeación municipal socialice acciones del plan de manejo del PNN Tayrona  con el concejo municipal y el Consejo territorial de planeación                                           producto.  Acciones del plan de manejo del PNN Tayrona incluida en el plan de desarrollo</t>
  </si>
  <si>
    <t>1D2</t>
  </si>
  <si>
    <t>Gestionar la generación de conocimiento que permita generar la línea base para conocer el estado de la oferta y la demanda del recurso hídrico en el área de estudio de plan maestro.</t>
  </si>
  <si>
    <t xml:space="preserve">formulación del  plan de desarrollo  municipal 2020-2024  articulado con el plan de manejo del PNN Tayrona . Producto. Plan de desarrollo 2020-2024 formulado </t>
  </si>
  <si>
    <t>1D3</t>
  </si>
  <si>
    <t>Realizar un monitoreo periódico de los caudales de las cuencas del área de estudio, que incluya las partes baja, media y alta de las cuencas, así como en los puntos donde hay concesión para aprovechamiento de agua.</t>
  </si>
  <si>
    <t>Monitoreo Semestral de los caudales de las cuencas del Mpio de Dibulla, La Guajira. Reporte de Resultados.</t>
  </si>
  <si>
    <t>POMCA/POMIUAC - informe técnico</t>
  </si>
  <si>
    <t>Ejecución del POMCA SZH 1501 y POMIUAC VNSNSM</t>
  </si>
  <si>
    <t>1D4</t>
  </si>
  <si>
    <t>Realizar seguimientos periódicos a las concesiones e implementar límites de captación que se sujeten a los resultados de un monitoreo periódico de los puntos de abastecimiento.</t>
  </si>
  <si>
    <t xml:space="preserve">Durante la viegncia 2019 CORPOGUAJIRA ha realizado seguimiento técnico a los caudales y estado de derivaciones del río Jerez, en el municipio de Dibulla, con el fin de determinar la oferta actual del río y tomar decisión en cuanto a la administración integral del recurso hídrico. Se anexa informe técnico de visita de cumplimiento de 2018 y 2019 (INT-998 del 11/03/2019), realizado en épocas de estiaje.
Se anexa copia de las resoluciones 01095 del 20/05/2011 por las cuales se reglamentan las corrientes del río Jerez, en las cuales se imponen los límites de captación
Por otra parte, durante la vigencia 2019 CORPOGUAJIRA realizó Seguimiento Ambiental a concesiones de aguas municipales y de usuarios privados, ubicados en jurisdicción del municipio de Dibulla y sus corregimientos, de tal manera que se verifique el cumplimiento de la normatividad ambiental y obligaciones establecidas en los permisos.
</t>
  </si>
  <si>
    <t xml:space="preserve">Informe técnico de visita de cumplimiento de 2019 (INT-998 del 11/03/2019)
Copia de resolución No. 01095 del 20/05/2011
Informes de seguimiento a concesiones de agua 2019:
•	Municipales: INT-2006, INT 2004, INT-2008, INT-2005, INT-3143, INT-4458, INT-4455, INT-4457, INT-4688.
•	Privados: INT-349; INT-960; INT-1136; INT-1135; INT-1134; INT-1303; INT-2563; INT-2564; INT-2700; INT-2417; INT-2303; INT-2416; INT-3027; INT-3398; INT-3879; INT-3695; INT-3876; INT-4156; INT-5428; INT-5430; INT-5427; INT-5130; INT-3366; INT-2761; INT-3367; INT-3479; INT-3636; INT-3663; INT-5308.
</t>
  </si>
  <si>
    <t>1D5</t>
  </si>
  <si>
    <t xml:space="preserve">Incluir programas de educación ambiental en los instrumentos de planificación de las entidades involucradas, enfocadas a la gestión y manejo integral del recurso hídrico </t>
  </si>
  <si>
    <t>Consolidar y fortalecer el Plan de Educación Ambiental Municipal concertado con los actores del CIDEA, enfocado a la gestión y manejo integral del recurso hídrico (Campañas educativas interinstitucionales y constantes). Informe de Gestión.</t>
  </si>
  <si>
    <t>Promoción y fortalecimiento del Comité técnico interinstitucional de educación ambiental  (CIDEA) de Dibulla. El 13711/2019 se realizó taller para la construcción del plan decenal departamental de educación ambiental.</t>
  </si>
  <si>
    <t>Informe de reunión y Listado de asistencia.</t>
  </si>
  <si>
    <t>1D6</t>
  </si>
  <si>
    <t>Finalizar e implementar los Planes de Ordenación de la Cuenca Hidrográfica - POMCAS de la Subzonas Hidrográficas con Código 1501 la cual cubre los ríos Piedras, Manzanares y Otros Directos Caribe, por encontrarse en el área de influencia del PNNT.</t>
  </si>
  <si>
    <t>Meta: Plan de Acción del DADSA revisado y ajustado a las presiones externas identificadas en el Plan de Manejo del PNN Tayrona Parámetro de control: Documento Técnico Unidad de Medida: Número Cantidad: 1 Meta anual:  1 Indicador:  (No. DT realizados / No. DT programados)*100</t>
  </si>
  <si>
    <t>Meta: Plan de Acción del DADSA revisado y ajustado a las presiones externas identificadas en el Plan de Manejo del PNN Tayrona Parámetro de control: Documento Técnico Unidad de Medida: Número Cantidad: 2 Meta anual:  1 Indicador:  (No. DT realizados / No. DT programados)*100</t>
  </si>
  <si>
    <t>1D7</t>
  </si>
  <si>
    <t xml:space="preserve">Promover el uso de sistemas de aprovechamiento de aguas lluvias en los sectores productivos que operan en los municipios costeros del área de estudio del Plan Maestro (e.g. agrícolas, pecuarios, turísticos, mineros, etc.) </t>
  </si>
  <si>
    <t>Promover la estrategia de cosechas de agua en los sectores productivos del Mpio de Dibulla, La Guajira. Informe de gestión.</t>
  </si>
  <si>
    <t>El 14/12/18 se realizó capacitación sobre Prácticas de producción y consumo sostenible  para los agricultores, lugar Casa Comunal en Mingueo.</t>
  </si>
  <si>
    <t>Listado de asistencia</t>
  </si>
  <si>
    <t>3D</t>
  </si>
  <si>
    <t>Elaborar, adoptar y/o ajustar e implementar POMCAS en el área de estudio del plan maestro.</t>
  </si>
  <si>
    <t>3D1</t>
  </si>
  <si>
    <t>Implementar mecanismo de articulación de los diferentes instrumentos de planificación del territorio (POMCAS, POMIUAC, POT/EOT, PORH, PMAP, PDD, PMSV, etc.)</t>
  </si>
  <si>
    <t xml:space="preserve">Ejecución del POMCA SZH 1501 </t>
  </si>
  <si>
    <t>Diseño de una estrategia marco para la articulación de los diferentes instrumentos de planificación. Informe de Gestión.</t>
  </si>
  <si>
    <t>3D2</t>
  </si>
  <si>
    <t>Se debe incluir y articular de manera prioritaria la protección del recurso hídrico (cuerpos de agua lenticos y loticos, rondas hídrica, acuíferos, zonas de recarga, coberturas vegetales asociadas, etc.) en el ordenamiento del territorio.</t>
  </si>
  <si>
    <t>Incluir y articular de manera prioritaria la protección del recurso hídrico (cuerpos de agua lenticos y loticos, rondas hídrica, acuíferos, zonas de recarga, coberturas vegetales asociadas, etc.) en el POT del Mpio de Dibulla, La Guajira.</t>
  </si>
  <si>
    <t>Durante la vigencia 2018 y 2019 a través del Grupo de Fortalecimiento al Ordenamiento Ambiental Territorial, CORPOGUAJIRA ha brindado asesoría y acompañamiento técnico al municipio de Dibulla, en temáticas como Cambio Climático, Gestión Integral del riesgo, Determinantes ambientales y su inclusión en el Plan de Ordenamiento Territorial. Así mismo, en el marco del acompañamiento se ha brindado al municipio de Dibulla, información cartográfica y estudios de referencia de estudios realizados por CORPOGUAJIRA e institutos de investigación para la formulación del POT.</t>
  </si>
  <si>
    <t>3D3</t>
  </si>
  <si>
    <t>Articular la expansión urbana, los proyectos de infraestructura portuaria, los desarrollos urbanísticos, hoteleros y de actividades productivas  a los DETERMINANTES AMBIENTALES incluidos en los POT's y en los Planes de Ordenación y Manejo de Cuencas Hidrográficas - POMCAS.</t>
  </si>
  <si>
    <t>Hacer seguimiento a la ejecución de los POT y POMCAs, procurando la incorporación con medidas de proyectos productivos, hoteleros y urbanísticos. Informe de seguimiento</t>
  </si>
  <si>
    <t xml:space="preserve">Generar insumos como apoyo a la implementación de los Planes  de Ordenamiento y Manejo de Cuencas -POMCA del área de estudio.
Producto: Informe Técnico </t>
  </si>
  <si>
    <t>4D</t>
  </si>
  <si>
    <t>Generar conocimiento a la escala local y regional de la dinámica hídrica del área de estudio del plan maestro.</t>
  </si>
  <si>
    <t>4D1</t>
  </si>
  <si>
    <t>Gestionar la generación de conocimiento que permita la creación de un portafolio y plan de investigaciones, específicamente para el área hidrológica que abarque temas asociados a ecohidrología, relación de las cuencas sobre la salud humana dando respuesta al problema planteado, valoración integral de cuencas, efecto cambio climático sobre el estado de cuencas, microclima, protección y sostenibilidad de las rondas hídricas y acuíferos, entre otros.</t>
  </si>
  <si>
    <t>Estudio hidrológico de las cuencas hidrográficas del municipio de Dibulla, La Guajira. Documento del estudio.</t>
  </si>
  <si>
    <t>5A3</t>
  </si>
  <si>
    <t>Realizar la revisión y actualización de los POT- EOT en los términos de la ley</t>
  </si>
  <si>
    <t>revisión y actualización del POT Santa Marta
Producto: DTS, Documento normativo POT</t>
  </si>
  <si>
    <t>Seguimiento y evaluación de los POMCAS específicamente a los acuerdos establecidos con la etnias relacionados con los sitios sagrados. Informe seguimiento</t>
  </si>
  <si>
    <t>Garantizar participación de autoridades indígenas en la planeación y ordenamiento del territorio. Informe de Gestión.</t>
  </si>
  <si>
    <t xml:space="preserve">Durante la vigencia 2019 CORPOGUAJIRA suscribió contrato 055 de 2019 con la Organización Gonawindua Tayrona, para adelantar el proceso de consulta previa con los 4 pueblos indígenas de la Sierra Nevada de Santa Marta para los proyectos adelantados por CORPOGUAJIRA. Actualmente, la consulta previa se encuentra en ejecución.
La consulta previa incluye los siguientes proyectos en el área de influencia del Plan Maestro en jurisdicción de CORPOGUAJIRA, entre otros: 
•	Formulación del POMCA del río Ancho y Otros Directos al Caribe.
•	Ajuste del POMCA del río Tapias.
•	Formulación del POMCA del río Cañas.
•	Formulación del PORH del río Tapias.
•	Declaratoria del DMI Gran kayuushii-Matua y Plan de Manejo.
•	Declaratoria del DMI Gran kayuushii-Matua y Plan de Manejo.
•	Declaratoria del DMI Dibulla (Bosque seco) y Plan de Manejo.
</t>
  </si>
  <si>
    <t xml:space="preserve">Acta de preconsulta con los 4 pueblos indígenas de la SNSM (4/10/2019)
Copia del contrato No. 055 de 2019.
</t>
  </si>
  <si>
    <t>Aprobación del proyecto de revisión y ajuste del POT (Actualmente en ejecución)
DOCUMENTO POT ACTUALIZADO</t>
  </si>
  <si>
    <t>5E</t>
  </si>
  <si>
    <t>Fortalecimiento de las culturas de los cuatro pueblos indígenas de la SNSM y su capacidad de gobernanza para la conservación en el PNN Tayrona y su zona de influencia.</t>
  </si>
  <si>
    <t>5E1</t>
  </si>
  <si>
    <t>Articular con las Autoridades Indígenas ejercicios de vigilancia, control y manejo ambiental de los espacios sagrados en el PNN Tayrona y zonas aledañas de acuerdo con la visión ancestral.</t>
  </si>
  <si>
    <t>visitas conjuntas con el CTC a los sitios sagrados 
-Sitios sagrados conservados y con libre acceso de las comunidades indígenas de la Sierra. Informe de visitas</t>
  </si>
  <si>
    <t xml:space="preserve">
Acta de preconsulta con los 4 pueblos indígenas de la SNSM (4/10/2019)
Copia del contrato No. 055 de 2019.
</t>
  </si>
  <si>
    <t>F</t>
  </si>
  <si>
    <t>F) GOBERNANZA</t>
  </si>
  <si>
    <t>Insuficiente reconocimiento de competencias de entidades, autoridades y dependencias del estado en el territorio por parte de actores sociales</t>
  </si>
  <si>
    <t>1F</t>
  </si>
  <si>
    <t>Diseñar e implementar estrategias educativas, como mecanismo que conlleve al reconocimiento de competencias de las entidades, autoridades y dependencias del estado por parte de las comunidades y actores sociales en general de la zona de estudio</t>
  </si>
  <si>
    <t>1F1</t>
  </si>
  <si>
    <t>Generar programas de educación ambiental y de comunicaciones que permitan posicionar la importancia de la conservación de las  áreas protegidas, así como las competencias de las entidades, autoridades y dependencias del Estado en materia ambiental en el área de estudio.</t>
  </si>
  <si>
    <t>Realizar Talleres con representantes de las comunidades del Municipio de Dibulla, La Guajira. Listado de Asistencia.</t>
  </si>
  <si>
    <t>Durante la vigencia 2019 se realizaron dos talleres con comunidades del municipio de Dibulla, sobre la importancia de la conservación de áreas estratégicas y restauración de ecosistemas y biodiversidad</t>
  </si>
  <si>
    <t>G</t>
  </si>
  <si>
    <t>G) coordinación interinstitucional</t>
  </si>
  <si>
    <t>Insuficiente articulación interinstitucional para el manejo del territorio como estado</t>
  </si>
  <si>
    <t>1G</t>
  </si>
  <si>
    <t>Diseñar estrategias de trabajo conjunto entre las distintas entidades del estado que permitan la articulación eficaz de acciones en el territorio</t>
  </si>
  <si>
    <t>1G1</t>
  </si>
  <si>
    <t>Establecer en los instrumentos de planificación de las entidades, mecanismos de coordinación y cooperación interinstitucional para fortalecer la gestión y manejo en el territorio</t>
  </si>
  <si>
    <t>Involucrar a Comunidad del Mpio de Dibulla, La Guajira en la formulación del Plan de Acción de la Corporación. Documento Plan de Acción.</t>
  </si>
  <si>
    <t>Actualmente se viene realizando revisión y actualización del EOT implementando Unidades de Planificación Rural que ayudaran a regular el uso del suelo en a cada uno de las áreas sectorizadas para estas unidades.
Producto: Documento técnico de revisión, ajuste y actualización.</t>
  </si>
  <si>
    <t>Aplicar la normatividad que se encuentre vigente.
Producto: Documento técnico de control y vigilancia.</t>
  </si>
  <si>
    <t>2G</t>
  </si>
  <si>
    <t>Fortalecer e incrementar  la capacidad de gestión y participación  en los procesos de planificación  entre entidades y  con actores sociales</t>
  </si>
  <si>
    <t>2G1</t>
  </si>
  <si>
    <t xml:space="preserve">Formular y ejecutar proyectos conjuntos entre las distintas entidades, tendientes a fortalecer la gestión ambiental, protección y conservación del territorio </t>
  </si>
  <si>
    <t>Suscribir y ejecutar convenios interinstitucionales para la protección y conservación en el uso del territorio. Documento Convenio e informe seguimiento.</t>
  </si>
  <si>
    <t xml:space="preserve">Informar al consultor sobre plan de manejo del área protegida PNN Tayrona.                                                    Producto. Acciones del plan de manejo del PNN Tayrona incluida en el EOT. Producto. Esquema de Ordenamiento formulado </t>
  </si>
  <si>
    <t>Desarticulación entre el sector ambiental y económico</t>
  </si>
  <si>
    <t>seguimiento y evaluación  al esquema de ordenamiento territorial articulado con el plan de manejo del PNN Tayrona. Producto. Documentos técnicos de control y seguimiento</t>
  </si>
  <si>
    <t>3G</t>
  </si>
  <si>
    <t>Fortalecer los canales de comunicación y articulación que busquen armonizar el sector productivo con el sector ambiental frente a proyectos sostenibles de desarrollo económico</t>
  </si>
  <si>
    <t>3G1</t>
  </si>
  <si>
    <t>Desarrollar estrategias de protección y conservación, frente al uso  del territorio a través de la adopción de actos administrativos o convenios que formalicen y armonicen la gestión interinstitucional.</t>
  </si>
  <si>
    <t>Suscribir convenios interinstitucionales para la protección y conservación en el uso del territorio</t>
  </si>
  <si>
    <t>3G2</t>
  </si>
  <si>
    <t xml:space="preserve">Implementar la política nacional relacionada con la sostenibilidad ambiental como eje fundamental para la toma de decisiones en el manejo del territorio.
</t>
  </si>
  <si>
    <t>Implementar la política nacional relacionada con la sostenibilidad ambiental como eje fundamental para la toma de decisiones en el manejo del territorio. Informe seguimiento.</t>
  </si>
  <si>
    <t>Revisión del componente ambiental del POT entregado por los entes territoriales en jurisdicción del Plan Maestro - informe técnico</t>
  </si>
  <si>
    <t>Revisión del componente ambiental del POT entregado por los entes territoriales en jurisdicción del Plan Maestro  - informe técnico</t>
  </si>
  <si>
    <t>Implementar mecanismos  que permitan integrar las distintas políticas públicas nacionales y sectoriales con la política ambiental. Informe seguimiento.</t>
  </si>
  <si>
    <t>I</t>
  </si>
  <si>
    <t>I)         Planificación y ordenamiento</t>
  </si>
  <si>
    <t>Conflicto entre las actividades económicas  marino costeras</t>
  </si>
  <si>
    <t>1I</t>
  </si>
  <si>
    <t>Diseñar e implementar herramientas que permitan fortalecer los procesos de articulación, planificación y ordenamiento frente a temas de uso y conservación de las zonas marino costeras y continentales</t>
  </si>
  <si>
    <t>1I1</t>
  </si>
  <si>
    <t>Adoptar e implementar acuerdos interinstitucionales que permitan la articulación, planificación y desarrollo de acciones conjuntas que contribuyan al uso sostenible de los recursos naturales y la conservación de los ecosistemas marino costeros que hacen parte del área de estudio.</t>
  </si>
  <si>
    <t>Asesoría, asistencia y apoyo en la revisión de los POT</t>
  </si>
  <si>
    <t>1I2</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</si>
  <si>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</si>
  <si>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FORMULACIÓN
-AVANCE DOCUMENTO ZOONIFICACION .</t>
  </si>
  <si>
    <t>FINALIZAR FORMULACIÓN Y REALIZAR CONSULTA PREVIA
-SIN DEFINIR.</t>
  </si>
  <si>
    <t xml:space="preserve">En un trabajo interinstitucional entre CORPAMAG (Secretaría Técnica de la UAC VNSNSM), MINAMBIENTE, PNNC, CORPOGUAJIRA y el DADSA, se dio cumplimiento a lo previsto en el artículo 2.2.4.2.3.3 del Decreto 1076 de 2015 y se obtuvo el documento del Plan de Manejo Integrado de la Unidad Ambiental Costera de la Vertiente Norte de la Sierra Nevada de Santa Marta, el cual se sometió a aprobación de la Comisión Conjunta de la correspondiente UAC y obtuvo su aprobación debiéndose integrar el documento de caracterización/diagnóstico.
Se anexa Constancia de votación de la comisión conjunta de la UAC Vertiente Norte de la Sierra Nevada de Santa Marta de fecha 22 de enero de 2019, en la cual se aprobó el documento institucional del POMIUAC de la UAC Vertiente Norte de la Sierra Nevada de Santa Marta. El documento aprobado contiene los componentes de Aprestamiento, Diagnóstico, Prospectiva, Zonificación y Formulación. La secretaría técnica está a cargo de CORPAMAG.
</t>
  </si>
  <si>
    <t xml:space="preserve">Constancia de votación de la comisión conjunta de la UAC Vertiente Norte de la Sierra Nevada de Santa Marta. </t>
  </si>
  <si>
    <t>Deficiente incorporación de las áreas protegidas como determinantes ambientales en los instrumentos de planificación y ordenamiento territorial</t>
  </si>
  <si>
    <t xml:space="preserve">Generar insumos técnicos  que aporten a la revisión y actualización de  los instrumentos de Planificación  y ordenamiento (POT-EOT)   
Producto:  Informe Técnico </t>
  </si>
  <si>
    <t>1I5</t>
  </si>
  <si>
    <t xml:space="preserve">Generar insumos técnicos  que aporten a la revisión y actualización de  los instrumentos de Planificación  y ordenamiento (POT-EOT)   
Producto:  Informe Técnico 
</t>
  </si>
  <si>
    <t>Generar propuestas técnicas  que contemplen la zonificación marina, asociada al uso y aprovechamiento sostenible de los recursos naturales; a partir de la información cartográfica que se genere a 1:25000 -1:50002</t>
  </si>
  <si>
    <t xml:space="preserve">Generar propuestas técnicas  que contemplen la zonificación marina, asociada al uso y aprovechamiento sostenible de los recursos naturales; a partir de la información cartográfica que se genere a 1:25000 -1:50001. Documento propuesta técnica </t>
  </si>
  <si>
    <t xml:space="preserve">1. Formulación de un documento técnico POD  que se encuentre revisado y actualizado y articulado al  plan de manejo del área protegida PNN Tayrona.        1. Documento técnico POD  revisado y actualizado y articulado al  plan de manejo del área protegida PNN Tayrona.  </t>
  </si>
  <si>
    <t xml:space="preserve">El plan de desarrollo actual tiene un eje de protección al medio ambiente. No obstante lo anterior, se incluirán acciones mas especificas para atender las presiones externas sobre el área de estudio. </t>
  </si>
  <si>
    <t>El próximo plan de desarrollo incluirá acciones mas especificas que se articulen con el plan maestro del PNN Tayrona</t>
  </si>
  <si>
    <t>Seguimiento PGIRS del Municipio de Dibulla. Informe de Seguimiento</t>
  </si>
  <si>
    <t>Presentación del plan maestro PNN para incorporación al proyecto de revisión y ajuste del POT
COMPONENTE INCLUIDO DENTRO DEL POT</t>
  </si>
  <si>
    <t>Diseñar e implementar estrategias para incrementar las unidades de almacenamiento transitorio y de disposición final de residuos sólidos generados en las cuencas de los municipios costeros del área de estudio del plan maestro, para lograr un manejo integral de los mismos.</t>
  </si>
  <si>
    <t xml:space="preserve">Incorporar acciones que permitan visibilizar los determinantes ambientales en los instrumentos de planificación territorial, en coordinación con las demás entidades
Productos: Informe  técnico </t>
  </si>
  <si>
    <t xml:space="preserve">Realizar monitoreo de los parámetros de calidad y contaminantes en los cuerpos de agua de la zonas marinos costeras en el marco de la Red de Vigilancia para la conservación y protección de la calidad de las aguas marinas y costeras - REDCAM </t>
  </si>
  <si>
    <t xml:space="preserve">Articular acciones que permitan visibilizar los determinantes ambientales en los instrumentos de planificación territorial, en coordinación con las demás entidades
Productos: Informe  técnico </t>
  </si>
  <si>
    <t>Realizar monitoreo de calidad y contaminantes en cuerpos de agua de la zona marina costera del Municipio de Dibulla, La Guajira. Reporte de Resultados.</t>
  </si>
  <si>
    <t xml:space="preserve">
 NO APLICA. Acción priorizada para el año 3 – 2020.</t>
  </si>
  <si>
    <t>Asesoría Técnica para la implementación del programa de producción más limpia y consumo sostenible en el municipio de Dibulla, La Guajira. Informe de Gestión.</t>
  </si>
  <si>
    <t>Articular  las estrategias y los instrumentos que regulen, vigilen y controlen La conectividad ecológica y que sea utilizada como herramienta de ordenamiento  territorial y ambiental.
Producto: Documento técnico de acciones y compromisos.</t>
  </si>
  <si>
    <t>Mantener las estrategias y los instrumentos que regulen, vigilen y controlen La conectividad ecológica y que sea utilizada como herramienta de ordenamiento  territorial y ambiental.
Producto: socialización, divulgación por medio de talleres, charlas a los actores directos y comunidad en general.</t>
  </si>
  <si>
    <t>Se debe incluir y articular de manera  prioritaria la protección del recurso hídrico (cuerpos de agua lenticos y loticos, rondas hídrica, acuíferos, zonas de recarga, coberturas vegetales asociadas, etc.) en el ordenamiento del territorio.</t>
  </si>
  <si>
    <t>Incluir y articular de manera  prioritaria la protección del recurso hídrico (cuerpos de agua lenticos y loticos, rondas hídrica, acuíferos, zonas de recarga, coberturas vegetales asociadas, etc.) en el POT del Mpio de Dibulla, La Guajira.</t>
  </si>
  <si>
    <t>Durante la vigencia 2018 y 2019 a través del Grupo de Fortalecimiento al Ordenamiento Ambiental Territorial, CORPOGUAJIRA ha brindado asesoría y acompañamiento técnico al municipio de Dibulla, en temáticas como Cambio Climático, Gestión Integral del Riesgo, Determinantes ambientales y su inclusión en el Plan de Ordenamiento Territorial. Así mismo, en el marco del acompañamiento se ha brindado al municipio de Dibulla, información cartográfica y estudios de referencia de estudios realizados por CORPOGUAJIRA e institutos de investigación para la formulación del POT.</t>
  </si>
  <si>
    <t xml:space="preserve">Actas de reunión
Listados de asistencia
Oficios enviados
</t>
  </si>
  <si>
    <t>Articular el  plan de manejo del área protegida PNN Tayrona con el plan indicativo y el sistema de manejo ambiental municipal (SIGAM).                                             Producto. Acciones del plan de manejo del PNN Tayrona incluida en el Plan indicativo y sistema de Gestión ambiental municipal</t>
  </si>
  <si>
    <t>ajuste del nuevo plan indicativo y seguimiento de sistema de gestión ambiental municipal. Producto. Documentos técnicos de control y seguimiento</t>
  </si>
  <si>
    <t>Garantizar participación de autoridades indígenas en la planeación y ordenamiento del territorio.  Informe de Gestión.</t>
  </si>
  <si>
    <t>Se abordará en cuanto se conozca el PMA del Parque que en este momento esta siendo modificado por PNN.</t>
  </si>
  <si>
    <t>1I3</t>
  </si>
  <si>
    <t xml:space="preserve">Diseñar, adoptar e implementar un plan integral de ordenamiento turístico  para el área de estudio, que articule los instrumentos de planificación existentes con la participación de las entidades públicas, empresas  privadas y actores sociales. </t>
  </si>
  <si>
    <t>Apoyo a la formulación del plan integral de ordenamiento turístico del Mpio de Dibulla,  La Guajira.</t>
  </si>
  <si>
    <t>Meta: Plan de manejo del área protegida PNN revisado y articulado con las determinantes ambientales en el área de jurisdicción del DADSA Parámetro de control: Documento Técnico Unidad de Medida: Número Cantidad: 1 Meta anual:  1 Indicador:  (No. DT realizados / No. DT programados)*100</t>
  </si>
  <si>
    <t xml:space="preserve">Incorporar acciones tendientes a la conservación in situ  del PNNT en los instrumentos de Planificación  y ordenamiento (POT-EOT)  
Producto:  Instrumento de Planificación y Ordenamiento 
</t>
  </si>
  <si>
    <t xml:space="preserve">Generar insumos técnicos relacionados con acciones tendientes a la conservación in situ  del PNNT en  la actualización de los instrumentos de Planificación  y ordenamiento (POT-EOT)   
Producto:  Informe Técnico </t>
  </si>
  <si>
    <t>1.  Realizar dos talleres por municipio (Sitio Nuevo, pueblo viejo y Ciénaga)talleres preventivos de incendios forestales en conjunto con miembros de los comités municipales de gestión de riesgo.
1. Campañas y talleres preventivos en época seca.</t>
  </si>
  <si>
    <t xml:space="preserve">Convenio de asociación No. 321 de 2019 CORPAMAG y ACUARIO DEL RODADERO </t>
  </si>
  <si>
    <t>A través de la unidad de gestión del riesgo departamental se prestara apoyo técnico con personal capacitado para la realización de campañas preventivas en acompañamiento a los demás entes con competencia. Se efectuara una campaña anual.</t>
  </si>
  <si>
    <t>Se capacitaron 40 pescadores de la zona de Pueblo viejo, con el apoyo de la Alcaldia, y 8 pescadores Rodadero y  6 Santa Marta en torno a la manipulación y extracción segura del pez león. En las capacitaciones e contó con el apoyo de profesores del SENA, biólogos marinos del acuario y se entregó un kit de manipulación conformado por tijeras, guantes, kit de snorkel</t>
  </si>
  <si>
    <t>Campaña de prevención de incendios forestales
Producto: Informe técnico</t>
  </si>
  <si>
    <t>1ra campaña preventiva 
INFORMES DE CAMPAÑAS REALIZADAS</t>
  </si>
  <si>
    <t>replicas y seguimiento de campañas preventivas
INFORMES DE CAMPAÑAS REALIZADAS</t>
  </si>
  <si>
    <t>Se identificó al acuario del rodadero como actoraliado para el funcionamiento del centro de acopio de ejemplares de Pez León</t>
  </si>
  <si>
    <t>Informe de actividades del Convenio de Asociación Nº 321 de 2018 entre CORPAMAG y el Acuario y Museo del Mar Fospina S.A.S. el cual tuvo como objeto Aunar esfuerzos para constribuir en la implementación de medidas de control del pez león (Pterois volitans)</t>
  </si>
  <si>
    <t>Actualizar  el plan de ahorro y uso eficiente del agua y articular con el Plan Maestro.                                                                                  Incluir campana de socialización en el plan general de asistencia técnica agropecuaria.                       Producto. plan de Ahorro actualizado y articulado con el Plan Maestro y Campesinos capacitado en uso eficiente del agua</t>
  </si>
  <si>
    <t>Seguimiento y evaluación  del plan de ahorro y uso eficiente del agua y articular con el Plan Maestro.                                                                                  Incluir campana de socialización en el plan general de asistencia técnica agropecuaria.                       Producto.  Documentos técnicos de control y seguimiento</t>
  </si>
  <si>
    <t xml:space="preserve">La Corporacion Autonoma Regional del Magdalena a traves de la Subdireccion de educacion Ambiental participo de  reunion con las entidades involucardas en la sentencia T 606 de 2015 con los pescadores de Bahia Conchaconvocada por PPNN el 06 de abril de 2019.                 
</t>
  </si>
  <si>
    <t>1. Reporte de actividad de la participacion de la reunion con pescadores de Bahia Concha</t>
  </si>
  <si>
    <t xml:space="preserve"> Caracterización general del escenario de riesgo por sequía.
Producto: Plan Municipal de Gestión de Riesgo de Desastres. (Documento técnico Ya elaborado y aprobado por el Concejo municipal) Presupuesto año 2017</t>
  </si>
  <si>
    <t>Socialización y puesta en marcha el PMRD del cual se tienen la acciones definidas en cuanto a la mitigación del riesgo de incendios forestales, además la creación del Cuerpo de Bomberos Municipal el cual tiene como programa la realización de talleres y socialización de sus acciones a nivel rural y urbano.
Producto: Talleres de socialización, uso racional del agua y su captación en épocas de lluvia para su uso en tiempos de sequía.</t>
  </si>
  <si>
    <t>En el POMCA SZH 1501 adoptado, Resolución de adopción 690 del 11 de marzo de 2019, se identificaron corredores de importancia biológica por la conectividad de áreas estratégicas.</t>
  </si>
  <si>
    <t xml:space="preserve">Pueden consultar y descargar los POMCA en el siguiente link:
https://corpamag.gov.co/index.php/es/proyectos-estrategicos/pomcas/documentacion-pomcas
</t>
  </si>
  <si>
    <t>Actualizar  el plan de ahorro y uso eficiente del agua y articular con el plan de manejo del área protegida PNN Tayrona.                                                                                  Incluir campana de socialización en el plan general de asistencia técnica agropecuaria.                       Producto. plan de Ahorro actualizado y articulado con el Plan de manejo y Campesinos capacitado en uso eficiente del agua</t>
  </si>
  <si>
    <t>seguimiento y evaluación al plan de uso eficiente y ahorro del agua y  capacitaciones incluida en el nuevo plan general de asistencia técnica agropecuaria municipal. Producto. Documentos técnicos de control y seguimiento</t>
  </si>
  <si>
    <t xml:space="preserve">Desarrollar 1 campaña  preventiva 
Producto:
Taller realizado de campaña preventiva </t>
  </si>
  <si>
    <t>Se cuenta con documento la línea base (flora, fauna, condiciones socioeconómicas y culturales) y una propuesta de zonificación ambiental</t>
  </si>
  <si>
    <t xml:space="preserve">Producto del Convenio 204 de 2017 CORPAMAG-UNIMAGDALENA </t>
  </si>
  <si>
    <t xml:space="preserve">Se adoptaron los POMCA SZH 1501 y ZSS 2906-, Resoluciones de adopción 689 y 690 del 11 de marzo de 2019, donde se encuentra la propuesta de Zonificación, con los respectivos archivos cartográficos. </t>
  </si>
  <si>
    <t>Prevenir y mitigar riesgos y atender eventos generados por fenómenos naturales e incendios forestales u otras situaciones de riesgo que afecten la gobernabilidad de las áreas protegidas, a través de procesos conjuntos que se viene desarrollando con la línea de educación ambiental del área protegida.
Producto: Informe técnico</t>
  </si>
  <si>
    <t>Actividad: generación de boletines agrometereológicos se envía a los actores interesados.
Producto: Boletines agrometereológicos suministrados</t>
  </si>
  <si>
    <t>PROCEDA para impulsar vivero forestal con especies nativas en jurisdicción del área de influencia del Plan Maestro - informe del proyecto.</t>
  </si>
  <si>
    <t xml:space="preserve">Se concertó ambientalmente el POT de Santa Marta, Resolución No. 4747 de octubre 25 de 2019, donde plantearon conectividades ecológicas, tanto continentales como marinas. </t>
  </si>
  <si>
    <t xml:space="preserve">Radicado N. 10598 de 27/11/2018,
Admitido mediante Auto Nº 1826 de 07 de Diciembre de 2018
</t>
  </si>
  <si>
    <t>Campaña de reforestación con especies nativas
Producto: Informe técnico</t>
  </si>
  <si>
    <t xml:space="preserve">creación de propuesta y formulación del proyecto. 
INFORME TECNICO </t>
  </si>
  <si>
    <t>Articular Acciones con la Corporación autónoma regional del magdalena  para la creación del  centro agroecológico de la Ciénaga grande del magdalena  que permita fortalecer el vivero de especies nativas.               Producto. Banco de semillas de especies nativa en vivero públicos</t>
  </si>
  <si>
    <t>Campañas de arborización y Reforestación en zonas afectadas con banco de semillas de viveros publico. Producto Documentos técnicos de control y seguimiento</t>
  </si>
  <si>
    <t>Se tuvo en cuenta, durante la concertación ambiental del POT de Santa Marta, el POMCA SZH 1501 adoptado.</t>
  </si>
  <si>
    <t>En coordinación con CORPAMAG Articular Acciones con la  para la implementación de un Vivero de especies nativas, solicitar al SENA capacitaciones a la comunidad y grupos ambientalistas de la región.           Producto. Banco de semillas de especies nativa en viveros públicos</t>
  </si>
  <si>
    <t>Implementar programas de reforestación y siembra de especies nativas, coordinadas con CORPAMAG, SENA, en áreas afectadas por la deforestación causad por incendios forestales.
Producto: Documento técnico de programa con acciones y compromisos.</t>
  </si>
  <si>
    <t>Articular Acciones con la Corporación autónoma regional de La Guajira para fortalecer el centro agroecológico de Rio Claro que permita fortalecer el vivero de especies nativas.               Producto. Banco de semillas de especies nativa en vivero públicos</t>
  </si>
  <si>
    <t>Concertación ambiental  del POT de Santa Marta
Requerimiento al PBOT de Ciénaga</t>
  </si>
  <si>
    <t xml:space="preserve">Resolución No. 4747 de octubre 25 de 2019..
Acta de concertación ambiental del POT de Santa Marta, de fecha octubre 11 de 2019.
Oficio al municipio de Ciénaga solicitanto requerimiento. </t>
  </si>
  <si>
    <t>1 Mapa de incendios forestales - documento técnico</t>
  </si>
  <si>
    <t>Se abordará en cuanto se conozca el PMA del Parque que en este momento está siendo modificado por PNN.</t>
  </si>
  <si>
    <t>La corporacion Autonoma regional del Magdalena a adelantado jornadas de sensibilizacion en materia de incendios forestates en la zona de influenncia de la T606 de 2015</t>
  </si>
  <si>
    <t>1. Actas de sensbilizaciones realizadas
2. Listados de asistencia
3. registros fotograficos</t>
  </si>
  <si>
    <t>Deficiencias del marco de políticas públicas</t>
  </si>
  <si>
    <t>Implementar mecanismos que permitan integrar las distintas políticas públicas nacionales y sectoriales con la política ambiental</t>
  </si>
  <si>
    <t>COTELCO</t>
  </si>
  <si>
    <t xml:space="preserve">Corporacion Autonoma Regional del Magdalena a traves de a subdireccion de Educacion Ambiental ejecuto  Proyectos ciudadanos Ambientales PROCEDA encaminados impulsar viveros forestales como lo son: -- - 
-Santa Marta en el Corregimiento de Bonda denominado Educación Ambiental para la transformación de prácticas culturales que contribuyan a la conservación del Rio Manzanares sector la Cascada, corregimiento de Bonda, donde se beneficiaron 964 personas.
-Cienaga denominado Desarrollar Estrategias Que Concienticen A La Comunidad Al Cuidado Y Conservación De Los Recursos Naturales A Través De La Implementación De Un Vivero  bioclimático Con Especies -Nativas en el Batallon de Alta Montaña donde se beneficiaron 30 personas de manera directa. 
- Santa Marta en el corregimiento de Guachaca, PROCEDA denomidado Estrategia de Educación Ambiental para la recuperación y conservación de la flora y fauna del Corregimiento de Guachaca, Distrito de Santa Marta, mediante el fortalecimiento de la conciencia ambiental y establecimiento de un vivero forestal. 
Ademas La Corporacion Autonoma Regional del Magdalena a traves de a subdireccion de Educacion Ambiental ha adelantado campañas de reforestacion en la zona de influencia de la T 606 dentro de las que se puede destacar la realizada el dia 19 de octubre de 2019 en el Municipio de Ciénega, corregimiento de Cordobita Vereda Jolonura, la realizada el  13 y 14 de mayo de 2019 en el Municipio de Cienaga en el corregimiento de Palmor y  el 07 de febrero de 2020 en el Corregimiento de Guachaca del Distrito de Santa Marta
Asi mismo el 27 de abril de 2019 se desarrollo  una jornada de siembra de árboles nativos y reconocimiento de la zona rural de Santa Marta, en el paso del Mango- Bonda  en el marco del Día Internacional de la Tierra
</t>
  </si>
  <si>
    <t xml:space="preserve">1.        Reporte de actividad de inaguracion PROCEDA Bonda 
2.        Reporte de actividad de inaguracion PROCEDA Vivero Bioclimatico
3.        Proyecto formulado e implementado en el Corregimiento de Guachacha, Distrito de Santa Marta
4.        Reporte de las acitividades realizadas en el marco de jornadas de reforestacion en zona de influencia de la T 606 de 2015
</t>
  </si>
  <si>
    <t>Elaborar un convenio interinstitucional con las entidades e instituciones competentes para dar a conocer las políticas ambientales vigentes a los Prestadores de Servicios Turísticos. Producto:  Convenio interinstitucional firmado.</t>
  </si>
  <si>
    <t>Meta: Identificar zonas más vulnerables a partir de la evaluación de los registros históricos de incendios forestales Parámetro de control: Documento Técnico Unidad de Medida: Número Cantidad: 1 Meta anual:  1 Indicador:  (No. DT realizados / No. DT programados)*100</t>
  </si>
  <si>
    <t>$ 2.000.000</t>
  </si>
  <si>
    <t>Implementación del convenio interinstitucional firmado anteriormente. Producto: Informe técnico de avances</t>
  </si>
  <si>
    <t>$ 12.000.000</t>
  </si>
  <si>
    <t xml:space="preserve">Cotelco Capítulo Magdalena, seguirá liderando los mecanismos de participación y divulgación de las decisiones e implementación de las políticas resultantes del Plan Maestro de Protección y Restauración del PNN Tayrona con los actores privados de la cadena, siempre que, exista una manera de vincular a los demás entes privados. Cabe anotar que La Asociación Hotelera y Turística de Colombia es la única organización privada vinculada al Plan Maestro en cuestión y que, según la ley 1101 de 2006, en su Art. 12 que modifica el Art. 62 de la Ley 300 de 1996 solo representa los interéses de un (1) grupo de establecimientos de los de los trece (13) tipos de Prestadores de Servicios Turísticos que menciona la ley. 
Por su parte, el Viceministerio de turismo quedó en realizar una reunión para finales de febrero de 2020 con el fin de dar cumplimiento a su acción del Plan de Ordenamiento Turístico y se esperaba que en la mencionada convocatoria  cuyo apoyo está siendo brindado por Cotelco Capítulo Magdalena a la Dirección de Calidad y Sostenibilidad del MinCIT se suscribiera el acuerdo, convenio o acta de reunión.
</t>
  </si>
  <si>
    <t>Actas y listados de asistencias de los últimos comités interinstitucionales</t>
  </si>
  <si>
    <t xml:space="preserve">Se cuenta con el mapa de sectores vulnerables a incendios forestales en el Departamento del Magdalena.
Se suscribieron alianzas con áreas vulnerables en los municipios de Ciénaga, Zona Bananera y Fundación.
</t>
  </si>
  <si>
    <t>Alimentar y actualizar el mapa de riesgo de acuerdo al formato que se desarrolla de la unidad nacional del gestión del riesgo.
Producto: Informe técnico y mapas</t>
  </si>
  <si>
    <t>Mapa de incendios forestales - documento técnico.
https://corpamag.gov.co/archivos/riesgosAmbientales/2017_Doc07_Incendios.pdf</t>
  </si>
  <si>
    <t>Implementación de 3 acciones de prevención y control de especies silvestres</t>
  </si>
  <si>
    <t>CORPAMAG el segundo semestre realizó 3 operativos de control al tráfico ilegal en la zona de estudio del Plan Maestro con el apoyo de la POLICIA y EJERCITO NACIONAL</t>
  </si>
  <si>
    <t>Actividad: Generación de información técnica y científica sobre registros históricos de incendios forestales, para identificar las zonas susceptibles a estos.
Producto: Informe técnico con datos de registros históricos  y con la zonas susceptibles a incendios.</t>
  </si>
  <si>
    <t xml:space="preserve">Informes técnicos 
Listado de operativos de control al tráfico ilegal de fauna silvestre
Informe del Contrato de prestación de servicios 424 de 2019
</t>
  </si>
  <si>
    <t xml:space="preserve">Actividad: Generación de información técnica y científica sobre registros históricos de incendios forestales, para identificar las zonas susceptibles a estos.
Producto: Informe técnico con datos de registros históricos  y con la zonas susceptibles a incendios.
</t>
  </si>
  <si>
    <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rFont val="Arial Narrow"/>
      </rPr>
      <t>Producto:
Informe técnico.</t>
    </r>
  </si>
  <si>
    <r>
      <t xml:space="preserve">Presentar y socializar resultados del proceso de construcción del plan integral de ordenamiento turístico a diferentes empresas interesadas. 
</t>
    </r>
    <r>
      <rPr>
        <b/>
        <sz val="11"/>
        <rFont val="Arial Narrow"/>
      </rPr>
      <t>Producto:
Informe técnico de avances</t>
    </r>
  </si>
  <si>
    <t>Formalización de la conformación del Comité interinstitucional de control de tráfico ilegal de especies silvestres -CIFFAM.
Producto: Acta de conformación.</t>
  </si>
  <si>
    <t xml:space="preserve">En el último Comité Interinstitucional del 5 de diciembre de 2019, pusimos a disposición todas nuestras capacidades técnicas y logísticas a las entidades participantes y en particular al Viceministerio de Turismo, en cabeza en esa ocasión del Sr. Giovanni Bataglin Suárez, Asesor del Viceministerio, para generar una mesa de trabajo para finales del mes de febrero de 2020 que nos permita una mejor articulación a través de su convocatoria. Así mismo, el gremio, invita a los demás actores de la cadena a su participación. 
No obstante, y dentro de las acciones de apoyo y responsabilidad del gremio la Asociación ha participado de manera activa en la mayoría de las mesas de trabajo que ha convocado Parques Nacionales el marco de la implementación del Plan Maestro del PNN Tayrona y el Plan de Manejo de la misma área protegida. Los avances de estas reuniones, han sido socializados en asamblea general de afiliados y en las mesas de trabajo con la Junta Directiva del Capítulo. 
A su vez, el gremio, brinda toda la información disponible del sector y el área a través del Sistema de Información Turística para el Magdalena, SITUR Magdalena, proyecto del Ministerio de Comercio, Industria y Turismo – MinCIT y FONTUR. Es por ello, que Cotelco y SITUR, participaron de manera técnica y logística con la construcción de los datos estadísticos para la elaboración del Plan de Desarrollo Turístico Sostenible para el Parque Nacional Natural Tayrona – Santa Marta, proyecto del MinCIT y FONTUR con la firma “Consultoría Turística” cuyo Director fue el Sr. Héctor López Bandera. El plan, se formuló a través del contrato FNTC-231_2017 del Fondo Nacional de Turismo FONTUR y estuvo a cargo de la mencionada firma. 
Cabe mencionar, que el Plan de Desarrollo Turístico Sostenible para el Parque Nacional Natural Tayrona – Santa Marta fue entregado el 10 de julio de 2019 por ello su reporte no se haría sino para el informe del segundo semestre del año 2019. Para dicho plan, se entregó un informe técnico y estadístico de la caracterización de la demanda turística en Taganga y el PNN Tayrona.
</t>
  </si>
  <si>
    <t>A través de la unidad de gestión del riesgo departamental se prestara apoyo técnico con personal capacitado. Lo anterior, teniendo en cuenta que ya existe un conocimiento de la unidad a partir de los registros históricos de este tipo de eventos. En ese orden de ideas, se articulara con los demás entes la identificación de estos puntos y se aportara un reporte sobre los puntos mas vulnerables del departamento.</t>
  </si>
  <si>
    <t>$ 2000000</t>
  </si>
  <si>
    <t>Se tendrán en cuenta los registros históricos para presentar una actualización del proceso de identificación y se presentara en un reporte a los demás entes con competencia.</t>
  </si>
  <si>
    <t xml:space="preserve">El acta de conformación del comité interistitucional de flora y fauna del Magdalena CIFFAM se encuentra en evaluación por parte de las entidades vinculadas. Este comité viene siendo convocado desde el año 2015, siendo el 2019 el que mayor participación tuvo. </t>
  </si>
  <si>
    <t>El acta de conformación del comité interistitucional de flora y fauna del Magdalena CIFFAM se encuentra en evaluación por parte de las entidades vinculadas. Este comité viene siendo convocado desde el año 2015, siendo el 2019 el que mayor participación tuvo. 
Acta de conformación</t>
  </si>
  <si>
    <t xml:space="preserve">Fotografías
Listados de asistencia reuniones Cotelco
Informe Técnico Parque Tayrona
Plan de Desarrollo Sostenible para el PNN Tayrona
</t>
  </si>
  <si>
    <t>1.apoyo institucional mediante la coordinación del comité departamental de gestión de riesgos y espacios para el desarrollo de reuniones del comité y sus mesas de trabajo especificas.
1. zonas de vulnerabilidad identificadas para su gestión interinstitucional.</t>
  </si>
  <si>
    <t>Jornadas de Capacitación en procedimientos y operativos de control y vigilancia de RRNN - taller</t>
  </si>
  <si>
    <t>Jornadas de Capacitación en procedimientos y operativos de control y vigilancia de RRNN</t>
  </si>
  <si>
    <t>CORPAMAG cuenta con dos Centros de Atención y Valoración de Fauna Silvestre-CAVFS. Uno se encuentra ubicado en el Barrio Santa Ana y recibe animales las 24 horas del día de fauna proveniente por decomisos o entregas voluntarias de la comunidad. Este centro cuenta con los espacios adecuados para la valoración y rehabilitación de animales silvestres a fin de decidir su disposición final (liberación, donación a colecciones biológicas, destrucción de subproductos, entre otros).
Asimismo, CORPAMAG cuenta con un centro para la atención y valoración de la fauna marina- CAVR Marino, donde se están atendiendo casos de rescate o atención de fauna marina provenientes de áreas protegidas como el PNNT.</t>
  </si>
  <si>
    <t>Contrato de prestación de servicios 389 de 2019  y Contrato de  Proveedor Exclusivo No. 293 de 2018</t>
  </si>
  <si>
    <t>SANTA MARTA</t>
  </si>
  <si>
    <t>Generación de información técnica y científica sobre registros históricos de incendios forestales, para identificar las zonas susceptibles a estos.
Producto:  Informe técnico con datos de registros históricos  y con la zonas susceptibles a incendios.</t>
  </si>
  <si>
    <t>Identificación de los puntos de extracción ilegal de fauna y flora - informe de recorrido</t>
  </si>
  <si>
    <t>Identificación de los puntos de extracción ilegal de fauna y flora</t>
  </si>
  <si>
    <t>En conjunto con las autoridades policivas y militares se han identificado puntos de extracción y comercialización ilegal de fauna y flora que pertenecen al área de influencia del Plan Maestro que son: Peaje de Neguanje, Tasajera, Calabazo, y Ye de Ciénaga</t>
  </si>
  <si>
    <t>Concepto técnico</t>
  </si>
  <si>
    <t>Inventario de zonas vulnerables</t>
  </si>
  <si>
    <t>Identificación de las rutas de transporte y comercialización ilegal de fauna y flora - informe de la acción de control</t>
  </si>
  <si>
    <t>Se ha identificado ruta de extracción de hicoteas desde el mes de enero hasta febrero provenientes de la zona sur del Departamento (en sitios como: El Banco, humedales del sur, Santa Ana, Ciénaga la Arrinconada) y traslado para comercialización principalmente en Tasajera en la carretera Barranquilla - Santa Marta. Así mismo, se identificó como ruta de comercialización de huevos de iguana y de Tortuga los sectores entre Ciénaga-Pueblo Viejo-Tasajera- Barranquilla</t>
  </si>
  <si>
    <t xml:space="preserve">Concepto técnico
Informes operativos
</t>
  </si>
  <si>
    <t>Articular acciones con la corporación Autónoma Regional del magdalena  para la identificación de zonas vulnerables.                         Producto. Mapa de Zonificación de Zona vulnerable de incendio forestal según registro histórico.</t>
  </si>
  <si>
    <t>Realización de operativos de control al tráfico de especies silvestres - informe del recorrido.-</t>
  </si>
  <si>
    <t>realizar  actualización de los mapas de zonificación, además realizar campañas de concientización en las zona identificadas en los mapas de zonas vulnerables . Producto. Documentos técnicos de control y seguimiento</t>
  </si>
  <si>
    <t xml:space="preserve">Se han realizado operativos con la Policía Nacional y el Ejército Nacional en Peaje de Neguanje, sector de Calabazo y La Revuelta, y Ye de Ciénaga. De igual forma CORPAMAG ha adelantado charlas en la Terminal de Transporte de Santa Marta para incrementar las acciones de control al tráfico ilegal de fauna y flora silvestre. </t>
  </si>
  <si>
    <t xml:space="preserve">Informes de operativos
Registro de ingresos al CAVFS
</t>
  </si>
  <si>
    <t>Implementar estrategia comunicativa - informe</t>
  </si>
  <si>
    <t xml:space="preserve"> Caracterización general del escenario de riesgo por sequía.
Producto: Plan Municipal de Gestión de Riesgo de Desastres. (Documento técnico mapa de identificación zonal)</t>
  </si>
  <si>
    <t>Socializar con CORPAMAG las zonas identificadas, evaluadas, con el fin de generar planes de contingencia para evitar que estas se extiendan.
Producto: Documento técnico.</t>
  </si>
  <si>
    <t>Sensibilización sobre los procedimientos para denunciar ante las autoridades impactos los ecosistemas (en Don Diego, Guachaca, Buritaca, y Mendihuaca) al extraer especímenes de especies silvestres de la diversidad biológica y las sanciones administrativas sectores Calabazo, Ciénaga y Taganga
El 12 de febrero de 2019 y el 21 de febrero de 2020 en el Municipio de Cienaga se han desarrollado campañas de sensibilziacion en pro de la conservacion y proteccion de flora y fauna silvestre, asi mismo el 17 de julio de 2019 se realizo capacitacion  “Métodos y técnicas para ahuyentar Felinos” con el fin de brindar información a la población, que permita dar soluciones al conflicto Humano – Anima y entrega de Kits en el corregimiento de Minca, zona Rural de Santa Marta</t>
  </si>
  <si>
    <t xml:space="preserve">Fotografías
Actas de reunión
1. Informe de actividades de sensibilizacion realizada en  el Municipio de Cienaga
2. Informe de actividades de sensibilizacion realizada en  el Municipio de Cienaga
3. Informe de actividades de sensibilizacion realizada en el corregimiento de Minca, zona rural del Distrito de Santa Marta
</t>
  </si>
  <si>
    <t>Articular acciones con la corporación Autónoma Regional de La Guajira para la identificación de zonas vulnerables.                         Producto. Mapa de Zonificación de Zona vulnerable de incendio forestal según registro histórico.</t>
  </si>
  <si>
    <t>Estrategia de educación ambiental desarrollada du-rante todo 2019 a través del PRAE y de charlas para las comunidades mediadas por las Juntas de acción comunal sobre conservación del cai-mán aguja, como guardián de nuestros humedales, en el sector de Guachaca, entre Rio Piedras y río Don Diego</t>
  </si>
  <si>
    <t>Informes del contrato por Prestación de servicios No. 307 de 2018</t>
  </si>
  <si>
    <t>6A4</t>
  </si>
  <si>
    <t>Diseñar e implementar un plan interinstitucional de prevención, mitigación y contingencia de incendios forestales dentro del PNNT y zonas aledañas</t>
  </si>
  <si>
    <t>A través de la Unidad de gestión del riesgo departamental, se realizaran las gestiones con los demás entes competentes para diseñar y poner en marcha el plan interinstitucional.</t>
  </si>
  <si>
    <t>se presentara una propuesta conjunta con las demás entidades para atender la problemática de incendios forestales en la zona protegida.</t>
  </si>
  <si>
    <t>Divulgación de folletos y volantes alusivos a la conservación de la fauna silvestre, campañas educativas en temporadas altas de turismo sobre la importancia de la fauna, los servicios Ecosistémicos que prestan, así como los tensores sobre poblaciones silvestres como el tráfico ilegal, la tenencia como mascotas y la destrucción del hábitat</t>
  </si>
  <si>
    <t>1. Construcción de un plan conjunto  con los miembros del comité de Gestión de riesgo Dptal y Municipales de ante incendios forestales  dentro del PNNT y zonas aledañas.
1.  Documento Plan interinstitucional de  prevención, mitigación y contingencia de incendios forestales dentro del PNNT y zonas aledañas.</t>
  </si>
  <si>
    <t>CAVFS de CORPAMAG operando
CAVF marino operando</t>
  </si>
  <si>
    <t xml:space="preserve">CORPAMAG cuenta con un centro de atención y valoración de fauna silvestre CAVFS que recibe animales las 24 horas del día provenientes de incautación o entregas voluntarias de la comunidad. Este centro cuenta con los espacios adecuados para la valoración y rehabilitación de animales silvestres a fin de decidir su disposición final (liberación, donación a colecciones biológicas, destrucción de subproductos, entre otros).
CORPAMAG también cuen-ta con un centro para la atención y valoración de la fauna marina- CAVR Marino operado mediante convenio de asociación por el Acuario del rodadero FOSPINA S.A.S., donde se han aten-dido casos de rescate o atención de fauna marina provenientes de áreas pro-tegidas como el PNNT
</t>
  </si>
  <si>
    <t xml:space="preserve">Diseño e Implementación del plan de prevención, mitigación y contingencia de incendios forestales dentro del PNNT y zonas aledañas
Producto: plan interinstitucional de prevención, mitigación y contingencia de incendios forestales </t>
  </si>
  <si>
    <t xml:space="preserve">Implementación del plan de prevención, mitigación y contingencia de incendios forestales dentro del PNNT y zonas aledañas
plan interinstitucional de prevención, mitigación y contingencia de incendios forestales </t>
  </si>
  <si>
    <t>Convenio para capacitación en buenas prácticas de uso adecuado de zonas de careteo y buceo en ecosistemas estratégicos</t>
  </si>
  <si>
    <t xml:space="preserve">La Corporacion Autonoma Regional del Magdalena a traves de la Subdireccion de Educacion Ambiental diseño un Plan De Educación Ambiental Dirigido A Los Pescadores Artesanales Del Parque Nacional Natural Tayrona – Pnnt Beneficiarios De Los Proyectos Productivos En El  Marco Del Plan De Compensación  De La Sentencia T-606 De 2015
</t>
  </si>
  <si>
    <t>1. Documento de Plan de educacion ambiental dirigido a pescadores artesanales del Parque Nacional Natural Tayrona</t>
  </si>
  <si>
    <t xml:space="preserve">Diseño del plan.
plan interinstitucional de prevención, mitigación y contingencia de incendios forestales </t>
  </si>
  <si>
    <t xml:space="preserve">Implementación del plan fase 1. 
plan interinstitucional de prevención, mitigación y contingencia de incendios forestales </t>
  </si>
  <si>
    <t xml:space="preserve">Se formulo e implemento Proyecto Ciudadano de educacion Ambiental (PROCEDA) denomido Proyecto ciudadano de educacion ambiental promoviendo la cultura ambiental para el desarrollo sostenible del ecosistema marino de la Bahia de Gayraca, PNN Tayrona, Magdalena, en el cual se beneficiaron 54 personas.                 
</t>
  </si>
  <si>
    <t>1.Registro fotografico 
2.Flayer de informe de actividades realizadas en el contrato N° 299 de 2018</t>
  </si>
  <si>
    <t>Participar junto con las demás entidades identificadas con el fin de crear un comité  interinstitucional de prevención, mitigación y contingencia de incendios forestales dentro del PNNT y zonas aledañas 
Producto comité de prevención y mitigación de incendios creado</t>
  </si>
  <si>
    <t>Implementar las actividades definidas en el plan interinstitucional  de prevención, mitigación y contingencia de incendios forestales
producto.: informe técnico de actividades implementadas</t>
  </si>
  <si>
    <t>Convenios con Estación de Guardacostas y Policía Metropolitana para apoyo en las actividades de Control y Vigilancia franja marino costera del PNN Tayrona y su área de influencia.</t>
  </si>
  <si>
    <t>En coordinación con las entidades comprometidas crear un comité  interinstitucional de prevención, mitigación y contingencia de incendios forestales dentro del PNNT y zonas aledañas 
Producto: organización del comité de prevención y mitigación de incendios forestales dentro del PNNT y zonas aledañas.</t>
  </si>
  <si>
    <t xml:space="preserve">Creación y capacitación de grupos vigías de las zonas mas vulnerables con propósitos específicos de control y vigilancia sobre los actores antrópicos y naturales.
Producto: Documento de Esquema de acciones y de control. </t>
  </si>
  <si>
    <t>CORPAMAG suscribió un contrato no. 307 del 2018 para realizar monitoreos de poblaciones de Caimán aguja en ecosistemas estratégicos marinos de estuarios, manglares y playones inundables. 
Por otra parte, CORPAMAG suscribió el 28 de diciembre de 2018 con Inversiones Marina Turística S.A. el contrato de prestación de servicios No. 318 de 2018 cuyo objeto corresponde a contratar el suministro de combustible como insumo para apoyar las inspecciones técnicas en zonas marinas en conjunto con funcionarios de Guardacostas. El suministro de combustible para el desarrollo de actividades de control y vigilancia en zona de ecosistemas estratégicos en la franja marino costera por parte de Guardacostas se ha venido desarrollando entre 2019 y 2020. Es decir, se ha suministrado combustible durante el segundo semestre de 2019.</t>
  </si>
  <si>
    <t xml:space="preserve">Informes del Contrato por Prestación de servicios No. 307 del 2018.
Contrato No. 318 de 2018 - Desprendibles de suministro de combustible entregado a Guardacosta por parte de la Marina Turística S.A. </t>
  </si>
  <si>
    <t>aunar esfuerzo con la corporación autónoma, defensa civil, policía, ejercito, bombero y empresas privadas con el fin de crear un comité  interinstitucional de prevención, mitigación y contingencia de incendios forestales dentro del PNNT y zonas aledañas</t>
  </si>
  <si>
    <t>Realizar el monitoreo de calidad de aguas y sedimentos marinos  y costeros y la determinación de la contaminación por basura marina en playas turísticas del Dpto del Magdalena.</t>
  </si>
  <si>
    <t>Realizar capacitaciones que generen cambio de actitud de la comunidad en general, frente a la problemática de los incendios forestales                                                producto. Comunidad capacitada frente a los incendio forestal</t>
  </si>
  <si>
    <t>CORPAMAG dando continuidad a la generación de conocimiento que contribuya a la acción, ha celebrado el convenio 181 de 2019 cuyo objeto consiste en aunar esfuerzos técnicos y financieros entre el INVEMAR y CORPAMAG para contribuir con bases científicas sobre las condiciones ambientales de la zona marino costera del departamento del Magdalena, como herramienta para la gestión y protección de los ecosistemas de la zona marino costera del departamento del Magdalena en jurisdicción de CORPAMAG. En el marco del convenio 181 celebrado entre las entidades se dio continuidad al monitoreo realizando 2 muestreos de basura marina y microplásticos en seis playas turísticas de Santa Marta, el 26 y 27 de julio de 2019 durante la temporada alta de turismo y el 19 y 20 de septiembre de 2019 durante la temporada baja de turismo, es de anotar que las playas en las cuales se hizo la actividad corresponden a El Rodadero, Concha, Grande, Blanca, Pozos Colorados y Bello Horizonte. Es de indicar que este convenio se encuentra en su fase final de implementación. Por lo tanto, se anexaría como soporte el Informe Técnico de Avance de septiembre de 2019.</t>
  </si>
  <si>
    <t>Informe Técnico de Avance del Convenio Interadministrativo No. 181 de 2019.</t>
  </si>
  <si>
    <t>Participar en el diseño del plan interinstitucional de prevención, mitigación y contingencia de los incendios forestales dentro del PNNT y zonas aledañas, en el marco de la ley 1523 del 2012
Producto: actas de reunión</t>
  </si>
  <si>
    <t>Socialización y gestión en el diseño del plan interinstitucional de prevención, mitigación y contingencia de los incendios forestales dentro del PNNT y zonas aledañas, en el marco de la ley 1523 del 2012
Producto: actas de reunión</t>
  </si>
  <si>
    <t>Se realizó seguimiento a los Planes de Gestión Integral de Residuos Sólidos PGIRS del los Municipios de Cienaga, Pueblo Viejo, Sitio Nuevo  y el Distrito de Santa Marta, tendiendo en cuenta las competencias  definidas en la Resolución 0754 de 2014, en cuanto a los componentes de aprovechamiento y disposicion final de los residuos sólidos y materiales provenentes de las construcciones y demoliciones.</t>
  </si>
  <si>
    <t>Municipio de Cienaga:  Oficio 0354 del 20 de febrero de  2020. Municipio de Pueblo Viejo: Oficio 0360 del 20 de febrero de 2020. Municipio de Sitio Nuevo: Oficio 0359 del 20 de febrero de 2020. Distrito de Santa Marta: Acta de visitas de seguimiento del 02 y 03 de marzo de 2020.</t>
  </si>
  <si>
    <t>6A5</t>
  </si>
  <si>
    <t>Restringir al PNN Tayrona el ingreso de elementos que contribuyan a la generación de incendios forestales accidentales.</t>
  </si>
  <si>
    <t>Jornadas de prevención y vigilancia que contribuyan a prevenir presiones originadas por infracciones ambientales mediante el ejercicio efectivo de la función de la autoridad ambiental 
Producto:
Informe técnico, listado de elementos que contribuyan a generación de  incendios forestales</t>
  </si>
  <si>
    <t>Realización de acciones de control y seguimiento a las metas y programas propuestos en los PGIRS</t>
  </si>
  <si>
    <t>Como se ha reportado en los semestres anteriores, corresponde a la ANLA realizar el seguimiento a los distribuidores de bolsas plasticas dentro del área de jurisdicción del plan maestro, en ateción a las competencias definidas en el marco normativo ambiental vigente.</t>
  </si>
  <si>
    <t>oficio de solicictud a la Camara de Comercio de Santa Marta</t>
  </si>
  <si>
    <t>Realización de acciones de control y seguimiento</t>
  </si>
  <si>
    <t xml:space="preserve">La Corporacion Autonoma Regional del Magdalena  a traves de la Subdireccion de educacion Ambiental en los Municipios de Cienaga, Sitio Nuevo, Pueblo Viejo  realizo un diagnostico educativo ambiental que permitido tener una linea base de las problematicas ambientales de estos municipios; donde se evidencia principal relevancia en el manejo de los residuos solidos, para lo cual se diseño un plan de educacion ambiental desde el Comite tecnico Institucional de educacion ambiental (CIDEA) donde se comtemplan acciones claras para ejecutar con los diferentes instituciones y comunidad en general para contrarrestar dicha problematica. 
Por otra parte en la zona rural de Santa Marta se han realizado acciones encaminadas al manejo integral de los residuos solidos, dentro de los que se encuentra la realizacion de un Taller sobre residuos sólidos y ecosistemas marinos dirigido a pescadores y prestadores de servicios turísticos ubicados en la Playa de Pozos Colorados Santa Marta, Magdalena el 12 de septiembre de 2019. </t>
  </si>
  <si>
    <t xml:space="preserve">1.Plan de educacacion ambiental de Cienaga
2.Plan de educacacion ambienta de Sitio Nuevo
3.Plan de educacion ambiental de Pueblo Viejo
4.Actas de actividades desarrolladas en la zona Rural de Santa Marta
</t>
  </si>
  <si>
    <t xml:space="preserve">Promover en los CIDEAS constituidos una línea de acción concerniente a la gestión y manejo integral de los residuos sólidos </t>
  </si>
  <si>
    <t>Meta: Conformación del Sistema Interinstitucional de prevención, control y vigilancia del tráfico de especies silvestres Parámetro de control: Documento Técnico Unidad de Medida: Número Cantidad: 1 Meta anual:  1 Indicador:  (No. DT realizados / No. DT programados)*100</t>
  </si>
  <si>
    <t xml:space="preserve">1. Informes de PROCEDA ejecutados
2. reporte de actividades desarrolladas en el taller de manejo de residuos solidos y sensibilziacion ambeitnal en las playas de Nueguanje, Cristal y Bahia Concha
 3. Reporte de actividades de la mesa de trabajo realizada en el Municipio de Pueblo Viejo
4. reporte de actividad de la campaña "Limpieza para Jugar en Navidad"
5. Informe de activida de la jornada dinamica desarrollada en la Playa los Cocos
</t>
  </si>
  <si>
    <t>Participar en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</si>
  <si>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Desarrollar acciones en el marco de las Jornadas de recolección de residuos postconsumo.
Producto: campaña implementada.</t>
  </si>
  <si>
    <t>Socializar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</si>
  <si>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 xml:space="preserve">Se desarrolló durante los días 6 y 7 de noviembre de 2019 la V Jornada de Recolección de residuos Posconsumo en Santa Marta, Ciénaga, Fundación,  Zona Bananera.  Se recogieron aproximadamente 37 toneladas de residuos con el apoyo de los Programas Posconsumo: Lúmina, Digital Green, Recopila, Campo Limpio, Aprovet, Ecogestiones, Coéxito y RLG. Previamente se desarrollaron invitaciones oficiales a las empresas de diferentes sectores productivos, se elaboraron cuñas radiales para promocionar el evento, se desarrollaron socializaciones en los colegios con el apoyo de Lúmina, se utilizaron redes sociales corporativas para hacer la difusión de la jornada de recolección de residuos posconsumo (Facebook, Instagram, twiter). Corpamag determino varios puntos de recepción de residuos en Santa Marta:IED Técnica INEM Simón Bolívar, Calle 29A N° 31-480, Zona Bananera: La Gran Vía Transversal 8 N° 2-42, Frente a CI Unibán, Km 40 – Troncal del Caribe ,Ciénaga: Centro Social Ciénaga Grande,  Calle 18 N° 23-20 ,Fundación: Hacienda La María, KM 4 vía Aracataca – Fundación,. 
</t>
  </si>
  <si>
    <t xml:space="preserve">Invitaciones, Piezas publicitaria, Imágenes fotográficas, artículos de periodísticos. 
</t>
  </si>
  <si>
    <t xml:space="preserve">1. apoyo a la coordinación y convocatoria de mesas de trabajo interinstitucionales para el diseño e implementación del plan, uso de espacios  locativos, equipos y logística.
1. plan diseñado e implementándose según la coordinación de las entidades líder.
</t>
  </si>
  <si>
    <t>De acuerdo a la propuesta de abordaje que genere el responsable directo</t>
  </si>
  <si>
    <t>Se incluirán en las campañas de prevención del delito dinámicas y temáticas que apunten a la sensibilización de asuntos ambientales en especial la extracción ilegal de especies.</t>
  </si>
  <si>
    <t>se dará continuidad a este programa y se evaluaran los resultados para la actualización del plan.</t>
  </si>
  <si>
    <t xml:space="preserve">Diseño del sistema en conjunto. </t>
  </si>
  <si>
    <t xml:space="preserve">Implementación y seguimiento. 
INFORME DE IMPLEMENTACION Y SEGUMIENTO. </t>
  </si>
  <si>
    <t>1)  Corpamag en el año 2019 participó en cursos virtuales sobre residuos peligrosos referente a: Fortalecimiento en el uso y manejo de la información reportada y transmitida en el inventario Nacional de Bifenilos Policlorados. Cursos certificados por el IDEAM.   2) Se alimentó el inventario de residuos peligrosos (resolución 1362 de 2007) con la inscripción de usuarios, se revisó, validó y transmitió la información al IDEAM, entidad que administra este aplicativo.   3) Se alimentó el inventario Nacional de Bifenilos Policlorados -PCBs (resolución 222 de 2011). Se activaron usuarios, se realizó revisión, validación y transmisión de la información reportada por los usuarios sobre los equipos eléctricos con PCBS.    4) Se alimentó el aplicativo del Registro Único Ambiental RUA- sector manufacturero-  resolución 1023 de 2010. Este aplicativo tiene un capítulo sobre residuos peligrosos correspondiente al VIIIB. Se procedió con la inscripción de usuarios, se revisó, validó y transmitió la información al IDEAM, entidad que administra este aplicativo.  5)  Se desarrollaron visitas de vigilancia a los establecimientos  generadores de residuos peligrosos y se elaboraron oficios  a establecimientos generadores de residuos peligrosos sobre seguimiento y/o requerimientos.   6) Se desarrollaron mesas de capacitación y Corpamag participó en la elaboración de la  Nueva Política Nacional de Residuos Peligrosos 2020-2030 en presencia de las corporaciones ambientales, Ministerio de Medio Ambiente y Desarrollo Sostenible y el IDEAM durante los días 14 y 15 de Noviembre de 2019.  7)  Se realizo contrato de prestacion de servicio No. 492 de 2019,  cuyo objeto consiste en prestar los servicios profesionales de apoyo a la subdireccion de gestion ambiental de la corporacion autonoma regional del magdalena -corpamag para priorizar la identificacion y promover la eliminacion del uso de los equipos contaminados con PCB situados en zonas de riesgo como plantas de tratamiento de aguas para consumo humano.</t>
  </si>
  <si>
    <t xml:space="preserve">Dentro de los elementos que acreditan el cumplimiento de la obligación se citan:
-El Inventario de Residuos Peligrosos.
-El Inventario Nacional de Bifenilos Policlorados –PCB
-El aplicativo del RUA –Registro Único Ambiental.
-Oficios de seguimiento y/o requerimientos.    - Contrato de prestacion de servicio no. 492 de 2019.
</t>
  </si>
  <si>
    <t>8B</t>
  </si>
  <si>
    <t>Regular y controlar el uso y manejo de los residuos sólidos provenientes de los usuarios al interior del PNN Tayrona.</t>
  </si>
  <si>
    <t>8B3</t>
  </si>
  <si>
    <t>Apoyar acciones con las entidades responsables  para reforzar el ejercicio de  prevención, control y vigilancia para el tráfico de especies silvestres y aquellas de interés comercial                                        
producto: informe técnico</t>
  </si>
  <si>
    <t>Fomentar la certificación del Sello Ambiental Colombiano para establecimientos de alojamiento y hospedaje al interior del PNN Tayrona, así como la NTC 5133 de criterios ambientales, para turismo. La certificación establece beneficios al ambiente como, producir una menor cantidad de residuos, establecer  planes de ahorro y uso eficiente del agua, y energía, utilización de energías renovables, uso sostenible de la biodiversidad, minimización de emisiones, entre otros.</t>
  </si>
  <si>
    <t>Divulgación a  través de los medios de comunicación de la corporación el fomento del sello ambiental colombiano
Producto:
Publicación en pagina web</t>
  </si>
  <si>
    <t>Apoyar las acciones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</si>
  <si>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Mantener  las acciones de apoyo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</si>
  <si>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Implementación de alianza interinstitucional para el ejercicio de la autoridad ambiental (Convenio INVEMAR-REDCAM)</t>
  </si>
  <si>
    <t>Dando continuidad a la generación de conocimiento que contribuya a la acción, CORPAMAG ha celebrado el convenio 181 de 2019 cuyo objeto consiste en aunar esfuerzos técnicos y financieros entre el INVEMAR y CORPAMAG para contribuir con bases científicas sobre las condiciones ambientales de la zona marino costera del departamento del Magdalena, como herramienta para la gestión y protección de los ecosistemas de la zona marino costera del departamento del Magdalena en jurisdicción de CORPAMAG. Vale precisar que un objetivo específico del convenio corresponde a mantener operativo el nodo departamento del Magdalena del sistema de monitoreo de la calidad del agua y sedimentos marino-costeros REDCAM. En el marco del convenio se han realizado dos muestreos, siendo el primero entre el 27 y 28 de mayo de 2019 y el segundo entre el 15 y 16 de octubre de 2019 en diferentes estaciones de la zona costera del departamento del Magdalena. Es de indicar que este convenio se encuentra en su fase final de implementación. Por lo tanto, se anexaría como soporte el Informe Técnico de Avance de septiembre de 2019.</t>
  </si>
  <si>
    <t xml:space="preserve">- DISTRITO DE SANTA MARTA 
Mediante oficio No. 1700-12-01-001953 del 07/06/2018 se requirió a la empresa PROACTIVA S.A. E.S.P., la presentación del PSMV del Distrito de Santa Marta, teniendo en cuenta que en el año 2017 ésta solicitó la cesión del trámite que venía a cargo de la empresa METROAGUA S.A. E.S.P., la cual en los años 2014 y 2015 presentó documentos de PSMV que no se encontraban ajustados a la norma y sobre los cuales Corpamag requirió su modificación.
En noviembre de 2018 el Alcalde Distrital de Santa Marta presenta un nuevo PSMV, sin embargo, se expidió Resolución No. 2287 del 10/06/2019, notificada personalmente el 10 de junio de 2019, negando la aprobación del PSMV presentado y solicitando su ajuste para nueva evaluación. A la fecha no se ha presentado un nuevo PSMV, por lo cual, Corpamag ejerciendo sus funciones de control y seguimiento mediante oficio No. 1700-12.01-0351 del 19/02/2020 puso en conocimiento a la Empresa de Servicios Públicos del Distrito de Santa Marta de la situación, con copia a la Alcaldía Distrital.
- MUNICIPIO DE CIÉNAGA
Mediante oficios No. 1700-12-01-4140 del 29/10/2019 y 1700-12-01-4170 del 05/10/2019, se requirió el ajuste y actualización del PSMV presentado. A través del radicado interno No. 10817 18/11/2019, la empresa OPERADORES DE SERVICIOS DE LA SIERRA S.A.S. E.S.P., hace entrega de la información solicitada y mediante Auto No. 2130 del 27/11/2019 ordenó la evaluación técnica del PSMV del muncipio.
- MUNICIPIO DE SITIO NUEVO
Sitio Nuevo cuenta con PSMV aprobado mediante Resolución 1849 del 11/10/2010. Corpamag ejerciendo funciones de control y seguimiento ha realizado requerimientos para que el municipio informe el avance de las obras proyectadas tanto en el permiso de vertimiento como en el PSMV aprobado. Mediante oficios Nos. 1700-12-01-000784 del 07 de marzo de 2019 y 1700-12.01-4169 del 05 de noviembre de 2019, se realizaron nuevos requerimientos de actualización de PSMV e información con relación al permiso de vertimiento.
- MUNICIPIO DE PUEBLO VIEJO
Pueblo Viejo no tiene PSMV aprobado ni Permiso de Vertimientos. Mediante oficio No. 1700-12.01-4168 del 05/11/2019, se hizo requerimiento para que se implemente un PSMV. A través de Auto No. 2032 del 12/11/2019 se ordenó iniciar proceso sancionatorio, providencia que se encuentra en etapa de notificación por aviso.
</t>
  </si>
  <si>
    <t>DISTRITO DE SANTA MARTA 
- Oficio requerimiento PSMV 1700-12-01-001953 del 07/06/2018
- Resolución No. 2287 del 10/06/2019, niega aprobación del PSMV del Distrito de Santa Marta
- Oficio información y requerimiento No. 1700-12.01-0351 del 19/02/2020
MUNICIPIO DE CIÉNAGA
- Oficio requerimiento PSMV 1700-12-01-4140 del 29/10/2019
-Oficio requerimiento PSMV 1700-12-01-4170 del 05/10/2019
 - Auto 2130 del 27/11/2019, admite información PSMV Ciénaga y ordena evaluación, EN TRÁMITE
MUNICIPIO DE SITIO NUEVO
- Resolución 1849 del 11/10/2010, aprobación PSMV Sitio Nuevo
- Oficio de requerimiento No. 1700-12-01-000784 del 07 de marzo de 2019
- Oficio de requerimiento No. 1700-12.01-4169 del 05 de noviembre de 2019
MUNICIPIO PUEBLO VIEJO 
- Oficio requerimiento No. 1700-12.01-4168 del 05/11/2019 
- Auto No. 2032 del 12/11/2019, inicia proceso sancionatorio contra PUEBLO VIEJO, por no contar con PSMV, ni PV</t>
  </si>
  <si>
    <t>Articular acciones con los vigía ambientales, la corporación Autónoma  y el ICA para reforzar el ejercicio de  prevención, control y vigilancia para el tráfico de especies silvestres y aquellas de interés comercial                                                 producto. definir guía para realizar ejercicio de prevención, control y vigilancia. Producto. Documento técnico de seguimiento y control</t>
  </si>
  <si>
    <t xml:space="preserve">seguimiento y evaluación del sistema de  prevención, control y vigilancia para el tráfico de especies silvestres y aquellas de interés comercial. Producto. Documentos técnicos de control y seguimiento </t>
  </si>
  <si>
    <t>- Corpamag realiza seguimiento y control a los vertimientos de diferentes usuarios del área de estudio del plan maestro, para evidencia se relacionan a continuación los siguientes requerimientos emitidos en el año 2019 a distintos usuarios:
1. Aeropuerto de Oriente S.A.S. – Santa Marta (aguas residuales domésticas y no domésticas)
2. Constructora Infante Vives S.A.S. – Santa Marta (aguas de nivel freático) 
3. Energizar S.A.S. – Santa Marta (aguas residuales no domésticas) 
4. EDS William – Ciénaga (aguas residuales no domésticas)
5. Frutesa Santa Marta  (actividad agropecuaria) 
6. Sociedad Portuaria Rio Córdoba S.A. – CNR – Ciénaga (aguas residuales no domésticas)
7. Trupillo S.A.S. – Sitio Nuevo (actividad agropecuaria) 
8. Policlínica Ciénaga (aguas residuales domésticas y no domésticas) 
9. Instituto de Medicina Legal Ciénaga  (aguas residuales domésticas y no domésticas)  
10. Constructora Escobar Murcia – Santa Marta  (aguas nivel freático) 
- Asimismo, Corpamag realiza monitoreos a los vertimientos en el área de influencia el plan maestro, por lo cual suscribió los siguientes contratos y/o convenios: 
A. Contrato 253 de 2018 celebrado entre la Corporación Autónoma Regional del Magdalena y Laboratorio Microbiológico Ortiz Martínez S.A.S.,  con el objeto de prestar los servicios profesionales de un laboratorio de pruebas y ensayos acreditado por el IDEAM.
B. Contrato de prestación de servicios N° 249 de 2019, “Prestación de Servicios Profesionales de un laboratorio de pruebas y ensayos acreditado por el IDEAM, para realizar toma de muestras y análisis Físico-químicos y microbiológico de aguas residuales y superficiales”.
C. Contrato de prestación de servicios N° 408 de 2019, “Prestación de servicios profesionales de un laboratorio de pruebas y ensayos acreditado por el IDEAM, para realizar toma de muestras y análisis físico-químico y microbiológico de aguas Superficiales marinas y costeras, y de aguas residuales vertidas en el mar en la jurisdicción de CORPAMAG.”
D. Contrato de prestación de consultoría N° 387 de 2019 cuyo objeto es la determinación de objetivos de calidad de las aguas marinas en la jurisdicción de Corpamag a corto mediano y largo plazo, periodo 2019-2023 y ajuste del acuerdo de metas de cargas contaminantes con la inclusión de usuarios que vierten sus aguas residuales domésticas y no domesticas a las aguas marinas y costeras en el departamento del Magdalena.</t>
  </si>
  <si>
    <t>ICA</t>
  </si>
  <si>
    <t xml:space="preserve">1.  Oficio seguimiento No. 1700-12-01-00894 de 2019, Aeropuerto de Oriente S.A.S. – Santa Marta
2. Oficio seguimiento No. 1700-12-01-001387 de 2019, Constructora Infante Vives S.A.S. – Santa Marta
3. Oficio seguimiento No. 1700-12-01-003817 de 2019, Energizar S.A.S. – Santa Marta
4. Oficio seguimiento No. 1700-12-01-001436 de 2019, EDS William – Ciénaga
5. Oficio seguimiento No. 1700-12-01-002012 de 2019, Frutesa Santa Marta  
6. Oficio seguimiento No. 1700-12-01-003647 de 2019, Sociedad Portuaria Rio Córdoba S.A. – CNR – Ciénaga
7. Oficio seguimiento No. 1700-12-01-000414 de 2019, Trupillo S.A.S. – Sitio Nuevo
8. Oficio seguimiento No. 1700-12-01-004520 de 2019, Policlínica Ciénaga
9. Oficio seguimiento No. 1700-12-01-00581 de 2019, Instituto de Medicina Legal Ciénaga  
10. Oficio seguimiento No. 1700-12-01-001509 de 2019, Constructora Escobar Murcia – Santa Marta
A. Se incluye informe final de resultados de monitoreo de aguas superficiales - soporte del contrato N° 253 de 2018. 
B. Documento técnico informe final contrato N° 249 de 2019. 
C. Se anexa Acta de inicio de contrato 408 de 2019. 
D. Del contrato de consultoría N° 387 de 2019 se anexa acta de inicio de contrato el cual se encuentra en ejecución. 
</t>
  </si>
  <si>
    <t>Programas de vigilancia epidemiológica y control de movilización por intermedio de expedición de guías de movilización animal, interactuando con entes como la Policía Aduanera, Policía de Carreteras para el control en las movilizaciones y verificación de la legalidad del transporte y mantenimiento de las condiciones sanitarias para el mismo. Producto= Guías Sanitarias de Movilización Interna expedidas por el ICA</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</si>
  <si>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Lograr mantener el estatus fitosanitario de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</si>
  <si>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 xml:space="preserve">Realizar monitoreos que permitan el cumplimiento de los objetivos de calidad propuestos para cada una de las cuencas y cuerpos de agua costeros </t>
  </si>
  <si>
    <t>La Corporacion a traves de los contratos relacionados a continuacion adelanta el monitoreo y seguimiento de vertimientos y cuerpos de agua que cuentan con objetivos de calidad en la jurisdiccion de CORPAMAG.                                                                                                                           
A. Contrato de prestación de servicios N° 249 de 2019, “Prestación de Servicios Profesionales de un laboratorio de pruebas y ensayos acreditado por el IDEAM, para realizar toma de muestras y análisis Físico-químicos y microbiológico de aguas residuales y superficiales”.
B. Contrato de prestación de servicios N° 408 de 2019, “Prestación de servicios profesionales de un laboratorio de pruebas y ensayos acreditado por el IDEAM, para realizar toma de muestras y análisis físico-químico y microbiológico de aguas Superficiales marinas y costeras, y de aguas residuales vertidas en el mar en la jurisdicción de CORPAMAG.”
C. Contrato de prestación de consultoría N° 387 de 2019 cuyo objeto es la determinación de objetivos de calidad de las aguas marinas en la jurisdicción de Corpamag a corto mediano y largo plazo, periodo 2019-2023 y ajuste del acuerdo de metas de cargas contaminantes con la inclusión de usuarios que vierten sus aguas residuales domésticas y no domesticas a las aguas marinas y costeras en el departamento del Magdalena.</t>
  </si>
  <si>
    <t xml:space="preserve">A. Para el contrato de prestación de servicios N° 249 de 2019,  Se definió como producto un inforrne final de las caracterizaciones para el seguimiento y control de los objetivos de calidad referidos a 14 cuencas en jurisdicción del
departamento de Magdalena.                                                                                                                                                                                                                                                                                                                                         B. En cuanto al contrato de prestación de servicios N° 408 de 2019, Se definió como producto un inforrne final de las caracterizaciones realizadas a usuarios generadores de vertimientos a aguas marinas y del motoreo de calidad realizado sobre aguas marinas.                                                           
C. Para el contrato de prestación de consultoría N° 387 de 2019 Se definió como producto un informe de los resultados del anal isis de capacidad de carga contaminantei acto administrativo que establezca los objetivos de calidad en las aguas marinas de la jurisdiccibn de Corparnag 
</t>
  </si>
  <si>
    <t>En el marco de la legalización de usuarios generadores de vertimientos en los municipios costeros del Plan Maestro, se han otorgado los siguientes permisos de vertimientos entre los años 2018 y 2019:
1. AEROPUERTOS DE ORIENTE S.A. E.S.P. – Santa Marta 
3. Constructora Infante Vives S.A.S. – Santa Marta 
3. Sociedad Diana Corporación S.A.S. – Sitio Nuevo
4. MAS SALUD INTEGRAL I.P.S S.A.S – Ciénaga 
5. Inversiones Sosa Labarces S.A.S. – Santa Marta
6. Sociedad Constructora Escobar Murcia S.A.S. – Santa Marta
7. Sociedad AGROPECUARIA PICHUCHO S.A.S. – Santa Marta
8. Sociedad LUISAS S.A.S. – Santa Marta
9. Servicios técnicos y operativos especializados – Santa Marta
Asimismo, en el marco de lo establecido en la Resolución 883 de 2018, la Corporación a finales del primer semestre del 2019 realizó un levantamiento preliminar de información alusiva a la identificación de usuarios que realizan vertimientos a aguas marinas, a través de visitas en campo realizadas en toda la línea de costa del departamento del Magdalena.</t>
  </si>
  <si>
    <t xml:space="preserve">1. Resolución 2924 de 2019, AEROPUERTOS DE ORIENTE S.A. E.S.P. – Santa Marta 
2. Resolución 1196 de 2019, Constructora Infante Vives S.A.S. – Santa Marta 
3. Resolución 2789 de 2019, Sociedad Diana Corporación S.A.S. – Sitio Nuevo
4. Resolución 0544 de 2019, MAS SALUD INTEGRAL I.P.S S.A.S – Ciénaga
5. Resolución 1048 de 2019, Inversiones Sosa Labarces S.A.S. – Santa Marta
6. Resolución 2112 de 2019 Sociedad Constructora Escobar Murcia S.A.S. – Santa Marta
7. Resolución 2492 de 2019, Sociedad AGROPECUARIA PICHUCHO S.A.S. – Santa Marta
8. Resolución 4304 de 2019, Sociedad LUISAS S.A.S. – Santa Marta
9. Resolución 2111 de 2019, Servicios técnicos y operativos especializados – Santa Marta
- Informe Técnico visitas de identificación de usuarios que realizan vertimientos a aguas marinas en jurisdicción de CORPAMAG
</t>
  </si>
  <si>
    <t>Aporte de Informes de resultados de monitoreos que permitan el cumplimiento de los objetivos de calidad propuestos para cada una de las cuencas y cuerpos de agua costeros, en el área de estudio del Plan Maestro</t>
  </si>
  <si>
    <t>Meta: Identificar las necesidad y ajustes en las actividades de control y procedimientos de incautación y disposición de flora y fauna silvestre. Parámetro de control: Informe  Técnico Unidad de Medida: Número Cantidad: 1 Meta anual:  1 Indicador:  (No. DT realizados / No. DT programados)*100</t>
  </si>
  <si>
    <t xml:space="preserve">
1. apoyo a los ejercicios de revisión y ajustes al control de estos procedimientos en el departamento mediante el uso de espacios físicos y su logística asociada, emisión de directrices y normativa de orden departamental.
1. procedimientos ajustados según los ejercicios de análisis y participación  dirigidos por entidades líder</t>
  </si>
  <si>
    <t>Realización de acciones de control y seguimiento (Santa Marta y Ciénaga)</t>
  </si>
  <si>
    <t>El 03 de agosto del 2019 se realizó una jornada de plantación de árboles en el sector del Antiguo Estadio Eduardo Santos en la que participaron los niños de las escuelas de futbol de Santa Marta, y donde se impartió sensibilización ambiental para la preservación, conservación y uso sostenible de los árboles y la importancia del bosque seco tropical</t>
  </si>
  <si>
    <t>- DISTRITO DE SANTA MARTA Cuenta con Licencia Ambiental para el funcionamiento del Emisario Submarino (Vertimientos) Resolución No. 0242 06/04/1999 (vigente). CORPAMAG ejerciendo la función de control y seguimiento de las obligaciones impuestas en la licencia, realiza visitas y evalúa los informes de cumplimento presentados por la empresa ESSMAR E.S.P., dando como producto oficios de control y seguimiento donde además se hacen requerimientos Nos. 1700-12-01-4466 del 28/11/2019, 1700-12-01-4467 del 28/11/2019 y 1700-12-01-4468 del 28/11/2019. 
- MUNICIPIO DE CIÉNAGA 
Ciénaga cuenta con Permiso de Vertimientos otorgado a la empresa OPERADORES DE LA SIERRA S.A.S. E.S.P. mediante Resolución 1969 del 03/10/2012, renovado con Resolución No. 169 del 31/01/2020. CORPAMAG realiza visitas técnicas de control y seguimiento a los vertimientos del municipio, además de evaluar los informes de monitoreo de aguas residuales entregados por el operador, por lo cual se han emitido los siguientes oficios Nos. 1700-12-01-001979 del 12/06/2018, 1700-12-01-000447 del 01/02/2019 y 1700-12-01-001474 del 22/04/2019. 
- MUNICIPIO SITIO NUEVO
Sitio Nuevo cuenta con permiso de vertimientos otorgado mediante Resolución 4504 del 29/12/2017, por el termino de 5 años, el cual incluye la construcción de redes de alcantarillado, estación de bombeo de aguas residuales, laguna de oxidación, descole y sector de vertimientos al rio Magdalena. Mediante oficio No. 1700-12-01-000784 del 07 de marzo de 2019, Corpamag ejerciendo funciones de control y seguimiento realizó un requerimiento para que el municipio informe el avance de las obras proyectadas tanto en el permiso de vertimiento como en el PSMV aprobado. Asimismo, mediante oficio No. 1700-12.01-4169 del 05 de noviembre de 2019, se realizó un requerimiento de actualización de PSMV e información con relación al permiso de vertimiento.
- MUNICIPIO DE PUEBLO VIEJO
Pueblo Viejo no tiene PSMV aprobado ni Permiso de Vertimientos. Mediante oficio No. 1700-12.01-4168 del 05/11/2019, se hizo requerimiento para que se implemente un PSMV y se obtenga el permiso de vertimientos. A través de Auto No. 2032 del 12/11/2019 se ordenó iniciar proceso sancionatorio, providencia que se encuentra en etapa de notificación por aviso.</t>
  </si>
  <si>
    <t>Se prestara apoyo técnico con personal de la gobernación para la revisión de las necesidades en los procesos de incautación.</t>
  </si>
  <si>
    <t>Anexo 1. Informe Siembra Estadio Eduardo Santos</t>
  </si>
  <si>
    <t>se presentaran unas recomendaciones a los responsables directos de la actividad de control.</t>
  </si>
  <si>
    <t xml:space="preserve">- Oficio No. 1700-12.01-4169 del 05 de noviembre de 2019                                                                                                                                                                                                                                                                                      A. Para el contrato de prestación de servicios N° 249 de 2019,  Se definió como producto un inforrne final de las caracterizaciones para el seguimiento y control de los objetivos de calidad referidos a 14 cuencas en jurisdicción del
departamento de Magdalena.                                                                                                                                                                                                                                                                                                                                         B. En cuanto al contrato de prestación de servicios N° 408 de 2019, Se definió como producto un inforrne final de las caracterizaciones realizadas a usuarios generadores de vertimientos a aguas marinas y del motoreo de calidad realizado sobre aguas marinas.                                                           
C. Para el contrato de prestación de consultoría N° 387 de 2019 Se definió como producto un informe de los resultados del anal isis de capacidad de carga contaminantei acto administrativo que establezca los objetivos de calidad en las aguas marinas de la jurisdiccibn de Corparnag.                                                                                                                                                                                                   </t>
  </si>
  <si>
    <t>Acciones de prevención y control de especies silvestres
Producto: Informe T{técnico</t>
  </si>
  <si>
    <t xml:space="preserve">UN TECNICO DE APOYO
INFORMES DE CONTROL Y SEGUIMIENTO. </t>
  </si>
  <si>
    <t>Aunque esta acción esta programada para el año 3, con base al documento elaborado en el año 2017 por esta autoridad ambiental donde se identificó las áreas susceptibles para realizar la actividad de plantación del arbolado urbano en el área de jurisdicción, se realizó una identificación preliminar de las espcies con potencial para la restauración de bosque seco tropical, especies nativas que están siendo requeridas por el DADSA en las respectivas compensaciones por permisos de aprovechamiento forestales, y que se emplean en las actividades de siembra ejecutadas por la entidad</t>
  </si>
  <si>
    <t xml:space="preserve">Corpamag realiza seguimiento y control a los municipios costeros del área de estudio del Plan Maestro que cuentan con lagunas de oxidación:
1. Seguimiento y evaluación técnica del informe de las lagunas del sistema de tratamiento del municipio de Ciénaga operadas por la empresa Operadores de Servicios de la Sierra S.A.S. E.S.P., mediante Oficio No. 1700-12.01-0447 del 01 de febrero de 2019
2. Seguimiento y requerimiento de información sobre el sistema de vertimientos del municipio de Sitio Nuevo, Oficio No. 1700-12-01-000784 del 07 de marzo de 2019
</t>
  </si>
  <si>
    <t>1. Oficio seguimiento y evaluación No. 1700-12.01-0447 del 01 de febrero de 2019, Ciénaga 
2.  Oficio seguimiento y requerimiento No. 1700-12-01-000784 del 07 de marzo de 2019, Sitio Nuevo</t>
  </si>
  <si>
    <t>Anexo 2. Especies identificadas para plantación, que contiene el Concepto Técnico de Identificación de áreas susceptibles para plantación y el listado de espeices de plantación</t>
  </si>
  <si>
    <t>Apoyar acciones con las entidades responsables  en las actividades de control y en los procedimientos de incautación, disposición (Flora), reubicación, rehabilitación de la fauna silvestre en el centro agroecológico de la Ciénaga grande del magdalena
Producto. Informe técnico</t>
  </si>
  <si>
    <t>1C22</t>
  </si>
  <si>
    <t xml:space="preserve">Investigar y sancionar  a los infractores </t>
  </si>
  <si>
    <t>Investigar y sancionar al infractor previa verificación técnica de los vertimientos realizados en seguimiento ambiental o del proyecto, obra o actividad.
Producto:
Informe Técnico de seguimiento</t>
  </si>
  <si>
    <t xml:space="preserve">1. Resolución No. 4947 del 23 de noviembre de 2018, por medio de la cual se impone una medida preventiva de amonestación escrita y se inicia procedimiento sancionatorio contra la empresa Proactiva Santa Marta S.A. E.S.P. - VEOLIA por realizar vertimiento de aguas residuales al río Manzanares y se toman otras determinaciones. 
2. Auto No. 2032 del 12 de noviembre de 2019, en trámite de notificación por aviso, ordenó iniciar proceso sancionatorio contra el MUNICIPIO DE PUEBLO VIEJO, por no tener  PSMV aprobado ni contar con Permiso de Vertimientos.
</t>
  </si>
  <si>
    <t>1. Resolución No. 4947 del 23 de noviembre de 2018, se inicia proceso contra Proactiva Santa Marta S.A. E.S.P. – VEOLIA, por vertimientos de aguas residuales al rio Manzanares 
2. Auto No. 2032 del 12 de noviembre de 2019, se inicia proceso sancionatorio contra PUEBLO VIEJO por no contar con PSMV ni PV</t>
  </si>
  <si>
    <t>Apoyar las acciones que CORPAMAG como entidad responsable  direccione para reforzar el ejercicio de  control, procedimientos de incautación, disposición, reubicación, rehabilitación de la fauna silvestre.           
producto: informe técnico</t>
  </si>
  <si>
    <t>Mantener  las acciones de apoyo que CORPAMAG como entidad responsable  direccione para reforzar el ejercicio de  prevención, control y reforzar el ejercicio de  control, procedimientos de incautación, disposición, reubicación, rehabilitación de la fauna silvestre.           
producto: informe técnico</t>
  </si>
  <si>
    <t>Aunque esta acción esta programada para el año 5, a modo de avance esta autoridad ambiental elaboró y adopotó mediante la Resolución No 0448 del 05 de noviembre del 2019, el Portafolio de áres prioritarias para la conservación en el perímetro urbano de la ciudad de Santa Marta, donde se priorizarán las jornadas de reforestación y restauración. El Portafolio fue realizado a una escala 1:3500</t>
  </si>
  <si>
    <t>Oficiar a los prestadores de servicios de acueductos y alcantarillado y entes territoriales.</t>
  </si>
  <si>
    <t>Anexo 3. Áreas prioritarias para la conservación, que contiene el acto adminsitrativo de adopción del Portafolio, salidas gráficas y archivos shapefiles.</t>
  </si>
  <si>
    <t>Articular acciones con la corporación autónoma regional de la Guajira para definir y socializar metodología en las actividades de control y en los procedimientos de incautación, disposición (Flora), reubicación, rehabilitación de la fauna silvestre en el centro agroecológico de Rio Claro. Documento técnico de seguimiento y control</t>
  </si>
  <si>
    <t>seguimiento, evaluación y control de la metodología  en las actividades de control y en los procedimientos de incautación, disposición (Flora), reubicación, rehabilitación de la fauna silvestre en el centro agroecológico de Rio Claro. Documento técnico de seguimiento y control</t>
  </si>
  <si>
    <t>1C26</t>
  </si>
  <si>
    <t>Está planificada para ejecutarse en el año 7 del Plan Maestro, despues de haber sido ejecutadas otras acciones que se requieren para su implementación</t>
  </si>
  <si>
    <t>Incrementar seguimiento y control a la licencia ambiental del emisario submarino, ajustando las medidas de manejo ambiental de acuerdo con la normatividad vigente</t>
  </si>
  <si>
    <t>NA</t>
  </si>
  <si>
    <t>Verificar el cumplimientos de los Informes de Cumplimiento Ambiental (ICA) de la licencia ambiental del emisario submarino - CONCEPTO TECNICO</t>
  </si>
  <si>
    <t>Verificar el cumplimientos de los Informes de Cumplimiento Ambiental (ICA) de la licencia ambiental del emisario submarino</t>
  </si>
  <si>
    <t xml:space="preserve">CORPAMAG ha realizado revisión de los informes de cumplimiento ambiental de la licencia ambiental del emisario submarino. Producto de la revisión se han emitido oficios al prestador del servicio indicando observaciones sobre la información reportada en los Informes de Cumplimiento, Por otra parte, también se realizó requerimiento basado en el control y seguimiento de 2018, en este contexto, se proyectaron los siguientes oficios.
- Rad. 1700-12.01-4466 de 2019-11-28 - Respuesta a informe de cumplimiento ambiental del periodo de abril de 2017 a abril de 2018.
- Rad. 1700-12.01-4467 de 2019-11-28 – Respuesta a informe de cumplimiento ambiental del emisario submarino del primer semestre de 2016.
- Rad. 1700-12.01-4468 de 2019-11-28 requerimientos realizado producto del control y seguimiento del emisario submarino correspondiente al periodo 2018. 
</t>
  </si>
  <si>
    <t xml:space="preserve">- Radicado No. 1700-12.01-4466 de 2019-11-28.
- Radicado No. 1700-12.01-4467 de 2019-11-28.
- Radicado No. 1700-12.01-4468 de 2019-11-28.
</t>
  </si>
  <si>
    <t>Está planificada para ejecutarse en el año 5 del Plan Maestro</t>
  </si>
  <si>
    <t>Verificar el cumplimientos de los Informes de Cumplimiento Ambiental (ICA) de la licencia ambiental del emisario submarino - 
Producto
CONCEPTO TECNICO (mismo informe de la acción 1C26)</t>
  </si>
  <si>
    <t xml:space="preserve">CORPAMAG ha realizado revisión de los informes de cumplimiento ambiental de la licencia ambiental del emisario submarino. Producto de la revisión se han emitido oficios al prestador del servicio indicando observaciones sobre la información reportada en los Informes de Cumplimiento, Por otra parte, también se realizó requerimiento basado en el control y seguimiento de 2018, en este contexto, se proyectaron los siguientes oficios.
- Rad. 1700-12.01-4466 de 2019-11-28 - Respuesta a informe de cumplimiento ambiental del periodo de abril de 2017 a abril de 2018.
- Rad. 1700-12.01-4467 de 2019-11-28 – Respuesta a informe de cumplimiento ambiental del emisario submarino del primer semestre de 2016.
- Rad. 1700-12.01-4468 de 2019-11-28 requerimientos realizado producto del control y seguimiento del emisario submarino correspondiente al periodo 2018.
</t>
  </si>
  <si>
    <t>Está planificada para ejecutarse en el año 3 del Plan Maestro</t>
  </si>
  <si>
    <t>Meta: Identificar los principales puntos de extracción de fauna y flora en el perímetro urbano de Santa Marta Parámetro de control: Informe Técnico Unidad de medida: Número Cantidad: 1 Meta Anual: 1 Indicador: (No. Informes realizados / No. Informes programados) * 100</t>
  </si>
  <si>
    <t>Meta: Identificar los principales puntos de extracción de fauna y flora en el perímetro urbano de Santa Marta Parámetro de control: Informe de Registro Unidad de medida: Número Cantidad: 2 Meta Anual: 1 Indicador: (No. Informes realizados / No. Informes programados) * 100</t>
  </si>
  <si>
    <t>Esta acción ya fue ejecutada, se realizó una actualización del Plan de Acción 2017-2019 del DADSA incluyendo como instrumento regulador el Plan Maestro PNN Tayrona y donde se pudo identificar que las presiones externas del PNN Tayrona, se encuentran en gran concordancia identificadas en la síntesis diagnostica del Plan de Acción y son atendidas por las acciones operativas del mismo. Así mismo, se plantea incluir como instrumento articulardor al Plan Maestro en el Plan de Acción 2020-2023</t>
  </si>
  <si>
    <t>Anexo 06 – Plan de Acción Actualizado DADSA, ver página 24 y Capítulo 6 SINTESIS AMBIENTAL (Pág. 28 – 87) Capítulo 7 ACCIONES OPERATIVAS (Pág. 88-107)</t>
  </si>
  <si>
    <t xml:space="preserve">
1. Apoyo a las mesas de análisis mediante uso de espacios, equipos y logística para identificación de puntos.
1. Puntos de extracción identificados </t>
  </si>
  <si>
    <t>El área de jurisdicción del DADSA concebida como el perímetro urbano de la ciudad de Santa Marta no tiene influencia directa con el área de acción del Plan de Manejo del área protegida del Parque Nacional Natural Tayrona. No obstante, se realizó una actualización del Plan de Acción 2017-2019 del DADSA incluyendo como instrumento regulador el Plan Maestro PNN Tayrona</t>
  </si>
  <si>
    <t>Anexo 06 - Plan de Acción Actualizado DADSA</t>
  </si>
  <si>
    <t>Con la ayuda de la policía ambiental se identificaran los principales puntos de extracción del departamento y se informara a los demás entes competentes para que sean tenidos en cuenta en ese sistema interinstitucional, lo cual ayudara en la toma de decisiones conjuntas. En ese orden de ideas, se presentara un informe que identifique los principales puntos de extracción en el departamento.</t>
  </si>
  <si>
    <t>se presentara un informe que actualice los puntos de extracción ilegal de fauna y flora del departamento de la Guajira.</t>
  </si>
  <si>
    <t xml:space="preserve">Formulación y adopción del POMCA SZH 1501 </t>
  </si>
  <si>
    <t>Se cuenta con el POMCA adoptado mediante Resolución de adopción 690 del 11 de marzo de 2019</t>
  </si>
  <si>
    <t>Jornadas técnicas de identificación principales puntos de extracción ilegal de fauna y flora. 
Producto: Informe Técnico, Actas de reunión, informe visitas de campo</t>
  </si>
  <si>
    <t>Formulación y adopción del POMCA SZH 1502, Iniciar la formulación del PORH y Reglamentación de corrientes en el sector</t>
  </si>
  <si>
    <t>Est acción ya fue ejecutada, dentro del perímetro urbano de la ciudad de Santa Marta, se han identificado los cerros como las principales zonas con mayores registros históricos de incendios forestales, esto es en mayor medida por las condiciones físicas de estos y por el tipo de cobertura vegetal predominante, al cual corresponde bosque seco subxerofitico. Para lo cual, se realizó la delimitación de dichas zonas y se anexan las respectivas salidas gráficas. Así mismo, el 02 de mayo del 2019 se realizó una capacitación de prevención de incendios forestales</t>
  </si>
  <si>
    <t>Ejecución del POMCA SZH 1502, Ejecución del PORH</t>
  </si>
  <si>
    <t>Anexo 7. Documento Técnico de delimitación de  Zonas Vulnerables de Incendios Forestales</t>
  </si>
  <si>
    <t xml:space="preserve">Convenio 204 de 2017 entre CORPAMAG y la Universidad del Magdalena
Se formularon los proyectos:
Formulación del Plan Manejo Ambiental del Acuífero SAC 1.6- Ciénaga- Fundación, Departamento del Magdalena. BPIN :2019011000228.
Formulación del Plan Manejo Ambiental del Acuífero SAC.11 Santa Marta, Departamento del Magdalena. BPIN: 2019011000227.
Se estimó la oferta de las corrientes: Manzanares, Gaira, Mendihuaca, Guachaca, Palomino Buritaca, Don Diego, Córdoba, Toribio, Frio, Sevilla, Tucurinca, Aracataca y Fundación
</t>
  </si>
  <si>
    <t>Documento fase Diagnóstico del Plan de Ordenamiento del Recurso Hídrico – PORH del río Manzanares.</t>
  </si>
  <si>
    <t xml:space="preserve">Identificación de puntos de extracción en acompañamiento con la policía y Corpamag. 
MAPA DE IDENTIDICACION DE PUNTOS DE EXTRACCION. </t>
  </si>
  <si>
    <t>La entidad se encuentra participando en el comité interinstitucional de productos cárnicos (bobinos, equinos, porcinos, ect) para el ejercicio de prevención, control y vigilancia. Así mismo, se encuentra participando en la conformación del Comité del Interinstitucional de control del tráfico de especies silvestres</t>
  </si>
  <si>
    <t>Anexo 8. Informe de Participación Comité de Productos Cárnicos                    Anexo 9. Actas de reuniones Comité de Fauna Silvestre</t>
  </si>
  <si>
    <t>Realizar mediciones de caudales en concesiones de agua en las cuencas del área de influencia del Plan Maestro</t>
  </si>
  <si>
    <t>Realizar mediciones de caudales y regulaciones en concesiones de agua en las cuencas del área de influencia del Plan Maestro</t>
  </si>
  <si>
    <t>Se realizó aforo de las corrientes directas al Mar Caribe: Rio Piedras, Rio Manzanares, Rio Gaira, Rio Mendihuaca, Rio Guachaca, Rio Buritaca, Rio Don Diego, Rio Palomino, Rio Cordoba y Rio Toribio</t>
  </si>
  <si>
    <t xml:space="preserve">Se revisó las necesidades en las actividades de control y procedimientos de incautación, disposición, reubicación, rehabilitación de fauna y flora silvestre; proponiendo a su vez alternativas para el fortalecimiento operativo de la entidad. Cabe resaltar, que aunque no hace parte del reporte del año 2, esta autoridad ambiental el 03 de marzo del 2020, puso en funcionamiento y operación la Unidad Móvil de Rescate de Fauna Silvestre, como medida de fortalecimiento de los procedimientos de incautación y disposición de fauna silvestre </t>
  </si>
  <si>
    <t>Apoyar acciones con las entidades responsables  para la identificación de los principales pintos de extracción ilegal de fauna y flora  en las actividades de control y en los procedimientos de incautación y disposición .
Producto.  Informe técnico</t>
  </si>
  <si>
    <t>Anexo 10. Informe técnico de identificación de necesidades y ajustes en las actividades de control  del tráifico ilegal de fauna y flora silvestre</t>
  </si>
  <si>
    <t>Realizar  regulaciones en concesiones de agua en las cuencas del área de influencia del Plan Maestro</t>
  </si>
  <si>
    <t>Apoyar las acciones que CORPAMAG como entidad responsable  direccione para identificar los principales puntos de extracción ilegal de fauna y flora.
producto: informe técnico</t>
  </si>
  <si>
    <t>Mantener las acciones de apoyo que CORPAMAG como entidad responsable  direccione para identificar los principales puntos de extracción ilegal de fauna y flora.
producto: informe técnico</t>
  </si>
  <si>
    <t>No se han presentado modificaciones o novedades en los puntos de extracción identificados en el año 1</t>
  </si>
  <si>
    <t xml:space="preserve">Anexo 11 Informe Rutas de Fauna y flora, donde se describe los puntos de extracción ilegal </t>
  </si>
  <si>
    <t>Acompañamiento y promoción de los CIDEA municipales y Departamental en el área de influencia del Plan Maestro</t>
  </si>
  <si>
    <t>Meta: Identificar principales rutas de transporte y comercialización ilegal de fauna y flora en el perímetro urbano de Santa Marta Parámetro de control: Informe de Registro Unidad de medida: Número Cantidad: 1 Meta Anual: 1 Indicador: (No. Informes realizados / No. Informes programados) * 100</t>
  </si>
  <si>
    <t>Meta: Identificar principales rutas de transporte y comercialización ilegal de fauna y flora en el perímetro urbano de Santa Marta Parámetro de control: Informe de Registro Unidad de medida: Número Cantidad: 2 Meta Anual: 1 Indicador: (No. Informes realizados / No. Informes programados) * 100</t>
  </si>
  <si>
    <t>Articular acciones con la corporación autónoma regional de La Guajira para identificar necesidades en las actividades de control y en los procedimientos de incautación, disposición (Flora)           Producto.  Socializar procedimiento de incautación con las autoridades y personal de interés. Documento técnico de seguimiento y control</t>
  </si>
  <si>
    <t>Relacionar en bitácora los punto de extracción ilegal de fauna y flora. Producto. Documentos técnicos de control y seguimiento. Documento técnico de seguimiento y control</t>
  </si>
  <si>
    <t>No se han presentado modificaciones o novedades en las rutas de transporte y comercialización identificadas en el año 1</t>
  </si>
  <si>
    <t>Meta: Incrementar en 50 acciones de control y vigilancia para el tráfico de la fauna silvestre Parámetro de control: Informe de Registro Unidad de medida: Número Cantidad: 1 Meta Anual: 1 Indicador: (No. Informes realizados / No. Informes programados) * 100</t>
  </si>
  <si>
    <t>Meta: Incrementar en 100 acciones de control y vigilancia para el tráfico de la fauna silvestre Parámetro de control: Informe de Registro Unidad de medida: Número Cantidad: 2 Meta Anual: 1 Indicador: (No. Informes realizados / No. Informes programados) * 100</t>
  </si>
  <si>
    <t>POLICIA</t>
  </si>
  <si>
    <t xml:space="preserve">• GRUCA: Se realizaran recorridos de acuerdo al  cronograma de Parques Nacionales Naturales con el fin de realizar el reconocimiento sobre puntos de extracción de caza y pesca.
• GUPAE: Acompañamiento de acuerdo a requerimientos y planes de desarrollar por las autoridades ambientales competentes en los municipios de la jurisdicción de la policía metropolitana de santa marta (DADSA, Corpamag, parques nacionales). 
• SIJIN: Apoyar en actividades de policía judicial a las autoridades ambientales de acuerdo a los requerimientos de la fiscalía general encaminados a identificar el delito frente al tráfico ilegal de fauna silvestre.
PRODUCTOS:
 Realizar un informe de las actividades realizadas de semestral ( dos por año) 
</t>
  </si>
  <si>
    <t>Para el año 2 del Plan Maestro correspondía la ejecución de 50 acciones de control y vigilancia. Es así, como en el 2019 se lleva el registro de que han entregado de manera voluntaria 9 especies, 24 individuos han sido recuperados por operativos y 39 individuos han sido entregados por la policía para un total de 72 especies, las cuales fueron liberadas posteriormente a su hábitat natural.</t>
  </si>
  <si>
    <t>Se cuenta con el POMCA adoptado. Resolución de adopción 690 del 11 de marzo de 2019</t>
  </si>
  <si>
    <t>Anexo 12. Informe de Gestión Ambiental (Ver página 17)                              Anexo 13. Actas de entrega de Fauna Silvestre al CAVFS de CORPAMAG</t>
  </si>
  <si>
    <t>Meta: Realizar reuniones con los principales líderes comunales para la prevención, aviso y alerta temprana  del tráfico ilegal de fauna y flora silvestre Parámetro de control: Documento Técnico Unidad de Medida: Número Cantidad: 2 Indicador: (No. DT realizados / No. DT programados)*100</t>
  </si>
  <si>
    <t>Una de las estrategias implementadas fue a través de redes sociales, por el cual la comunidad avisa a esta autoridad ambiental sobre la extracción ilegal de fauna y flora silvestre. Por lo que, inmediatamente se activa la respuesta inmediata de la entidad y se logró incautar 39 especies de fauna silvestre en operativos policiales. Así mismo, se realizaron reuniones y capacitaciones a las comunidades para la prevención, aviso y alerta temprana del tráfico ilegal de fauna y flora silvestre</t>
  </si>
  <si>
    <t>Anexo 14. Informe técnico de acciones de sensibilización y control de Fauna Silvestre</t>
  </si>
  <si>
    <t>Campaña de promoción de sistemas de aprovechamiento y uso eficiente de aguas lluvias</t>
  </si>
  <si>
    <t>2D</t>
  </si>
  <si>
    <t>Generar conocimiento a la escala local y regional referente a la dinámica hídrica asociada al área de estudio.</t>
  </si>
  <si>
    <t>2D1</t>
  </si>
  <si>
    <t>Meta: Ejecutar  1 actividad o acción, orientada al conocimiento y apropiación del territorio y las especies  Parámetro de control: Documento Técnico Unidad de medida: Número Cantidad:  1 Meta Anual: 1 Indicador: (No. DT realizados / No. DT programados) *100</t>
  </si>
  <si>
    <t>Elaborar diagnóstico de estado y dinámica hídrica, junto con un modelamiento hidrológico (a la escala adecuada) para las cuencas al interior del PNN Tayrona y sus zonas aledañas.</t>
  </si>
  <si>
    <t>Meta: Ejecutar  2 actividades o acciones, orientadas al conocimiento y apropiación del territorio y las especies Parámetro de control: Documento Técnico Unidad de medida: Número Cantidad:  2 Meta Anual: 1 Indicador: (No. DT realizados / No. DT programados) *100</t>
  </si>
  <si>
    <t>A través del programa de la autoridad ambiental denominado Grupo de Educación Ambiental - GEA se fomenta en la comunidad e instituciones educativas el conocimiento y apropiación del territorio y las especies</t>
  </si>
  <si>
    <t>Anexo 15 que contiene los resultados de la estrategia de educación ambiental diseñada por el DADSA, donde se puede identificar los talleres impartidas para el conocimiento y apropiación del territorio y las especies</t>
  </si>
  <si>
    <t>Meta: Realizar un curso, capacitación o taller sobre protección de especies susceptibles de tráfico ilegal Parámetro de control: Documento Técnico Unidad de Medida: Número Cantidad: 1 Meta Anual: 1  Indicador: (No. DT realizados / No. DT programados) *100</t>
  </si>
  <si>
    <t>2D2</t>
  </si>
  <si>
    <t>Diseñar y establecer monitoreo hidrológico en las cuencas al interior del PNN Tayrona y sus zonas aledañas.</t>
  </si>
  <si>
    <t>Meta: Realizar dos cursos, capacitaciones o talleres sobre protección de especies susceptibles de tráfico ilegal Parámetro de control: Documento Técnico Unidad de Medida: Número Cantidad: 2 Meta Anual: 1  Indicador: (No. DT realizados / No. DT programados) *100</t>
  </si>
  <si>
    <t>Para el año 2 del Plan Maestro, correspondia la realización de un curso, capacitación o taller sobre protección de especies susceptibles de tráfico ilegal, la cual fue realizada a cabalidad por el equipo de protección de Fuana Silvestre</t>
  </si>
  <si>
    <t>Meta: Realizar un convenio para fortalecer y adecuar la capacidad operativa en la recepción de fauna y flora silvestre Parámetro de control: Documento Técnico Unidad de medida: Número  Indicador: (No. DT realizados / No. DT programados) *100</t>
  </si>
  <si>
    <t xml:space="preserve">Meta: Mantenimiento del centro de recepción de fauna y flora silvestre Parámetro de control: Informe de registro Unidad de medida: Número Cantidad: 2 Meta anual: 1 Indicador:  (No. Informes realizados / No. Informes programados) </t>
  </si>
  <si>
    <t>2D3</t>
  </si>
  <si>
    <t>Se revisó las necesidades en las actividades de control y procedimientos de incautación, disposición, reubicación, rehabilitación de fauna y flora silvestre; proponiendo a su vez alternativas para el fortalecimiento operativo de la entidad; adicionalmente se realiza una coordinación con el CAVFS de CORPAMAG, donde son entregados los individuos de fauna silvestres incautados por esta entidad, como se puede identificar en las actas de entregas. Cabe resaltar, que aunque no hace parte del reporte del año 2, esta autoridad ambiental y la Alcaldía Distrital de Santa Marta, el 03 de marzo del 2020, puso en funcionamiento y operación la Unidad Móvil de Rescate de Fauna Silvestre, como medida de fortalecimiento de los procedimientos de incautación y disposición de fauna silvestre</t>
  </si>
  <si>
    <t>Socializar y generar productos de divulgación permanente del estado de las cuencas (boletines, observatorios, etc.) en el marco de los comités de gestión del riesgo departamental y municipal</t>
  </si>
  <si>
    <t>Anexo 13. Actas de entrega de Fauna Silvestre al CAVFS de CORPAMAG</t>
  </si>
  <si>
    <t>Divulgación de la información del estado de las cuencas en el marco de los comité de gestión del riesgo departamental y municipal</t>
  </si>
  <si>
    <t>Meta: Conformación del comité interinstitucional de control de tráfico ilegal de especies silvestres, de acuerdo al artículo 62 de la ley 1333 de 2009, el cual debe contar con presupuesto de los entes que lo conforman Parámetro de control: Documento Técnico Unidad de Medida: Número Cantidad: 1 Meta anual:  1 Indicador:  (No. DT realizados / No. DT programados)*100</t>
  </si>
  <si>
    <t xml:space="preserve">Esta entidad se encuentra participando en el Comité Interinstitucional de control del tráfico de especies silvestres. Cabe resaltar, que en la última reunión del 12 de diciembre del 2019, se propuso una nueva acta de conformación del Comité para enmarcarlo en la Sentencia T-606 del 2015. </t>
  </si>
  <si>
    <t>Anexo 9. Actas de reuniones Comité de Fauna Silvestre</t>
  </si>
  <si>
    <t>Documento de Plan de acción con la inclusión de los instrumentos de planificación del territorio (POMCAS, POMIUAC, POT/EOT, PORH, PDD, PMSV)
Producto:
Informe Técnico de gestión del plan de acción</t>
  </si>
  <si>
    <t>Los instrumentos de planificación se encuentran en proceso de adopción para el PORH.
Los POMCA se encuentran adoptados.
POMIUAC Vertiente Norte, se encuentra formulado y aprobado por comisión conjunta, en proceso la consulta previa con los indígenas.</t>
  </si>
  <si>
    <t xml:space="preserve">se encuentran en el link:
https://corpamag.gov.co/index.php/es/proyectos-estrategicos/pomcas/documentacion-pomcas
</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</si>
  <si>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</si>
  <si>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</si>
  <si>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campañas publicitarias de sensibilidad ambiental</t>
  </si>
  <si>
    <t>Meta: Realizar campañas publicitarias de sensibilidad ambiental por redes sociales y medios de comunicación Parámetro de control:  Informe de registro Unidad de medida:  Número Cantidad: 1 Meta Anual: 1 Indicador:  (No. Informe realizados / No. Informe programados) * 100</t>
  </si>
  <si>
    <t>Meta: Realizar campañas publicitarias de sensibilidad ambiental por redes sociales y medios de comunicación Parámetro de control:  Informe de registro Unidad de medida:  Número Cantidad: 2 Meta Anual: 1 Indicador:  (No. Informe realizados / No. Informe programados) * 100</t>
  </si>
  <si>
    <t>Documento de determinantes ambientales del Departamento del Magdalena</t>
  </si>
  <si>
    <t>Se realizó un Informe de Registro de las campañas publicitarias de sensibilidad ambiental por redes sociales y medios de comunicación del año 2019</t>
  </si>
  <si>
    <t>Anexo 16. Informes Redes Sociales del año 2019</t>
  </si>
  <si>
    <t xml:space="preserve"> En  revisión el documento Acuerdo de Resolución para la adopción de las Determinantes Ambientales.</t>
  </si>
  <si>
    <t>Meta: Diseñar y adoptar un instrumento para el Control y Vigilancia Ambiental en el Distrito de Santa Marta Parámetro de control:  Documento Técnico  Unidad de medida: Número Cantidad: 1 Indicador: (No. DT realizados / No DT programados) *100</t>
  </si>
  <si>
    <t>Esta acción ya fue ejecutada por la entidad, donde el instrumento para el Control y Vigilancia Ambiental fue adoptado mediante el Programa de Calidad Ambiental Urbana. No osbtante, para cada vigencia se actualiza el instrumento.</t>
  </si>
  <si>
    <t>Anexo 17. Programa de Calidad Ambiental Urbana Vigencia 2019</t>
  </si>
  <si>
    <t>Con la ayuda de los entes policivos  se identificaran las principales rutas de transporte del departamento y se informara a los demás entes competentes para que sean tenidos en cuenta en ese sistema interinstitucional, lo cual ayudara en la toma de decisiones conjuntas. Así las cosas, se presentara un informe que identifiquen las rutas ilegales en el departamento.</t>
  </si>
  <si>
    <t>se presentara un informe que actualice las principales rutas de transporte ilegal de fauna y flora</t>
  </si>
  <si>
    <t xml:space="preserve">Se realizó un Analisis del Indice de Vegetación de Diferencia Normalizada - NVDI con los datos de imágenes satelitales disponibles para los meses de febrero, mayo, agosto y noviembre del 2019, para así verificar cambios en la cobertura vegetal en el área de jurisdicción de la entidad a escala 1:25000. Cabe resaltar que este tipo de analisis se realiza con base a la disponibilidad de imagenes satelitales. </t>
  </si>
  <si>
    <t>Anexo 4. NVDI que contiene el Informe técnico de interpretación de resultados NVDI 2019, de monitoreo y seguimiento a los cambios de cobertura vegetal natural. Así como, las salidas gráficas del estudio realizado</t>
  </si>
  <si>
    <t>Jornadas técnicas de Identificar principales rutas de transporte y comercialización ilegal de fauna y flora.   
Producto: Informe Técnico, Actas de reunión, informe visitas de campo</t>
  </si>
  <si>
    <t xml:space="preserve">Para el 2019, se implementó como estrategia el lanzamiento de la App del DADSA y por medio de esta y redes sociales la comunidad reporta como alertas tempranas para prevenir la deforestación, quejas relacionadas con talas de árboles en el área de jurisdicción de la entidad, las cuales son atendidas oportunamente.  Por otro lado, como acciones para la reforestación y control de la erosión con participación comunitaria, se ejecutaron:                                                                                          A tráves del Convenio Interinstitucional No. 017 del 2019 celebrado entre la Alcaldía Distrital de Santa Marta y el DADSA, la implementación de brigadas de limpieza y sensibilización ambiental en el corregimiento de Bonda y el Barrio Timayui, y a tráves del Convenio Interinstitucional, en la cual se realizaron cuatro jornadas de limpieza, mantenimiento y recolección de residuos sólidos donde se retiraron y dispusieron adecuadamente 12 toneladas de los mismos. Así mismo, las jornadas contaron con la presencia efectiva de las comunidades del Rio Manzanares, con un recorrido de 2.500 metros lineales y 562 personas sensibilizadas, y se realizaron cuatro jornadas de reforestación con la presencia efectiva de las comunidades del Rio Manzanares, sector Bonda y sectores cercanos, quienes lograron la siembra de 1000 árboles nativos de diferentes especies.                                                                                                                              A tráves del Convenio Interinstitucional No 018 del 2019 celebrado entre Alcaldía de Santa Marta y DADSA, se llevó a cabo la CONSOLIDACIÓN DEL MANTENIMIENTO Y LIMPIEZA DE LAS RONDAS HIDRICAS DEL RIO GAIRA Y QUEBRADA BURECHE </t>
  </si>
  <si>
    <t>Anexo 5. Acciones Reforestación y Control de Erosión, que contiene los informes finales de resultados, informes de siembra, indicadores de resultados y listado de asistencia de sensibilización de los dos proyectos ejectuados</t>
  </si>
  <si>
    <t>Visitas de control y seguimiento a las licencias otorgadas; asi mismo evaluacion de los informes de cumplimiento ambiental - ICA´s</t>
  </si>
  <si>
    <t>Informes Tecnicos suscritos por los funcionarios de la Subdireccion de Gestion Ambiental, en donde se evidencia el seguimiento a las obligaciones contempladas en la licencia o la respectiva evaluacion de los informes presentados -ICA's</t>
  </si>
  <si>
    <t>UN TECNICO DE APOYO
DOCUMENTO DE IDENTIFICACION DE RUTAS</t>
  </si>
  <si>
    <t>Meta: Proyecto gestionado y formulado  que permita diagnosticar la presencia de residuos plásticos incluido microplásticos y su impacto sobre los ecosistemas de la zona de influencia del PNN Tayrona. Parámetro de control: Documento Técnico Unidad de Medida: Número Cantidad: 1 Indicador: (No. DT realizados / No. DT programados)*100</t>
  </si>
  <si>
    <t>SVCA de CORPAMAG operando</t>
  </si>
  <si>
    <t>Apoyar en la identificación de las principales rutas de transporte y comercialización ilegal de fauna y flora con las entidades responsables.
 Producto. Informe técnico de identificación de rutas (mapa de zonificación de rutas)</t>
  </si>
  <si>
    <t>Realizar seguimiento a las metas de la Resolución 668 del 2016, en los casos que apliquen</t>
  </si>
  <si>
    <t xml:space="preserve">La Resolución No 668 del 2016 aplica para los almacenes de cadena, grandes superficies comerciales, superetes de cadena y farmacias de cadena que en ejercicio de su actividad comercial distribuyan bolsas plásticas en los puntos de pago. En ese orden de ideas, no ha existido la necesidad de realizar seguimiento a la Resolución puesto que los establecimientos identificados cuentan con sucursales en otras áreas fuera de la jurisdicción del DADSA, y en concordancia con el Art. 7 de la norma ídem, la Autoridad Nacional de Licencias Ambientales (ANLA) es la autoridad competente del seguimiento en caso de que los distribuidores de bolsas plásticas cuenten con sucursales en la jurisdicción de dos o más autoridades ambientales. No osbtante, se tiene identificados aquellas empresas distribuidoras ubicadas dentro del área de nuestra jurisdicción. Tales, como: Jumbo, Almacenes Éxito, Rapimercar, Tiendas Ara, Justo y bueno, D1, Supertiendas y droguerías Olímpica, entre otras. A este tipo de establecimientos se les realiza seguimiento de control y vigilancia con el fin de verificar el cumplimiento de la normativa que favorece al medio ambiente, pero el seguimiento a la Res 668 del 2016, le correspondería a la ANLA.
</t>
  </si>
  <si>
    <t>Apoyar las acciones que CORPAMAG como entidad responsable  direccione para identificar las principales rutas de transporte y comercialización ilegal de fauna y flora.
producto: informe técnico, mapa de vías.</t>
  </si>
  <si>
    <t>Meta: Realizar un informe anual de los resultados obtenidos con la implementación del Grupo de Educación Ambiental - GEA del DADSA Parámetro de control:  Documento Técnico Unidad de medida: Numero  Cantidad  1  Meta anual  1 Indicador  (No DT realizados / No DT programados)*100</t>
  </si>
  <si>
    <t>Mantener las acciones de apoyo que CORPAMAG como entidad responsable  direccione para identificar las principales rutas de transporte y comercialización ilegal de fauna y flora.
producto: informe técnico</t>
  </si>
  <si>
    <t>Meta: Realizar un informe anual de los resultados obtenidos con la implementación del Grupo de Educación Ambiental - GEA del DADSA Parámetro de control:  Documento Técnico Unidad de medida: Numero  Cantidad  2  Meta anual  1 Indicador  (No DT realizados / No DT programados)*100</t>
  </si>
  <si>
    <t>Publicación de informes mensuales en el SISAIRE</t>
  </si>
  <si>
    <t>*Hubo la instalación de una estación automática para monitorear en tiempo real los niveles de concentración de la calidad del aire partículas respirables 2.5µ y 10µ (micrones), dotada de una estación meteorológica para medir y registrar los parámetros: Dirección y velocidad del viento, Precipitación, Temperatura , Humedad relativa, Presión atmosférica y Radiación solar. El costo del equipo monitor ascendió a quinientos mil dólares (U$500.000), recursos que gestionó la Corporación en el marco del convenio de Cooperación Internacional suscrito entre los gobiernos de Corea del Sur y Colombia. 
 *Instalación de una torre de comunicación, con el propósito de habilitar la cobertura de internet.
 *Operación y mantenimiento de los equipos que conforman la estación automática descrita antes.
 *Informe con el análisis de los datos de concentración de la calidad de aire partículas respirables PM₁₀ y PM₂.₅, correspondiente al período anual 2019, conforme a lo establecido en la norma de calidad de aire (Resolución 2254 de 2017 del MADS), donde se verifica el cumplimiento del umbral de concentarción anual para los parametros referidos. Adicionamelmente, procesamiento de la información meteorológica correspondiente a la dirección y velocidad del viento, con el propósito de evidenciar la dirección predominante de los vientos, como criterio para valorar el potencial aporte de material particulado desde las fuentes de emisiones de este contaminante.</t>
  </si>
  <si>
    <t>U$500.000.oo</t>
  </si>
  <si>
    <t>Durante el año 2 de ejecución del Plan Maestro, el Grupo de Educación Ambiental - GEA, partició en 26 jornadas de limpieza y recolección de residuos sólidos, y realizó 19 capacitaciones sobre el adecuado manejo de los residuos sólidos</t>
  </si>
  <si>
    <t>Anexo fotográfico 1. Estación parque Tayrona; Anexo Fotográfico 2. Tórre de comunicación parque Tayrona; Anexo 3.Análisis información de resultados de calidad de aire y meteorología estación parque Tayrona.</t>
  </si>
  <si>
    <t>Anexo 15 Informe de los resultados obtenidos con la implementación del Grupo de Educación Ambiental - GEA del DADSA</t>
  </si>
  <si>
    <t>Articular acciones desde de la secretaria de Gobierno y la Subsecretaria de desarrollo rural y gestión Ambiental en común acuerdo con la policía Ambiental la identificación de  los principales punto de extracción  ilegal de fauna y flora.                                                          Producto. mapa de zonificación de rutas</t>
  </si>
  <si>
    <t>Articular acciones con la policía para que se incrementen los operativos de vigilancia y control de tráfico ilegal de fauna silvestre en la vía troncal del caribe y vías terciarias del municipio de Dibulla   Producto. Informe de seguimiento de puesto de control.</t>
  </si>
  <si>
    <t>La autoridad ambiental diseño el proyecto DESPLASTIFICA TU CIUDAD y emitió la Resolución No. 1017 del 2018 por medio del cual se prohíbe los plásticos de un solo uso e icopor en la ciudad de Santa Marta, para lo cual se promueve constantemente en redes sociales la reducción en el uso de plásticos e icopor, que a su vez propendan por el manejo integral de residuos sólidos. Así mismo, se han realizado acciones de educación ambiental tendientes a la reducción del uso de plásticas en el marco del proyecto Desplastifica.</t>
  </si>
  <si>
    <t>Anexo 15. Informe GEA 2019                      Anex 16. Informe Redes Sociales 2019                     Anexo 18. Informe DESPLASTIFICA</t>
  </si>
  <si>
    <t>Acompañamiento en la identificación de medidas de recuperación ambiental</t>
  </si>
  <si>
    <t>Meta: Realizar seguimiento al manejo integral de los residuos producto del mantenimiento vial por parte de la concesión vial  Parámetro de control:  Informe de registro Unidad de medida:  Número Cantidad: 1 Meta Anual: 1 Indicador:  (No. Informe realizados / No. Informe programados) * 100</t>
  </si>
  <si>
    <t>Meta: Realizar seguimiento al manejo integral de los residuos producto del mantenimiento vial por parte de la concesión vial  Parámetro de control:  Informe de registro Unidad de medida:  Número Cantidad: 2 Meta Anual: 1 Indicador:  (No. Informe realizados / No. Informe programados) * 100</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</si>
  <si>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</si>
  <si>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 xml:space="preserve">En el marco de las obligaciones de las actividades desarrolladas por la concesión vial, se encuentra el manejo integral de los residuos. Para verificar dicho cumplimiento, se ha recibido por parte de la empresa informes periódicos de limpieza y mantenimiento vial y se ha verificado y atendido las quejas que se han presentado al respecto. </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</si>
  <si>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</si>
  <si>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Anexo 20. Mantenimiento Vial</t>
  </si>
  <si>
    <t>6B4</t>
  </si>
  <si>
    <t>Seguimiento al cumplimiento del decreto 63 de 2016 del distrito de Santa Marta.</t>
  </si>
  <si>
    <t>Meta: Realizar  acciones de control y vigilancia del cumplimiento del Decreto 63/16 Parámetro de control: Informe de Registro Unidad de medida: Número Cantidad: 1 Meta Anual: 1 Indicador: (No. Informes realizados / No. Informes programados) * 100</t>
  </si>
  <si>
    <t>Meta: Realizar  acciones de control y vigilancia del cumplimiento del Decreto 63/16 Parámetro de control: Informe de Registro Unidad de medida: Número Cantidad: 2 Meta Anual: 1 Indicador: (No. Informes realizados / No. Informes programados) * 100</t>
  </si>
  <si>
    <t xml:space="preserve">Durante el año 2 del Plan Maestro, se realizaron 4 operativos en el sector constructivo para dar cumplimiento al decreto 63 de 2016. Además, se han atendido 6 quejas por manejo inadecuado de RCD y se han otorgado 40 permisos de escombros donde se imponen obligaciones relacionadas con el Decreto 63 del 2016
</t>
  </si>
  <si>
    <t>Anexo 12 Informe de Gestión Ambeintal    Anexo 21 Acciones Cumplimiento Decreto 063 Segundo Semestre 2019</t>
  </si>
  <si>
    <t>Meta: Realizar acciones de seguimiento, control y vigilancia a los generadores de residuos peligrosos Parámetros de control:  Informes de registro Unidad de Medida:  Número Cantidad:  1 Meta Anual:  1  Indicador:  (No. Informes realizados / No. Informes programados) *100</t>
  </si>
  <si>
    <t>Meta: Realizar acciones de seguimiento, control y vigilancia a los generadores de residuos peligrosos Parámetros de control:  Informes de registro Unidad de Medida:  Número Cantidad:  2 Meta Anual:  1  Indicador:  (No. Informes realizados / No. Informes programados) *100</t>
  </si>
  <si>
    <t>Durante el periodo de segundo semestre, se realizó la inscripción de 10 usuarios a la plataforma RESPEL del IDEAM, esto producto de los requerimientos hechos en actividades de seguimiento y control por parte de la autoridad. Por otro lado, en la plataforma se encontraban inscritos un total de 348 establecimientos, de los cuales solo 111 realizaron en la fecha establecida el reporte del periodo de balance correspondiente al año 2018. Razón por la cual, se inicio una identificación de aquellos que no habían reportado ningún periodo de balance, con el fin de consultar si dichos establecimientos existían o seguían trabajando. De lo que se obtuvo que alrededor de unos 32 establecimientos no se encontraban en funcionamiento, por lo que se procedió a realizar la inactivación del usuario. Además, se enviaron 41 oficios para un total de 62 establecimientos, en el entendido que algunas razones sociales poseen más de un establecimiento. Así mismo, Así mismo, en las acciones de seguimiento (222) realizadas por esta entidad se ha verificado el manejo de los residuos peligrosos en las grandes empresas del perímetro urbano de la ciudad de Santa Marta</t>
  </si>
  <si>
    <t>Anexo 12 Informe de Gestión Ambiental, donde a su vez se anexa el listado detallado de los usuarios que han sido objeto de evaluación, operativo y seguimiento por parte de esta entidad, con su respectivo número de expediente o radicación que puede ser consultado en cualquier momento                                              Anexo 22 Informe técnico de Seguimiento a Residuos Peligrosos</t>
  </si>
  <si>
    <t>Promover en los CIDEAS constituidos una línea de acción concerniente al tema de áreas protegidas</t>
  </si>
  <si>
    <t>La Corporacion Autonoma Regional del Magdalena  a traves de la Subdireccion de educacion Ambiental realiza seguimiento a los CIDEAs constituidos en los Municipios  Cienaga, Sitio Nuevo, Pueblo Viejo en los cuales se realiza enfasis acerca de la importancia de la conservacion de las areas protegidas</t>
  </si>
  <si>
    <t>Actas de seguimiento
Acuerdo de conformacion de los CIDEAS</t>
  </si>
  <si>
    <t>Meta: Realizar seguimiento al PGIRS de Santa Marta en su zona urbana Parámetro de control:  Informe de registro  Unidad de medida: Número Cantidad:  1 Meta anual:  1 Indicador: (No. Informes realizados / No. Informes  programados) *100</t>
  </si>
  <si>
    <t>Meta: Realizar seguimiento al PGIRS de Santa Marta en su zona urbana Parámetro de control:  Informe de registro  Unidad de medida: Número Cantidad:  2 Meta anual:  1 Indicador: (No. Informes realizados /   programados) *100</t>
  </si>
  <si>
    <t xml:space="preserve">Esta autoridad ambiental no ha podido cumplir a cabalidad esta acción, debido a que el PGIRS en la ciudad de Santa Marta no ha sido actualizado ni presentado ante esta entidad, por lo que no ha sido posible efectuar el respectivo seguimiento. No obstante, se realizó solicitud formal a la empresa prestador del servicio de aseo (ESSMAR) del PGRIS vigente, y solo hasta el 27 de septiembre del 2019 se pudo obtener dicho documento, identificando que efectivamente no se encuentra actualizado conforme a la normativa vigente que regula la materia. </t>
  </si>
  <si>
    <t>Anexo 23 Respuesta Requerimiento PGIRS</t>
  </si>
  <si>
    <t>CORPAMAG suscribió el 28 de diciembre de 2018 con Inversiones Marina Turística S.A. el contrato de prestación de servicios No. 318 de 2018 cuyo objeto corresponde a contratar el suministro de combustible como insumo para apoyar las inspecciones técnicas en zonas marinas en conjunto con funcionarios de Guardacostas. El suministro de combustible para el desarrollo de actividades de control y vigilancia en zona de ecosistemas estratégicos en la franja marino costera por parte de Guardacostas se ha venido desarrollando entre 2019 y 2020. Es decir, se ha suministrado combustible durante el segundo semestre de 2019.</t>
  </si>
  <si>
    <t>Contrato No. 318 de 2018 - Desprendibles de suministro de combustible entregado a Guardacosta por parte de la Marina Turística S.A.</t>
  </si>
  <si>
    <t>Fomentar en los usuarios y en las actividades de seguimiento y control la separación en la fuente, recolección selectiva y aprovechamiento de los residuos sólidos</t>
  </si>
  <si>
    <t xml:space="preserve">Durante el segundo semestre del año 2019 esta autoridad ambiental realizo seguimiento a los edificios, hoteles y unidades residenciales del sector Rodadero, con el fin de recordarles que como generadores de residuos están en la OBLIGACIÓN de realizar la separación en la fuente. Dicha actividad se hizo en compañía de la empresa Basura Cero E.S.P., quienes son los encargados de realizar la ruta de Recolección Selectiva de Aprovechamiento en este sector, durante la jornada se notificó mediante oficio toda la información, se explicó la manera de hacer la separación y el horario de la ruta. Además, aclarando que no cumplir con la normativa acarreará la imposición de las sanciones establecidas en la LEY previo cumplimiento del procedimiento estipulado en la Ley No. 1333 de 2009, o aquella que lo modifique o sustituya.
Se llegaron a un total de cuarenta (40) lugares. Además, durante todos los seguimientos realizados (222) por esta autoridad ambiental a las empresas dentro del perímetro urbano, se les impuso la obligación de realizar la separación en la fuente.
</t>
  </si>
  <si>
    <t xml:space="preserve">Anexo 19. Actas de Visita Separación de la fuente                                                                  Anexo 12 – Informes de Gestión Ambienta 2019, donde a su vez se anexa el listado detallado de los usuarios que han sido objeto de evaluación, operativo y seguimiento por parte de esta entidad, con su respectivo número de expediente o radicación que puede ser consultado en cualquier momento. </t>
  </si>
  <si>
    <t>Meta: Realizar seguimiento y monitoreo a los vertimientos realizados a cuerpos de agua dentro del perímetro urbano de la ciudad de Santa Marta Parámetros de control: Informes de registro Unidad de Medida: Número Cantidad:  1 Meta Anual:  1 Indicador:  (No. Informes realizados / No. Informes programados) *100</t>
  </si>
  <si>
    <t>Meta: Realizar seguimiento y monitoreo a los vertimientos realizados a cuerpos de agua dentro del perímetro urbano de la ciudad de Santa Marta Parámetros de control: Informes de registro Unidad de Medida: Número Cantidad:  2 Meta Anual:  1 Indicador:  (No. Informes realizados / No. Informes programados) *100</t>
  </si>
  <si>
    <t>1. apoyo a la coordinación y ejecución  de operativos,  participando activamente con personal de apoyo, equipos, vehículos.
1. Operativos de vigilancia y control realizados bajo la coordinación de las entidades líder con competencias especificas del tema.</t>
  </si>
  <si>
    <t xml:space="preserve">En cumplimiento al Art. 214 de la Ley 1450/2011 esta autoridad ambiental solamente cuenta con competencias sobre los afluentes de los ríos principales, quebradas, arroyos y humedales. En ese orden de ideas, no se han presentado solicitudes de vertimientos industriales a cuerpos de agua que sean de jurisdicción de la entidad. Por lo que, no ha existido la necesidad de implementar seguimiento y monitoreo. </t>
  </si>
  <si>
    <t>Implementar la política nacional relacionada con la sostenibilidad ambiental como eje fundamental para la toma de decisiones en el manejo del territorio.</t>
  </si>
  <si>
    <t>Corpamag</t>
  </si>
  <si>
    <t>Implementación del programa de gestión ambiental del Plan de Acción Institucional 2016-2019</t>
  </si>
  <si>
    <t>Implementación del programa de gestión ambiental del Plan de Acción Institucional 2020-2023</t>
  </si>
  <si>
    <t>Meta: Realizar dos seguimiento periódico a al PSMV del distrito de Santa Marta, una vez esté aprobado e implementado Parámetros de control: Informes de registro Unidad de Medida: Número Cantidad:  4 Meta Anual:  2 Indicador:  (No. Informes realizados / No. Informes programados) *100</t>
  </si>
  <si>
    <t>Con las autoridades de policía del departamento y demás entes competentes se prestara apoyo administrativo para incrementar la frecuencia de operativos de control. Se presentaran unas recomendaciones a las autoridades competentes</t>
  </si>
  <si>
    <t xml:space="preserve">Esta autoridad ambiental no ha podido cumplir a cabalidad esta acción, debido a que el distrito de Santa Marta no cuenta con un PSMV aprobado e implementado, y por tanto no es factible realizar el seguimiento periódico.  </t>
  </si>
  <si>
    <t>Con las autoridades de policía del departamento y demás entes competentes se prestara apoyo administrativo para incrementar la frecuencia de operativos de control. Se presentaran unas nuevas recomendaciones a las autoridades competentes</t>
  </si>
  <si>
    <t xml:space="preserve">Meta: Realizar 10 acciones  de seguimiento y control a los programa de uso eficiente y ahorro de agua Parámetro de control:  Informes de registro Unidad de Medida:  Número  Cantidad: 2 Meta Anual:  1  Indicador: (No. Informes realizados / No. Informes programados) *100 </t>
  </si>
  <si>
    <t>Realizar 30 acciones  de seguimiento y control a los programa de uso eficiente y ahorro de agua</t>
  </si>
  <si>
    <t>Participar de las reuniones de coordinación que para tal fin propongan la mesa del Plan Maestro</t>
  </si>
  <si>
    <t>Para el año 2 de ejecución del Plan Maestro, correspondía realizar 15 acciones de seguimiento y control a los programa de uso eficiente y ahorro de agua, para lo cual esta autoridad ambiental ha realizado 10 evaluaciones de Programas de Uso Eficiente y Ahorro de Agua en el marco de solicitudes de Concesión de aguas subterráneas y seguimiento a 16 PUEAA, para un total de 26 acciones de seguimiento y control. Así mismo, en los respectivos operativos de vigilancia y control a usuarios del recurso hídrico, se ha requerido implementar estrategias de uso eficiente del agua.</t>
  </si>
  <si>
    <t>10 operativos de vigilancia y control de tráfico ilegal de fauna silvestre en vías principales y secundarias, terminales de trasporte marino, terrestre y aéreos.  
Producto: Informe técnico inspectores de policía</t>
  </si>
  <si>
    <t xml:space="preserve">Anexo 12 Informe de Gestión Ambiental, donde a su vez se anexa el listado detallado de los usuarios que han sido objeto de evaluación, operativo y seguimiento por parte de esta entidad, con su respectivo número de expediente o radicación que puede ser consultado en cualquier momento </t>
  </si>
  <si>
    <t>Meta: Realizar acciones para el fortalecimiento institucional en el control de los permisos de vertimientos de aguas residuales Parámetro de control:  Documento Técnico Unidad de Medida:  Número Cantidad: 1  Meta Anual: 1 Indicador: (No. DT realizados / No. DT programados) * 100</t>
  </si>
  <si>
    <t>Meta: Realizar acciones para el fortalecimiento institucional en el control de los permisos de vertimientos de aguas residuales Parámetro de control:  Documento Técnico Unidad de Medida:  Número Cantidad: 2  Meta Anual: 1 Indicador: (No. DT realizados / No. DT programados) * 100</t>
  </si>
  <si>
    <t>Ejecución del POMIUAC VNSNSM
Producto:
Informe Técnico</t>
  </si>
  <si>
    <t xml:space="preserve">Se ha realizado 222 acciones de seguimiento y control donde se ha verificado el cumplimiento de obligaciones de los permisos o manejo de vertimientos  de aguas residuales domesticas e industriales a la red de alcantarillado público, que posteriormente son vertidos al mar por el emisario submarino, cuya responsabilidad de seguimiento y control es de la Corporación Autónoma Regional. </t>
  </si>
  <si>
    <t>Ligado al presupuesto de las acciones de control y seguimiento</t>
  </si>
  <si>
    <t xml:space="preserve">Aporte de apoyo
INFORMES PRESENTADOS POR LA POLICIA. </t>
  </si>
  <si>
    <t>Meta: Revisión sistemática de las caracterizaciones periódicas de las aguas residuales en los permisos de vertimientos Parámetros de control: Informes de registro Unidad de Medida: Número Cantidad:  1 Meta Anual:  1 Indicador:  (No. Informes realizados / No. Informes programados) *100</t>
  </si>
  <si>
    <t>Meta: Revisión sistemática de las caracterizaciones periódicas de las aguas residuales en los permisos de vertimientos Parámetros de control: Informes de registro Unidad de Medida: Número Cantidad:  2 Meta Anual:  1 Indicador:  (No. Informes realizados / No. Informes programados) *100</t>
  </si>
  <si>
    <t xml:space="preserve">En cumplimiento al Art. 214 de la Ley 1450/2011 esta autoridad ambiental solamente cuenta con competencias sobre los afluentes de los ríos principales, quebradas, arroyos y humedales. En ese orden de ideas, no se han presentado solicitudes de vertimientos industriales a cuerpos de agua que sean de jurisdicción de la entidad. Por lo que, no ha existido la necesidad de realizar ajustes a los permisos, en el entendido que no se han otorgado permisos de vertimientos a cuerpos de agua de jurisdicción de la entidad, debido a que se caracterizan por ser secos o pluviales. </t>
  </si>
  <si>
    <t>Ejecución del POMIUAC VNSNSM</t>
  </si>
  <si>
    <t>Apoyar en el incremento de los operativos de control y vigilancia de trafico ilegal de fauna silvestre                
Producto. Informe de operativos</t>
  </si>
  <si>
    <t xml:space="preserve">Meta: Actualización periódica de la base de datos de usuarios que realizan vertimientos a cuerpos de agua en el área de jurisdicción del DADSA Parámetro de control:  Informes de registro Unidad de Medida:  Número  Cantidad: 1 Meta Anual:  1  Indicador: (No. Informes realizados / No. Informes programados) *100 </t>
  </si>
  <si>
    <t xml:space="preserve">Meta: Actualización periódica de la base de datos de usuarios que realizan vertimientos a cuerpos de agua en el área de jurisdicción del DADSA Parámetro de control:  Informes de registro Unidad de Medida:  Número  Cantidad: 2 Meta Anual:  1  Indicador: (No. Informes realizados / No. Informes programados) *100 </t>
  </si>
  <si>
    <t xml:space="preserve">Durante el año 2 de ejecución del Plan Maestro, no se presentaron solicitudes u otorgados permisos de vertimientos industriales a cuerpos de agua que sean de jurisdicción de la entidad. Así mismo, la entidad realizó un recorrido en el sector de Bello Horizonte debido a su cercanía a la zona marina y donde se presentan vertimientos al suelo que pueden afectar la franja marino costera, y de dicho recorrido se emprendieron acciones para alcarar el estado de legalidad de los usuarios </t>
  </si>
  <si>
    <t>Anexo 25. Informe técnico de recorrido de vertimientos en el sector de Bello Horizonte</t>
  </si>
  <si>
    <t>Apoyar las acciones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</si>
  <si>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Mantener las acciones de apoyo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</si>
  <si>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Meta: Proyecto gestionado y formulado  que permita evaluar los efectos acumulativos de los vertimientos en las rondas y cuerpos de agua de las cuencas de los municipios costeros del área de estudio del Plan Maestro. Parámetro de control: Documento Técnico Unidad de Medida: Número Cantidad: 1 Indicador: (No. DT realizados / No. DT programados)*100</t>
  </si>
  <si>
    <t xml:space="preserve">A través de la secretaria de Gobierno notificar a los inspectores de policía y a los comandante de estaciones para llevar registro de las captura de las personas que  transporte y comercializan de forma  ilegal fauna y flora                                                           Producto. bitácora de registro de personas capturadas </t>
  </si>
  <si>
    <t>apoyar a la corporación autónoma regional de la guajira  para brindar capacitación a la comunidad sobre marco legal del tráfico ilegal de fauna silvestre. Producto. Documentos técnicos de control y seguimiento</t>
  </si>
  <si>
    <t>Generar propuestas técnicas  que contemplen la zonificación marina, asociada al uso y aprovechamiento sostenible de los recursos naturales; a partir de la información cartográfica que se genere a 1:25000 -1:50001</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</si>
  <si>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</si>
  <si>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</si>
  <si>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 xml:space="preserve">Meta: Imponer sanciones económicas a infractores de la norma de vertimientos realizadas Parámetro de control:  Informes de registro Unidad de Medida:  Número  Cantidad: 1 Meta Anual:  1  Indicador: (No. Informes realizados / No. Informes programados) *100 </t>
  </si>
  <si>
    <t xml:space="preserve">Meta: Imponer sanciones económicas a infractores de la norma de vertimientos realizadas Parámetro de control:  Informes de registro Unidad de Medida:  Número  Cantidad: 2 Meta Anual:  1  Indicador: (No. Informes realizados / No. Informes programados) *100 </t>
  </si>
  <si>
    <t>Durante el año 2 de ejecución del Plan Maestro, a parte de los procesos sancionatorios que se encuentran en curso por vertimientos de aguas residuales sobre la Quebrada Tamaca, y contra la empresa INTERASEO por vertimientos de lixiviados a la Represa Los Fundadores. Esta autoridad ambiental impuso cuatro medidas preventivas por vertimientos y 3 por manejo inadecuado de residuos sólidos. Así mismo, inicio tres porcesos sancionatorios contra infractores de la norma de vertimientos de residuso sólidos</t>
  </si>
  <si>
    <t xml:space="preserve">Anexo 26 Sanciones Economicas que contiene el listado de los actos administrativos de imposición de medidas preventivas de suspensión de actividades y procesos sanciontarios adelantados por el DADSA en materia de vertimientos liquidos y solidos durante el 2019  </t>
  </si>
  <si>
    <t>1. Desarrollo de  3 talleres (uno por municipio)Talleres conjuntos de fomento de la vigilancia sobre la extracción ilegal de fauna a y flora.
1. un taller anual de  fomento de la vigilancia de la extracción ilegal de fauna a y flora.</t>
  </si>
  <si>
    <t>Requerir a los usuarios  en las actividades de seguimiento y control,  la implementación de sistema de tratamiento de aguas residuales</t>
  </si>
  <si>
    <t>Durante el primer semestre y 15 días del mes de julio del 2019 se emprendieron acciones en el sector del Rodadero y Centro Histórico, donde se verificó y requirió el tratamiento de aguas residuales a los establecimientos inspeccionados</t>
  </si>
  <si>
    <t>Anexo 27 Informe Técnico de recorrido Sector del Rodadero y Centro Histórico</t>
  </si>
  <si>
    <t>Se prestara apoyo técnico con personal de la gobernación a los demás entes competentes para la realización de campañas en la comunidad que incentiven la participación ciudadana en la lucha con la extracción de flora y fauna silvestre. Se aunaran esfuerzos para hacer una campaña conjunta en la que se involucre a la comunidad.</t>
  </si>
  <si>
    <t>Se realizara una capacitación a la comunidad que permita generar los espacios de confianza con la población para que esta sea una aliada en la vigilancia ciudadana.</t>
  </si>
  <si>
    <t>Durante el año 2 de ejecución del Plan Maestro,  el Grupo de Educación Ambiental - GEA del DADSA, el cual ha realizado 6 capactiaciones sobre el uso adecuado del recurso hídrico y protección de rondas hídricas. Así mismo, a tráves de las redes sociales se ha promovido el uso eficiente del recurso hídrico</t>
  </si>
  <si>
    <t>Ligado a la acción 3B2</t>
  </si>
  <si>
    <t>Anexo 15. Informe GEA 2019                        Anexo 16. Informe Redes Sociales 2019</t>
  </si>
  <si>
    <t>Meta: Diseño de la Red de Monitoreo del Acuífero de Santa Marta Parámetro de control:  Documento Técnico Unidad de medida: Numero  Cantidad  1  Meta anual  1 Indicador  (No DT realizados / No DT programados)*100</t>
  </si>
  <si>
    <t>Meta: Adquisición de equipos e Implementación de la Red de Monitoreo del Acuífero de Santa Marta Parámetro de control:  Informe Técnico Unidad de medida: Numero  Cantidad:  2  Meta anual  1 Indicador  (No DT realizados / No DT programados)*100</t>
  </si>
  <si>
    <t>Durante el año 2 de ejecución del Plan Maestro, el DADSA realizó la primera campaña de monitoreo del Acuífero de la ciudad de Santa Marta</t>
  </si>
  <si>
    <t>Ligado al presupuesto de la acción 1D3</t>
  </si>
  <si>
    <t>Anexo 24. Red de Monitonero</t>
  </si>
  <si>
    <t>Campaña educativa para Fomentar la vigilancia ciudadana que permita alertar y avisar a las autoridades competentes de manera oportuna sobre la extracción ilegal de fauna y flora silvestre.
Producto: Afiches informativos con información pertinente</t>
  </si>
  <si>
    <t xml:space="preserve">Actualmente, no se ha presentado solicitudes de vertimientos industriales a cuerpos de agua que sean de jurisdicción de la entidad. Por lo que, no ha existido la necesidad de implementar seguimiento y monitoreo, añadiendo el hecho de que los cuerpos de agua de competencia del DADSA se caracterizan por ser secos y torrenciales, lo que dificulta la implementación de un programa de monitoreo de la calidad hídrica. </t>
  </si>
  <si>
    <t xml:space="preserve">Promover en  los usuarios industriales en las actividades de seguimiento y control,  la implementación de programas de producción más limpia </t>
  </si>
  <si>
    <t>Campañas de educación ambiental que fomente la participación y vigilancia ciudadana en el control de extracción ilegal de fauna y flora.               
Producto. Informe de campañas</t>
  </si>
  <si>
    <t>Durante el año 2 de ejecución del Plan Maestro, el DADSA ha realizado 222 acciones de seguimiento y control donde se promueve programas de producción más limpias a las grandes empresas del perímetro urbano de la ciudad de Santa Marta.</t>
  </si>
  <si>
    <t>Establecer programas de capacitación y vigilancia ciudadana, que ayuden a detectar y dar aviso a las autoridades de manera oportuna la extracción ilegal de fauna y flora silvestre.
Producto: Documento técnico de Cronograma de capacitaciones y de comunicación con las autoridades</t>
  </si>
  <si>
    <t>Mantener los programas de capacitación y vigilancia ciudadana, que ayuden a detectar y dar aviso a las autoridades de manera oportuna la extracción ilegal de fauna y flora silvestre.
Producto: Documento técnico de Cronograma de capacitaciones y de comunicación con las autoridades</t>
  </si>
  <si>
    <t>Está planificada para ejecutarse en el año 7 del Plan Maestro</t>
  </si>
  <si>
    <t>A través de la secretaria de Gobierno notificar a los inspectores de policía y a los comandantes de estaciones para que se incrementen los operativos de vigilancia y control de tráfico ilegal de fauna silvestre                      Producto. Mayor número de Retenes</t>
  </si>
  <si>
    <t>Realizar campañas de capacitación en las comunidades para prevenir extracción ilegal de fauna y flora silvestre. Producto. Documentos técnicos de control y seguimiento</t>
  </si>
  <si>
    <t>Meta: Incrementar en 30 acciones de control y vigilancia de las concesiones de aguas Parámetro de control: Informe de Registro Unidad de medida: Número Cantidad: 1 Meta Anual: 1 Indicador: (No. Informes realizados / No. Informes programados) * 100</t>
  </si>
  <si>
    <t>Meta: Incrementar en 60 acciones de control y vigilancia de las concesiones de aguas Parámetro de control: Informe de Registro Unidad de medida: Número Cantidad: 2 Meta Anual: 1 Indicador: (No. Informes realizados / No. Informes programados) * 100</t>
  </si>
  <si>
    <t>Para el año 2 de ejecución del Plan Maestro, correspondía realizar 30 acciones de control y vigilancia de las concesiones de aguas, para lo cual esta autoridad ambiental ha realizado 10 evaluaciones de solicitudes de Concesión de aguas subterráneas, 16 seguimientos y 10 operativos de vigilancia y control de lavaderos, para un total de 36 acciones de control y vigilancia. A</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</si>
  <si>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PRODUCTOS:
Realizar un informe de las actividades realizadas de manera mensual. </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</si>
  <si>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Realizar un informe de las actividades realizadas de manera mensual. </t>
  </si>
  <si>
    <t>1. Talleres educativos sobre apropiación de territorio y conocimiento de especies.    1. Desarrollo de un taller anual educativo.</t>
  </si>
  <si>
    <t>Promover en los usuarios en las respectivas acciones de control y seguimiento, el uso y aprovechamiento de las aguas lluvias</t>
  </si>
  <si>
    <t>Se ha realizado 222 acciones de seguimiento y control donde se promueve el aprovechamiento de aguas llvuias</t>
  </si>
  <si>
    <t>Se prestara apoyo para la gestión y puesta en marcha de una mesa interinstitucional que atienda el desarrollo de programas educativos. Para tal efecto, se destinara un contratista para que atienda a dicha mesa cuando sea requerido.</t>
  </si>
  <si>
    <t>se presentara una propuesta a la mesa sobre un programa educativo que apoye al ya existente en la corporación autónoma.</t>
  </si>
  <si>
    <t xml:space="preserve">Está planificada para ejecutarse en el año 5, puesto que se está a la espera de la aprobación de los diferentes instrumentos de planificación, para iniciar el proceso de articulación, falta actualización del POT, POMIUAC, PMSV, PORH, etc. </t>
  </si>
  <si>
    <t>Campaña educativa para Fomentar el conocimiento y apropiación del territorio y las especies.  
Producto: Afiches informativos con información pertinente</t>
  </si>
  <si>
    <t>Meta: Articular la expansión urbana, los proyectos de infraestructura portuaria, los desarrollos urbanísticos, hoteleros y de actividades productivas  a los DETERMINANTES AMBIENTALES incluidos en los POT y en los Planes de Ordenación y Manejo de Cuencas Hidrográficas - POMCAS. Parámetro de control: Documento Técnico Unidad de Medida: Número Cantidad: 1 Meta anual:  1 Indicador:  (No. DT realizados / No. DT programados)*100</t>
  </si>
  <si>
    <t>Aporte de apoyo
DISEÑO DE PROGRAMAS EDUCATIVOS</t>
  </si>
  <si>
    <t xml:space="preserve">En el año 1 de ejecución del Plan Maestro, se inició el proceso de Actualización del POT de Santa Marta, y dio inicio al proceso de concertación ambiental en el marco de la Ley 388/1997; el producto final que evidencia la articulación de las actividades productivas y expansión urbana con las determinantes ambientales, fue expedido el 25 de abril del 2019 (año 2 de ejecución del Plan Maestro) </t>
  </si>
  <si>
    <t>Anexo 28. Acta de Concertación</t>
  </si>
  <si>
    <t>A través, de  la secretaria de Educación municipal se articularan acciones con las instituciones educativas del municipio para que por medio de los proyectos escolares (PRAES) se propendan por la apropiación del territorio y  las especies  la formulación de alternativas económicas.                
 Producto. Proyecto PRAES implementado en colegios</t>
  </si>
  <si>
    <t>ajuste, seguimiento y evaluación de los proyectos escolares ambientales implementados. Producto. Documentos técnicos de control y seguimiento</t>
  </si>
  <si>
    <t>Establecer programas desde la básica educacional que ayuden al conocimiento y apropiación del territorio y sus especies.
Producto: Documento técnico de Cronograma educacional.</t>
  </si>
  <si>
    <t>Mantener los  programas desde la básica educacional que ayuden al conocimiento y apropiación del territorio y sus especies.
Producto: Documento técnico de evaluación, seguimiento y control del Cronograma educacional.</t>
  </si>
  <si>
    <t>Meta: Socializar  productos de divulgación permanente del estado de las cuencas (boletines, observatorios, etc.) en el marco de los comité de gestión del riesgo departamental y municipal Parámetro de control:  Informe de registro Unidad de medida: Número Cantidad:  1 Meta anual:  1 Indicador: (No. Informes realizados /   programados) *100</t>
  </si>
  <si>
    <t>Meta: Socializar  productos de divulgación permanente del estado de las cuencas (boletines, observatorios, etc.) en el marco de los comité de gestión del riesgo departamental y municipal Parámetro de control:  Informe de registro Unidad de medida: Número Cantidad:  2 Meta anual:  1 Indicador: (No. Informes realizados /   programados) *100</t>
  </si>
  <si>
    <t xml:space="preserve">Producto del Comité Municipal de Gestión de Riesgos de Desastres, donde se analizó el estado de las cuencas abastecedoras de acueducto de la ciudad, la Alcaldía de Santa Marta expidió el decreto 082 del 15 de abril de 2019, donde se declaró la calamidad pública en el distrito, lo cual fue socializado y adoptado por esta entidad a través de comunicado a la opinión pública. </t>
  </si>
  <si>
    <t>Ver Página 40 del Anexo 16 Informe de Redes Sociales 19</t>
  </si>
  <si>
    <t>Incluir y articular de manera  prioritaria la protección del recurso hídrico (cuerpos de agua lenticos y loticos, rondas hídrica, acuíferos, zonas de recarga, coberturas vegetales asociadas, etc.) en el Plan de Acción del DADSA</t>
  </si>
  <si>
    <t>En el Plan de acción y las actividades de la entidad, se establece de manera prioritaria la protección del recurso hídrico</t>
  </si>
  <si>
    <t xml:space="preserve">Ver principalmente página 95 y 101 del Anexo 6 Plan de Acción  </t>
  </si>
  <si>
    <t>Meta: Realizar dos reuniones de articulación con las autoridades indígenas para el ejercicio de acciones de vigilancia y control ambiental Parámetro de control: Documento Técnico Unidad de Medida: Número Cantidad: 2 Indicador: (No. DT realizados / No. DT programados)*100</t>
  </si>
  <si>
    <t>Las comunidades indígenas han venido acompañando y apoyando a los distintos programas y proyectos adelantados por la autoridad ambiental pero solo en lo corrido del año 2020. Estos escenarios han servido para desarrollar reuniones con el ánimo de concertar con la totalidad de las autoridades indigenas sobre las acciones que se deban adelantar para la vigilancia y control ambiental de espacios sagrados. Ha sido dificil reunir a la totalidad de estas autoridades, por cuanto, son renuentes a la asistencia a los Comites Interinstitucionales convocados por Parques Nacionales.</t>
  </si>
  <si>
    <t>Anexo 29. Participación Comunidades Indígenas</t>
  </si>
  <si>
    <t>Durante el año 2 de ejecución del Plan Maestro el DADSA consolidó e implementó su programa denominado Grupo de Educación Ambiental, que se plantea como una estrategia transversal a los demás factores de intervención del Plan Maestro, para lo cual se anexa el informe de los resultados obtenidos.</t>
  </si>
  <si>
    <t xml:space="preserve">Anexo 15. Informe GEA 2019                        </t>
  </si>
  <si>
    <t>1. Talleres educativos sobre protección de especies de trafico ilegal y su potencial económico.                                  1. un taller anual educativo conjunto en protección de especies susceptibles de trafico ilegal.</t>
  </si>
  <si>
    <t>1. Asistencia técnica y apoyo a las instituciones educativas para el diseño y desarrollo de programas.
Ind. Numero de programas apoyados y numero de Inst. Educativas apoyadas</t>
  </si>
  <si>
    <t>Meta: Realizar convenios con otras entidades tendientes a fortalecer la gestión ambiental del DADSA Parámetro de Control: Convenios Indicador: Número de convenios realizados</t>
  </si>
  <si>
    <t xml:space="preserve">Esta actividad fue planificada para ejecutar a partir del año 3. No Obstante, la entidad durante el año 2 ejecutó 03 convenios con la Alcaldía Distrital de Santa Marta, para la conservación y restauración del Cerro Tutelar las Tres Cruces, implementación de brigadas de limpieza y sensibilización en Bonda y Timayui, Consolidación de la Limpieza y Mantenimiento de la Quebrada Burechey Rio Gaira. Así mismo, dentro de una de las estrategias del Plan Financiero del Plan de Acción para hacer efectivas las acciones operativas del mismo, se encuentra contemplado el mecanismo denominado 1301 Convenios Interinstitucionales. </t>
  </si>
  <si>
    <t>Anexo 30. Convenios Interinstitucionales                                             Ver página 113 del Anexo 06</t>
  </si>
  <si>
    <t>A través de la dirección de turismo del departamento se prestara apoyo técnico de personal capacitado a las demás entidades responsables en la generación de un programa educativo. Se destinara tiempo de un contratista para que apoye  la elaboración de los programas.</t>
  </si>
  <si>
    <t>se presentara una propuesta a la mesa sobre un programa educativo turístico que propenda por incluir aspectos de preservación de biodiversidad en la zona protegida y que atienda las necesidades frente a la problemática del trafico de especies.</t>
  </si>
  <si>
    <t xml:space="preserve">Esta actividad fue planificada para ejecutar a partir del año 3. No Obstante, la entidad durante el año 2 ejecutó 03 convenios con la Alcaldía Distrital de Santa Marta, para la conservación y restauración del Cerro Tutelar las Tres Cruces, implementación de brigadas de limpieza y sensibilización en Bonda y Timayui, Consolidación de la Limpieza y Mantenimiento de la Quebrada Burechey Rio Gaira. </t>
  </si>
  <si>
    <t xml:space="preserve">Anexo 30. Convenios Interinstitucionales                                             </t>
  </si>
  <si>
    <t>Campaña educativa para Fomentar programas educativos y  turísticos que propendan por la protección de las especies susceptibles al tráfico ilegal, mediante la formulación de alternativas económicas
Producto: Afiches informativos con información pertinente</t>
  </si>
  <si>
    <t xml:space="preserve">Como se puede identificar, está acción está ligada a la 2G1, debido a que estable la adopción de convenios o actos administrativos interinstitucionales.  </t>
  </si>
  <si>
    <t>Aporte de apoyo
DISEÑO DE PROGRAMAS EDUCATIVOS Y TURISTICOS</t>
  </si>
  <si>
    <t xml:space="preserve">En el día a día de la autoridad ambiental y con cada una de sus actividades misionales, se da cumplimiento a la Política Nacional de Sostenibilidad Ambiental. Lo anterior, debido a que las acciones operativas diseñadas en el Plan de Acción de la entidad,  se encuentran articuladas con las políticas nacionales en materia ambiental, las cuales son instrumentos articuladores de la Planeación Institucional del DADSA </t>
  </si>
  <si>
    <t>Ver Capítulo 5 MARCO GENERAL del Anexo 6 Plan de Acción</t>
  </si>
  <si>
    <t>A través, de  la secretaria de Educación municipal se articularan acciones con las entidades encargadas para fomentar programas educativos y turísticos a través de las estrategias de educación ambiental (CIDEAS)  que propendan por la protección las especies susceptibles al tráfico ilegal, mediante la formulación de alternativas económicas.                  Producto. Informe técnico</t>
  </si>
  <si>
    <t xml:space="preserve">Como se puede identificar en el Plan de Acción del DADSA, se encuentran integradas y articuladas a las acciones operativas la Política Nacional Ambiental, por ser este un ente de índole ambiental. </t>
  </si>
  <si>
    <t>Generar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proyectos ecoturísticos.</t>
  </si>
  <si>
    <t>Mantener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seguimiento y evaluación de los proyectos ecoturísticos.</t>
  </si>
  <si>
    <t>A través, de  la secretaria de Educación municipal se articularan acciones con las instituciones educativas del municipio para que por medio de los proyectos escolares (PRAES) se propendan por la protección las especies susceptibles al tráfico ilegal, mediante la formulación de alternativas económicas.                  Producto. Proyecto PRAES implementado en colegios</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</si>
  <si>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</si>
  <si>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Actualmente el Plan de ordenación y Manejo Integrado de la Unidad Ambiental Costera de la Vertiente Norte de la Sierra Nevada de Santa Marta POMIAC-VNSNSM, en conformidad con la Guía Técnica adoptada mediante la Resolución N° 768 del 17 de abril de 2017 expedida por el Ministerio de Ambiente y Desarrollo Sostenible MADS, se encuentra en la Fase N° 4 Formulación y Adopción. Se anexan las distintas actas levantadas en el marco del desarrollo del POMIUAC en los respectivos Comités Técnicos de la Comisión Conjunta, en cada una de esta se presenta de manera cronológica los avances para cada una de las fases desarrolladas.</t>
  </si>
  <si>
    <t>Anexo 31 – Actas de reuniones del proceso de Formulación y Adopción del POMIUAC</t>
  </si>
  <si>
    <t>MINCIT</t>
  </si>
  <si>
    <t>Participación de MINCIT como apoyo técnico en la planeación e implementación de la acción propuesta. Producto: Asistencia Técnica.</t>
  </si>
  <si>
    <t>1. apoyo a los espacios de discusión y coordinación para el fortalecimiento de capacidades.
1. capacidades fortalecidas según las necesidades identificadas por las entidades líder</t>
  </si>
  <si>
    <t>Se prestara apoyo técnico a las Cars y DADSA en lo referente a la recepción de fauna y flora silvestre</t>
  </si>
  <si>
    <t>diseño e implementación cadena custodia para remisión y transporte de  fauna y flora silvestre. 
Producto: Informe técnico</t>
  </si>
  <si>
    <t>Implementación cadena custodia para remisión y transporte de  fauna y flora silvestre. 
Producto: Informe técnico</t>
  </si>
  <si>
    <t>Diseño del proyecto para la implementación del COSO municipal del municipio de ciénaga. 
INFORME TECNICO DE EJECUCIÓN DEL PROYECTO COSO MUNICIPAL</t>
  </si>
  <si>
    <t>Implementación de coso municipal</t>
  </si>
  <si>
    <t>Articular Acciones con la Corporación autónoma regional del Magdalena para fortalecer el centro agroecológico de la Ciénaga grande del magdalena  que permita  la recepción de fauna y flora silvestre.                                           
Producto. Informe de fortalecimiento del centro agroecológico</t>
  </si>
  <si>
    <t>Apoyar las acciones que CORPAMAG como entidad responsable  direccione para fortalecer y adecuar la capacidad operativa y funcional para la recepción de fauna y flora silvestre.
producto: informe técnico</t>
  </si>
  <si>
    <t>Mantener el apoyo a las acciones que CORPAMAG como entidad responsable  direccione para fortalecer y adecuar la capacidad operativa y funcional para la recepción de fauna y flora silvestre.
producto: informe técnico</t>
  </si>
  <si>
    <t xml:space="preserve">Articular Acciones con la Corporación autónoma regional de La Guajira para fortalecer el centro agroecológico de Rio Claro que permita  la recepción de fauna y flora silvestre.                                           Producto. Centro agroecológico con mayor capacidad de recesión </t>
  </si>
  <si>
    <t>Ajuste de las acciones, Seguimiento y Evaluación del centro de Agroecológico de Rio claro. Producto. Documentos técnicos de control y seguimiento</t>
  </si>
  <si>
    <t>DIAN</t>
  </si>
  <si>
    <t xml:space="preserve">. 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</si>
  <si>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</si>
  <si>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Participar en el comité interinstitucional de control de tráfico ilegal de especies silvestres, con el fin de generar insumos  y/o estrategias de prevención y control .
Producto: Informe Técnico 
</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</si>
  <si>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t>
  </si>
  <si>
    <t>1. apoyo a la conformación del comité y participación activa en el mismo de manera institucional
1. comité interinstitucional creado para el control de trafico de especies.</t>
  </si>
  <si>
    <t xml:space="preserve"> -Durante  el  Segundo  Semestre     La  Dirección  Seccional  Santa  Marta,  realizó  controles  permantes  en el  Puerto de  Santa  Marta,  Aeropuerto  Simón  Bolivar   y   la  zona  secundaria  Aduanera ,   Puesto  de  Control  Tinaja,  Kilometro  12  Vía  al  Departamento  de la Guajira, y   a las  Empresas Transportadoras,     encaminados a identificar el tráfico ilegal de fauna y  flora  silvestre en  toda  la  jurisdicción del  magdalena .                                                       De acuerdo  con  correos  electrónicos, la  jefe  de la Divisiones  de  Gestión de  la Operación  Aduanera manifiestan  que  pese  a  los  controles  permantes  efectuados  durante el  segundo  semestre  del  2019, no  se presentaron  ingresos  y  salidas  por  el  Puerto  de  Sociedad  Portuaria  de  Santa Marta   ni por   el  aeropuerto Internacional  Simón  Bolivar .  Asi  mismo  el J.G.I.T  Fiscalización  Aduanera,  también  manifiesta   que no hubo aprehensiones producto de las acciones de control desarrolladas por los funcionarios de Fiscalización de esta Dirección Seccional en los puntos de control de la jurisdicción de la DIAN - Santa Marta, referente a la entrada y salida de Fauna y Flora del Parque Nacional Tayrona.          </t>
  </si>
  <si>
    <t xml:space="preserve">  En  el Segundo  Semestre    se  cuenta  con  Correos  Electrónicos  proferidos  por  los  Jefes  de  las  Divisiones  de  Fiscalización,  Control  Operativo y  Operación  Aduanera</t>
  </si>
  <si>
    <t>si</t>
  </si>
  <si>
    <t>Se realizaran las gestiones pertinentes con las demás entidades con el propósito de crear el comité interinstitucional. En caso de requerirse se prestaran las instalaciones de la gobernación para las reuniones pertinentes.</t>
  </si>
  <si>
    <t>se destinara a un funcionario de la gobernación que asista a las reuniones del comité y que atienda los requerimientos de este frente a la gobernación.</t>
  </si>
  <si>
    <t xml:space="preserve">La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</si>
  <si>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 xml:space="preserve">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</si>
  <si>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 xml:space="preserve"> En  el  segundo  Semestre,  se  realizó    
 Campaña de  sensibilización  y formalización  a  los  prestadores de  Servicios  Turisticos  del  Parque  Nacional  Tayrona  efectuada  el   10-10-2019,  con  la  participación  de  20   prestadores  de  Servicios  Turísticos   formalizados,  a lo  largo  del  Parque  Nacional  Tayron-                                       Otra  campaña  de  sensiblización  importante, fue  la  realizada a  los  recicladores que  prestan  su  servicio  a lo  largo  del  parque nacioal tayrona Tambien  el  día   12-09-2019,    Planilla  1723(Formato  Control Registro   de  Asistencia  a  capacitaciones  externas)</t>
  </si>
  <si>
    <t>1,056,000</t>
  </si>
  <si>
    <t xml:space="preserve">                                                                                          -  Planilla  1723 -Formato:  Control   Registro  de  Asistencia externa  y  Reuniones No.  1674 de fecha:   12-09-2019  y   el  10.10-2019</t>
  </si>
  <si>
    <t>Apoyo comité interinstitucional de control de tráfico ilegal de especies silvestres, de acuerdo al artículo 62 de la ley 1333 de 2009
Producto: Actas de reuniones, listado de asistencia</t>
  </si>
  <si>
    <t xml:space="preserve">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
</t>
  </si>
  <si>
    <t>PRODUCTO: RESOLUCION DE CONFOMACIÓN DEL COMITÉ, ACTAS DE REUNION Y LISTAS DE ASISTENCIA.</t>
  </si>
  <si>
    <t>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t>
  </si>
  <si>
    <t xml:space="preserve">Durante  el  Segundo  Semestre  la   Dian  continuo  haciendo    presencia  Institucional, fortaleciendo los  vínculos  Institucionales  con otras  Entidades  del  Estado,  a  través de los Comités y  mesas  de trabajo convocadas . Asistiendo  dos  funcionarios  en  cada  evento. </t>
  </si>
  <si>
    <t xml:space="preserve">Planillas  de  Asistencia a las  mesas  de  trabajo  donde  se ha  convocado           (reposan en la oficina  de Parque Nacionales Mesas  de  Trabajo de  control  de  riesgo,  Fase  de Implementación,        </t>
  </si>
  <si>
    <t>Participar en el comité  de control al tráfico ilegal de especies silvestres a fin de prevenir, evitar y controlar el aprovechamiento, la movilización, transformación, comercialización nacional e internacional de las mismas.           
Producto. Informe de actividades</t>
  </si>
  <si>
    <t>Apoyar las acciones que CORPAMAG como entidad responsable  direccione para conformar un comité interinstitucional de control de tráfico ilegal de especies silvestres, de acuerdo al artículo 62 de la ley 1333 de 2009, el cual debe contar con presupuesto de los entes que lo conforman. 
producto: informe técnico</t>
  </si>
  <si>
    <t>Mantener el apoyo a las acciones que CORPAMAG como entidad responsable  direccione con el fin de participar en el comité interinstitucional de control de tráfico ilegal de especies silvestres, de acuerdo al artículo 62 de la ley 1333 de 2009, el cual debe contar con presupuesto de los entes que lo conforman. 
producto: informe técnico.</t>
  </si>
  <si>
    <t>Solicitar a la corporación Autónoma regional de La Guajira la reactivación del comité de control al tráfico ilegal de especies silvestres a fin de prevenir, evitar y controlar el aprovechamiento, la movilización, transformación, comercialización nacional e internacional de las mismas.           Producto. comité interinstitucional activado y operando</t>
  </si>
  <si>
    <t>Brindar acompañamiento al Comité de control al tráfico ilegal de especies silvestres con el fin de que  operare de manera conjunta y coordinada. Producto. Documentos técnicos de control y seguimiento</t>
  </si>
  <si>
    <t xml:space="preserve">Plan de fortalecimiento de las capacidades técnicas dirigido a prestadores de servicio con relación a actividades de buceo y careteo en zonas priorizadas por el área protegida. Identificación de prestadores de servicio que recibirán la capacitación.
Producto: Plan de capacitación. Listado de actores y zonas priorizadas. </t>
  </si>
  <si>
    <t>Controlar el uso y aprovechamiento de los recursos naturales en las áreas protegidas.
Producto: Informe técnico</t>
  </si>
  <si>
    <t>Ejercer acciones de inspección, vigilancia y control en la Sociedad Portuaria de Santa Marta con el objeto de prevenir la introducción de enfermedades que afecten la producción agropecuaria en la zona de influencia del Plan Maestro de Recuperación y Restauración del PNNT. Producto = acta de recepción de buques formato 3-431 
Se realizaran actividades de muestreo en las especies de aves migratorias  con el objeto de prevenir la instroducción de enfermedades que afecten la producción agropecuaria en la zona de influencia del Plan Maetsro de Recuperación y Restauración del PNNT. Producto = toma de muestras en aves formatos 3-098 para Newcastle y 3-099 para influenza aviar</t>
  </si>
  <si>
    <t>8A4</t>
  </si>
  <si>
    <t>Generar guías didácticas que incluyan mapas físicos y virtuales, con el fin de presentar armónicamente al usuario el área protegida PNN Tayrona, incluyendo zonificación, usos, principales atractivos, objetos de conservación, etc.</t>
  </si>
  <si>
    <t xml:space="preserve">Desarrollar plan de trabajo y el diseño de guías didácticas del PNN Tayrona.
Producto: Diseño de guías didácticas </t>
  </si>
  <si>
    <t xml:space="preserve">Divulgación de guías didácticas del PNN Tayrona.
Producto: Plan de trabajo y diseño. </t>
  </si>
  <si>
    <t>8A5</t>
  </si>
  <si>
    <t>Prohibir el uso de ecosistemas estratégicos sin el acompañamiento de personal debidamente certificado y/o autorizado por PNNT para el desarrollo de las actividades relacionadas con el ecosistema en cuestión.</t>
  </si>
  <si>
    <t>Jornadas de prevención y vigilancia que contribuyan a prevenir presiones originadas por infracciones ambientales mediante el ejercicio efectivo de la función de la autoridad ambiental,
Producto:
Informe técnico</t>
  </si>
  <si>
    <t xml:space="preserve">
Mediante oficio interno N° 211103R MD-DIMAR-SUBDEMAR-CIOH-ARHID de fecha 21 de agosto de 2019, suscrito por el señor Director del Centro de Investigaciones Oceanográficas e Hidrográficas del Caribe – CIOH, se informó que la información remitida por Parques Nacionales Naturales de Colombia fue incluida dentro de la base de datos hidrográficas que sirven como insumo para la edición de las cartas náuticas oficiales.
Así mismo, indicó que la Carta Náutica 406 Santa Marta a Cabo San Agustín en escala 1:100.000, se encuentra en proceso de actualización y tentativamente será terminada para el mes de octubre del presente año y de igual manera en futuros proyectos todas las cartas náuticas afectadas por los límites de los PNN.     
</t>
  </si>
  <si>
    <t xml:space="preserve">Oficio interno N° 211103R MD-DIMAR-SUBDEMAR-CIOH-ARHID de fecha 21 de agosto de 2019, suscrito por el señor Director del Centro de Investigaciones Oceanográficas e Hidrográficas del Caribe – CIOH.
La Carta Náutica 406 Santa Marta a Cabo San Agustín en escala 1:100.000. (Se anexa en formato digital).
</t>
  </si>
  <si>
    <t>8A6</t>
  </si>
  <si>
    <t>Ordenar las actividades recreativas y turísticas que dependan de los ecosistemas estratégicos marino costeros. </t>
  </si>
  <si>
    <t>Identificación ordenación de la zonas recreativas y turísticas que dependan de los ecosistemas estratégicos marino costeros.
Producto: DTS, Documento normativo POT</t>
  </si>
  <si>
    <t>Generar propuestas técnicas  que contemplen la zonificación marina, asociada al uso y aprovechamiento sostenible de los recursos naturales; a partir de la información cartográfica que se genere a 1:25000 -1:50000</t>
  </si>
  <si>
    <t>Esta actividad está asociada a los proyectos de cartografía temática que las Corporaciones Autónomas Regionales son responsables de realizar y para la cual solicitan el acompañamiento y apoyo técnico del Servicio Hidrográfico de la Dimar - CIOH en el área marítima. Informe de asesoría</t>
  </si>
  <si>
    <t>8A7</t>
  </si>
  <si>
    <t>Identificar la capacidad de carga para el desarrollo de actividades subacuáticas que dependan de los ecosistemas estratégicos. </t>
  </si>
  <si>
    <t xml:space="preserve">A la fecha no se ha recibió solicitud de apoyo técnico en el área marítima de ninguna Corporación Autónoma Regional para realizar dicha asesoría y apoyo técnico del Servicio Hidrográfico del Centro de Investigaciones Oceanográficas e Hidrográficas del Caribe – CIOH. </t>
  </si>
  <si>
    <t xml:space="preserve">Insumos que aporten a la construcción del diagnóstico que contenga la información base para la determinación de la capacidad de carga. 
Producto: Informe técnico. </t>
  </si>
  <si>
    <t xml:space="preserve">Adelantar evaluación Ecológica Rápida de los puntos priorizados. 
Producto: Informe técnico. </t>
  </si>
  <si>
    <t>Esta se refiere a las actividades diarias de cooperación en función del ejercicio de la Autoridad Marítima, a través de las inspecciones y toma de información del proceso de M9 Gestión para el Ordenamiento Territorial de Litorales y Áreas Marinas, realizando actividades sobre la jurisdicción de la Capitanía de Puerto; en la determinación de ocupaciones indebidas, sectorización de playas, entre otras actividades, en conjunto con el PNN Tayrona. Informe de inspección.</t>
  </si>
  <si>
    <t xml:space="preserve">El día 28 de agosto de 2019 se celebró reunión por parte de los funcionarios de la Capitanía de Puerto de Santa Marta y de Parques Nacionales Naturales de Colombia, con el fin de tratar el tema sobre la recuperación y ordenamiento del área protegida de Bahía Concha.
El día 3 de septiembre de 2019 se celebró reunión por parte de los funcionarios de la Capitanía de Puerto de Santa Marta y de Parques Nacionales Naturales de Colombia, con el fin de tratar el tema sobre la zonificación de playa de Bahía Concha.
</t>
  </si>
  <si>
    <t xml:space="preserve">Acta de reunión de fecha 28 de agosto de 2019, expedida por la Capitanía de Puerto de Santa Marta y su anexo.
Acta de reunión de fecha 3 de septiembre de 2019, expedida por la Capitanía de Puerto de Santa Marta y su anexo.
Mapa temático sobre la zonificación de playa de Bahía Concha. (Se anexa en formato digital).
</t>
  </si>
  <si>
    <t>9A</t>
  </si>
  <si>
    <t>Aunar esfuerzos interinstitucionales para diseñar e implementar estrategias efectivas que permitan fortalecer el ejercicio de control y vigilancia en los  ecosistemas marinos del área PNNT, con el fin de obtener un adecuado uso sostenible de los mismos.</t>
  </si>
  <si>
    <t>9A1</t>
  </si>
  <si>
    <t xml:space="preserve">Fortalecer el sistema de financiación para la investigación y manejo de los ecosistemas marino costeros del PNNT </t>
  </si>
  <si>
    <t>Desarrollar los programas de monitoreo e investigación para conocer el estado de conservación de los valores naturales, culturales y beneficios ambientales de las áreas protegidas nacionales.
Informe técnico</t>
  </si>
  <si>
    <t>9A2</t>
  </si>
  <si>
    <t>Construcción y ubicación de guías informativas "in situ" referentes a  los ecosistemas estratégicos del PNN Tayrona (playas, corales, pastos marinos, manglares, etc.)</t>
  </si>
  <si>
    <t>9A3</t>
  </si>
  <si>
    <t>Reforzar el acompañamiento a grupos de visitantes, en actividades náuticas y subacuáticas.</t>
  </si>
  <si>
    <t xml:space="preserve">Capacitar y actualizar a guías subacuáticos autorizados por el AP, con el fin de reforzar el acompañamiento a grupos de visitantes, en actividades náuticas y subacuáticas.
Producto: Informe Técnico 
</t>
  </si>
  <si>
    <t xml:space="preserve">Capacitar y actualizar a guías subacuáticos autorizados por el AP, con el fin de reforzar el acompañamiento a grupos de visitantes, en actividades náuticas y subacuáticas.
Producto: Informe Técnico </t>
  </si>
  <si>
    <t>9A4</t>
  </si>
  <si>
    <t>Asociar los datos climatológicos, hidrológicos, meteorológicos, y ecosistémicos disponibles para el desarrollo de investigación y generación de conocimiento.</t>
  </si>
  <si>
    <t>Actividad: Aporte de datos de estaciones continentales localizadas cerca del área costera del Parque y de  2 estaciones mareográficas localizadas en La Guajira y en Cartagena. Producto: Bases de datos anuales  de las estaciones continentales y mareográficas mencionadas.</t>
  </si>
  <si>
    <t>Desarrollar los programas de monitoreo e investigación para conocer el estado de conservación de los valores naturales, culturales y beneficios ambientales de las áreas protegidas nacionales.</t>
  </si>
  <si>
    <t>Informe técnico</t>
  </si>
  <si>
    <t>ACTIVIDAD</t>
  </si>
  <si>
    <t>Diagnóstico del estado de contaminación por plásticos y microplásticos en aguas y sedimentos en seis playas de interés turístico y ambiental del departamento del Magdalena playas el Muerto (PNNT), Neguanje, Taganga, Municipal, Los Cocos y Rodadero.
Producto: Informe técnico con el diagnóstico</t>
  </si>
  <si>
    <t xml:space="preserve">-Contratación del Ingeniero Pesquero Jeison Enrique Gutiérrez Pretel por el periodo de Junio a Diciembre del 2019, el cual se encargo de continuar con la construcción de la evaluación y lineamientos enfocados en el Plan de Ordenamiento Pesquero basandose en el  REGISTRO UNICO DE PESCADORES ARTESANALES.
-Contratación Ingeniero pesquero Danny Daniel López Patiño, quien se encargo del diseño del REGISTRO UNICO DE PESCADORES ARTESANALES y Gestionó la inscripción del RUDPA. En el periodo comprendido del mes de Julio al mes de Noviembre de 2019  se han inscrito 17 productores en el formato  Registro  Único de Pescadores Artesanales del Distrito de Santa Marta – RUDPA - El objetivo de este registro es atender y tener identificada  la población de Pescadores Artesanales  del Distrito de Santa Marta.  
</t>
  </si>
  <si>
    <t xml:space="preserve">1. $31.850.000
2. $ 13.455.000 
</t>
  </si>
  <si>
    <t xml:space="preserve"> Documento final de EVALUACION Y LINEAMIENTOS ENFOCADO EN EL PLAN DE ORDENAMIENTO PESQUERO. Con bases del registro único de pescadores artesanales.
</t>
  </si>
  <si>
    <t>Formulación del componente rural del PGIRS
Producto: Documento T{técnico, acuerdo Distrital</t>
  </si>
  <si>
    <t>seguimiento componente rural del PGIRS
Producto: Documento Técnico</t>
  </si>
  <si>
    <t xml:space="preserve">-Primera visita (estudio técnico) para evaluacion y viabilidad a la iniciativa de implementar un centro de frio para los pescadores artesanales de Santa Marta en la plazoleta especializada para comercializacion de pescados y mariscos del mercado publico.
-Como resultado de difernetes reuniones, socializaciones y mesas de concertación, resulto la propuesta CONFORMACION DE UNA ORGANIZACIÓN FORMAL DESTINADA A UNA RED LOGISTICA DE COMERCIALIZACION DE PESCADOS Y MARISCOS EN LA CIUDAD DE SANTA MARTA.
-Acompañamiento y asesoramiento técnico a la ASOCIACION DE PESCADORES ARTESANALES DE LA BAHIA DE SANTA MARTA- ASOPESMAR en temas relacionados con la formulacion de proyectos productivos.
-“IMPLEMENTACIÓN DE UNIDADES PRODUCTIVAS PARA LA COMERCIALIZACIÓN DE PESCADOS Y MARISCOS COMO PLAN DE COMPESACIÓN A PESCADORES ARTESANALES DEL PARQUE NACIONAL TAYRONA (P.N.N.T) DEL DISTRITO DE SANTA MARTA” Proyecto Unidades Productivas Comercialización (LOCOPES)
</t>
  </si>
  <si>
    <t>Certificado de Banco de Proyecto es el No 2019470010081. Distrito dispone de la respectiva apropiación presupuestal, para la vigencia fiscal del año 2019, mediante los rubros: 03-1-3152-79 y 03-1-3153-20 por la suma de DOSCIENTOS CINCUENTA MILLONES DOSCIENTOS CUARENTA Y TRES MIL SETECIENTOS PESOS ($ 250.243.700)</t>
  </si>
  <si>
    <t xml:space="preserve">CREACION DEL DIAGNOSTICO
DIAGNOSTICO DE PRESENCIA DE RESIDUOS PLASTICOS EN EL MUNICIPIO DE CIENAGA. </t>
  </si>
  <si>
    <t>control y seguimiento</t>
  </si>
  <si>
    <t xml:space="preserve">-Socialización a la Asociación de Empresarios de Buceo de Santa Marta en el marco de una estrategia educativo-ambiental de divulgación sobre manejo de la especie invasora PEZ LEON e ivo para su consumo. 
-Socialización de la convocatoria No 1. PERFILES DE PROYECTOS COMPONENTE 1 Y 2 COLOMBIA SOSTENIBLE: Se trabajo sobre si los programas con respecto al Pez León aplicaban. 
-Aunque esta actividad no es del resorte de la Subsecretaria Como entidad de apoyo desde la Subsecretaria de Desarrollo Rural se contrató profesional en Ingenieria Pesquera entre otras funciones para apoyar las actividades a cargo de la entidad repsonsable durate seis (6) meses
  Danny Daniel López Patiño junto a PARQUES TAYRONA campañas de captura del PEZ LEON en el PARQE TAYRONA a las escuelas de buceo.
</t>
  </si>
  <si>
    <t>Generar y aportar información  que permita diagnosticar la presencia de residuos plásticos incluido micro plásticos y su impacto sobre los ecosistemas de la zona de influencia del PNN Tayrona.            
Producto. Información aportada</t>
  </si>
  <si>
    <t xml:space="preserve">-PROTOCOLO PARA LA CAPTURA, EXTRACCIÓN Y DISPOSICIÓN FINAL DEL PEZ LEÓN (Pterois volitans), EN COLOMBIA
-Informe de actividad realizado en el auditorio de la FEDERACIÓN DE CAFETEROS. El 26 de julio del 2019. El 26 de julio del 2019.
-Las diferentes campañas sobre la captura del Pez León donde se beneficiaron pescadores y Empresas de Buceo.
</t>
  </si>
  <si>
    <t xml:space="preserve"> 1.Con la profesional ambiental Vializ González que está trabajando en un proyecto sobre  restauración de corales y estudiantes de último semestre de Universidad del Bosque sobre su trabajo de grado de caracterización cartagrófica social de Playa Grande en sus diferentes contactos del trabajo de campo han socializado lo que puede poner en riesgo el equilibrio de la estructura trófica del ecosistema arrecifal.
2-Los días 14 y 15 de octubre se llevo a cabo la recolección de basura y captura del pez león en diferentes  playas  de Santa Marta.
3-Socializar la oportunidad desarrollar un plan de negocios, alrededor del Pez León aprovechando el potencial ecoturístico de la zona.
4-Ninguna porque no tenemos competencia por ser el  pez León un recurso hidrobiológico, su competencia es el Ministerio del Ambiente y la AUNAP. Es muy costosa su pesca y por lo tanto no es productiva.</t>
  </si>
  <si>
    <t xml:space="preserve">1-Proyecto de restauración de corales  Activo. Y tésis de grado caracterización cartográfica social.
2-Informe de Prensa.
3-Actividad de socialización hecha en el sector de pozoz colorados con pescadores de las asociaciones. 10 de julio del 2019.
4- N/A
</t>
  </si>
  <si>
    <t xml:space="preserve">Aunque esta actividad no es del resorte de la Subsecretaria de Desarrollo Rural, como entidad de apoyo desde esta Subsecretaria se contrató un profesional en Ingeniería Pesquera entre otras funciones para apoyar las actividades a cargo de la entidad responsable durante seis (6) meses
Danny Daniel López Patiño junto a PARQUES TAYRONA, realizo campañas de captura del pez León en el PARQUE TAYRONA dirigidas a las escuelas de buceo y pescadores. Un Chef apoyado por una fundación enseño las diferentes formas de preparación del PEZ LEON.
</t>
  </si>
  <si>
    <t>Las diferentes campañas sobre la captura del Pez León donde involucramos pescadores</t>
  </si>
  <si>
    <t>Revisar las capacitaciones del plan de Gestión integral de Residuos solido del municipio de Dibulla (PGIRS) con el fin que permita diagnosticar la presencia de residuos plásticos incluido micro plásticos y su impacto sobre los ecosistemas de la zona de influencia del PNN Tayrona.            Producto. Diagnóstico de presencia de residuos y comunidad capacitada para recolección del mismo</t>
  </si>
  <si>
    <t>seguimiento y evaluación al plan de gestión integral de Residuos Solido del municipio. Producto. Documentos técnicos de control y seguimiento</t>
  </si>
  <si>
    <t>El DADSA es responsable de esta actividad, le servimos de apoyo cuando somos requeridos por esta.</t>
  </si>
  <si>
    <t>N/A</t>
  </si>
  <si>
    <t>1B5</t>
  </si>
  <si>
    <t>Involucrar a las poblaciones locales en alternativas productivas que propendan por la recolección, manejo y/o aprovechamiento de residuos sólidos en áreas de difícil acceso.</t>
  </si>
  <si>
    <t>Se generara una mesa interinstitucional con el municipio de Dibulla para la búsqueda y elección de alternativas productivas en el manejo de residuos solidos. Se destinara a un contratista que tenga dentro de sus funciones presentar alternativas para la disposición de los residuos solidos</t>
  </si>
  <si>
    <t>Se propondrá la realización de un convenio que permita poner en marcha una alternativa productiva para el manejo de residuos solidos.</t>
  </si>
  <si>
    <t>Mediante Decreto 178 de 2019 se creó y organizó el Comité Tecnico Interinstitucional de Educacion Ambiental - CIDEA de La Guajira,organo que facilita el escenario para la gestion de la educacion ambiental para el Departamento, que auna esfuerzos conceptuales, metodologicos, financieros y de proyeccion entre las organizaciones depatamentales que lo conforman. Se construye de la mano con todos las insituciones que confoman el CIDEA de La Guajira La Poliotica Departamental de Educacion Ambiental 2020-2030. El Eje Estrategico #4 - PRODUCCIÓN SOSTENIBLE del plan de Accion del CIDEA contempla el desarrollo de esta Accion.</t>
  </si>
  <si>
    <t>Decreto 178 de 2019 y Plan de Accion Educacion Ambiental de La Guajira</t>
  </si>
  <si>
    <t xml:space="preserve">Identificación e inclusión de corredores biológicos en el proceso de actualización del POT Santa Marta
</t>
  </si>
  <si>
    <t xml:space="preserve"> DTS, Documento normativo POT</t>
  </si>
  <si>
    <t>1B2</t>
  </si>
  <si>
    <t>Reformular los PGIRS de los municipios costeros del área de estudio, incluyendo la zona rural (contemplando cuencas costeras y áreas marino costeras) que correspondan.</t>
  </si>
  <si>
    <t>Formulación del PGIRS Santa Marta
Producto: Documento Técnico, acuerdo Distrital</t>
  </si>
  <si>
    <t>seguimiento del PGIRS
Producto: Documento Técnico</t>
  </si>
  <si>
    <t xml:space="preserve">PGIRS ACTUALIZADO
PGIRS ACTUALIZADO Y DOCUMENTO DE ADOPCION. </t>
  </si>
  <si>
    <t>1B6</t>
  </si>
  <si>
    <t>Disminuir la inadecuada disposición de residuos sólidos en las cuencas  de los municipios costeros del área de estudio del Plan Maestro.</t>
  </si>
  <si>
    <t>Se prestara apoyo técnico al municipio de Dibulla en lo referente a la gestión de residuos solidos. Se destinara a un contratista que tenga dentro de sus funciones acompañar a Dibulla en la presentación de un proyecto. Lo anterior con el propósito que el municipio de  Dibulla pueda acceder a los recursos del sistema general de regalías en aras a dar solución a esta problemática</t>
  </si>
  <si>
    <t>se hará el acompañamiento, estructuración y vigilancia para el proyecto una vez ya este formulado.</t>
  </si>
  <si>
    <t xml:space="preserve">El PGIRS del municipio está actualizado </t>
  </si>
  <si>
    <t xml:space="preserve">Nos vemos en la obligación de comunicar a ustedes que este ente territorial como es de conocimiento público, actualmente la nación a través de sus Ministerios de Vivienda, Ciudad y Territorio, Salud y Educación, quienes de manera cautelar y con ocasión de medida correctiva de Asunción Temporal de la Competencia en la Prestación de los Servicios de Salud, Educación – Alimentación Escolar, Agua  Potable y Saneamiento Básico en el Departamento de La Guajira, han sido intervenidos mediante la figura de Administración Temporal con fundamento en el Decreto 028 de 2008, en sus normas reglamentarias suscritas en el Documento CONPES 3883 del 21 de febrero de 2017, con una vigencia de tres años, extendido por el Documento CONPES 3984 de 2020, por dos años más. En este sentido los ministerios son los encargados de asumir las competencias para asegurar la prestación de los servicios en los sectores intervenidos en el Departamento de La Guajira y las funciones fueron definidas en el Decreto 028 de 2008 y lo reglamentado por el Decreto 1068 de 2015, entre estos se desatacan: actividades en materia de ejecución presupuestal, ordenación del gasto, competencia contractual, nominación de personal; adopción de medidas administrativas, institucionales, presupuestales, financieras, contables y contractuales. De igual manera la designación del equipo interventor que lidera las diferentes áreas de gestión de las Secretarias asociadas a los sectores intervenidos, y realización del seguimiento y evaluación periódica de las gestiones de la medida.
Así las cosas, partiendo del hecho que lo Ministerios mediante las Administraciones Temporales son quienes se encuentra administrando la totalidad de los recursos girados por el Sistema General de Participaciones (SGP) en los sectores Salud, Educación – Alimentación Escolar, Agua Potable y Saneamiento Básico en el Departamento de La Guajira, corresponde a estos últimos cumplir con os compromisos administrativos y financieros que surgen en relación y en ocasión de cada uno de ellos.
Por tal motivo se hace necesario indicar a ustedes la imposibilidad que surge al Departamento de La Guajira, de cumplir con la implementación de esta acción, recayendo la responsabilidad de defender los intereses de dicho ente territorial al Ministerio de Vivienda, Ciudad y Territorio representado por la Administradora Temporal de Agua Potable y Saneamiento Básico de La Guajira.
</t>
  </si>
  <si>
    <t>Competencia con Planeacion. El area de parquues naturales se realizan controles urbanos por parte de la Inspeccion de Guachaca y el equipo tecnico donde se socializan las normas de construccion, Codigo de Policia y se verifican licencias de curaduria.</t>
  </si>
  <si>
    <t>Compes 3883 de 2017 - Resolucion 0460 de 2017 - Compes 3984 de 2020 - Resolucion 0623 de 2020. Certificacion Plan Departamental de Aguas</t>
  </si>
  <si>
    <t>El presupuesto de la localidad 1 para control urbano es de $50.000.000 mas la capacidad instalada de la Secretaia de Gobierno</t>
  </si>
  <si>
    <t>Archivos fisicos y digitales de la Inspeccion de Guachaca, Secretaria de Gobierno y Secretaria de Planeacion. (Conceptos tecnicos, actas de suspension de obra, actos administrativos de demolicion.</t>
  </si>
  <si>
    <t>Se coordinara CAR y el municipio de Dibulla la generación de una campaña masiva radial y un programa educativo para fomentar el uso eficiente del agua.</t>
  </si>
  <si>
    <t>Dependiendo de los resultados se continuara con la campaña radial en la cual se promueva el uso eficiente de agua.</t>
  </si>
  <si>
    <t>Catastro Multipropósito rural de Santa Marta</t>
  </si>
  <si>
    <t xml:space="preserve"> Informe técnico Cartografía</t>
  </si>
  <si>
    <t>1C12</t>
  </si>
  <si>
    <t>Priorizar recursos para el aumento de redes de acueducto y alcantarillado en los municipios costeros del área de estudio del plan maestro</t>
  </si>
  <si>
    <t>Articular el plan de Gestión integral de residuos solido con el plan de manejo  del PNN Tayrona. Producto. Plan de gestión integral ajustado</t>
  </si>
  <si>
    <t xml:space="preserve">La gobernación se compromete a prestar personal de apoyo al Municipio para implementar los sistemas de tratamiento de aguas residuales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</si>
  <si>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Realizar un Diagnóstico sobre las condiciones de las rutas para la prestación de éste servicio y evaluar las condiciones de eficiencia y cobertura. Producto. Documentos técnicos de control y seguimiento</t>
  </si>
  <si>
    <t>se generara una mesa de trabajo con Dibulla en la cual se apoye al municipio para que presente al PDA una propuesta para la implementación de un sistema de tratamiento de aguas residuales.</t>
  </si>
  <si>
    <t>1C13</t>
  </si>
  <si>
    <t>Ampliar la cobertura en saneamiento básico de los municipios costeros del área de estudio del Plan Maestro</t>
  </si>
  <si>
    <t xml:space="preserve">Identificación e inclusión de zonas para desarrollo agropecuario en el proceso de actualización del POT Santa Marta
</t>
  </si>
  <si>
    <t>DTS, Documento normativo POT</t>
  </si>
  <si>
    <t>1C25</t>
  </si>
  <si>
    <t>Aumentar la cobertura de alcantarillado pluvial</t>
  </si>
  <si>
    <t xml:space="preserve">La gobernación se compromete a prestar personal de apoyo al Municipio para aumentar la cobertura del alcantarillado pluvial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</si>
  <si>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aumentar la cobertura del alcantarillado pluvial.</t>
  </si>
  <si>
    <t>Seguimiento a Pgirs actualizado
INFORMES DE SEGUIMIENTO DEL PGIRS</t>
  </si>
  <si>
    <t>Es una actividad proyectada para el tercer año.</t>
  </si>
  <si>
    <t>1C4</t>
  </si>
  <si>
    <t>Diseñar e implementar (donde no existe) sistemas de tratamiento de aguas residuales que respondan a las necesidades de los municipios costeros del área de estudio del Plan Maestro (áreas urbana y rural).</t>
  </si>
  <si>
    <t>A través de la secretaria de Planeación supervisar el cumplimiento del plan de Gestión integral de Residuos solido del municipio de Puebloviejo (PGIRS). Producto. Documentos técnicos de control y seguimiento</t>
  </si>
  <si>
    <t>1C5</t>
  </si>
  <si>
    <t>Fortalecer (donde existan) los sistemas de tratamiento de aguas residuales de los municipios costeros del área de estudio del Plan Maestro. Esto comprende adecuación de redes, plantas de tratamiento, canalizaciones, entre otras.</t>
  </si>
  <si>
    <t xml:space="preserve">Definición de usos del suelo y áreas de protección en Santa Marta. 
</t>
  </si>
  <si>
    <t>El presupuesto del primer año tambien cobija el segundo año.</t>
  </si>
  <si>
    <t>1C6</t>
  </si>
  <si>
    <t>Formular e implementar los PSMV en los municipios costeros del área de estudio del plan maestro.</t>
  </si>
  <si>
    <t xml:space="preserve">La gobernación se compromete a prestar personal de apoyo al Municipio para implementar los PSMV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</si>
  <si>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la implementación de PSMV</t>
  </si>
  <si>
    <t xml:space="preserve">Mesas técnicas para la incorporación de la zona de amortiguación en el POT de Santa Marta
</t>
  </si>
  <si>
    <t>1C8</t>
  </si>
  <si>
    <t>Aumentar la cobertura de redes de acueducto y alcantarillado en las zonas rurales y urbanas de los municipios costeros del área de estudio del plan maestro</t>
  </si>
  <si>
    <t>Informe técnico, actas de reuniones</t>
  </si>
  <si>
    <t xml:space="preserve">La gobernación se compromete a prestar personal de apoyo al Municipio para aumentar la cobertura del sistema de acueducto y alcantarillado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</si>
  <si>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A través de la secretaria de Planeación supervisar el cumplimiento del plan de Gestión integral de Residuos solido del municipio de Dibulla (PGIRS). Producto. Documentos técnicos de control y seguimiento</t>
  </si>
  <si>
    <t>Diseñar micro rutas para la recolección y transportes del material aprovechable de la zona rural a un centro de acopio legalmente constituido. Producto. Documentos técnicos de control y seguimiento</t>
  </si>
  <si>
    <t>1C9</t>
  </si>
  <si>
    <t>Revisión y actualización del Plan Departamental de aguas enfocados a los municipios costeros del área de estudio del plan maestro</t>
  </si>
  <si>
    <t xml:space="preserve">Identificación e inclusión de instrumentos de planificación territorial y ambiental, acciones que permitan mitigar o atender las presiones externas identificadas en el plan de manejo del PNN Tayrona en el proceso de actualización del POT Santa Marta
</t>
  </si>
  <si>
    <t xml:space="preserve">La gobernación se compromete a trabajar con el PDA con este propósito. Vale la pena anotar, que el tema de aguas esta intervenido por el gobierno central, por lo tanto el apoyo será para trabajar en la mesa con los actores pertinentes y esta manera priorizar la  actualización del PDA. </t>
  </si>
  <si>
    <t>Implementación y seguimiento del Plan de Manejo de Residuos Sólidos en articulación con el Plan de Manejo del área protegida. 
Producto: Informe técnico</t>
  </si>
  <si>
    <t xml:space="preserve">Revisión y actualización del POT Santa Marta
</t>
  </si>
  <si>
    <t>El plan de desarrollo actual tiene un eje de protección al medio ambiente. No obstante lo anterior, se incluirán acciones mas especificas para atender la gestión y manejo integral del recurso hídrico a través de programas educativos ambientales.</t>
  </si>
  <si>
    <t>El instrumento de planificación contara con un eje educativo ambiental con el propósito de atender la gestión y manejo integral del recurso hídrico.</t>
  </si>
  <si>
    <t>Mediante Convenio 001 de 2017 celebrado entre la Gobernación de La Guajira y La Universidad de La Guajira se establece el desarrollo de un modelo de planificacion ambiental en zonas costeras asociados a impactos antropogenicos por vertimientos y contaminacion en centros poblados costeros del Departamento de La Guajira dentro del proyecto de ciencia y tencnologia. Para el cumplimento de este objeto se cosideran las siguientes actividades: 1) Mapas socioeconomicos y de calidad para identificacion del potencial de las playas deacuerdo al uso. 2) caracterizacion del riesgo asociado a la presencia de residios solidos y vertimietos liquidos en la zona costera. 3) Estrategia de planeacion para el manejo de vertimientos en zonas costeras. 4) Propuestas para la creacion de un comite de alcaldes con influencia en la zona costera para unificar criterios, esfuerzos y politicas para el adecuado manejo de las mismas.</t>
  </si>
  <si>
    <t>Convenio 001 de 2017 (16 Folios)</t>
  </si>
  <si>
    <t>Se prestara apoyo  a la CAR en lo que corresponde a la finalización e implementación de POMCAS. En caso de que se requiera la gobernación podrá facilitar las instalaciones para las reuniones que correspondan</t>
  </si>
  <si>
    <t>Teniendo en cuenta que el rol protagónico de los POMCAS son de la cars, la gobernación considera que su apoyo debería haber finalizado en este punto.</t>
  </si>
  <si>
    <t xml:space="preserve">Campaña de prevención de incendios forestales
</t>
  </si>
  <si>
    <t xml:space="preserve">Se prestara apoyo para la elaboración de campañas educativas que inviten a los sectores productivos a poner en marcha el uso de sistemas de aprovechamiento y recolección de aguas lluvias. </t>
  </si>
  <si>
    <t>se promoverá la presentación de un proyecto productivo que incluya el aprovechamiento de aguas lluvias en los municipios costeros.</t>
  </si>
  <si>
    <t>Esta actividad es responsabilidad del DADSA nosotros somos de apoyo cuando esta institucion nos requiere.</t>
  </si>
  <si>
    <t>Se articulara con los demás entes competentes un programa de educación ambiental para posicionar la conservación de las áreas protegidas. En ese sentido, se destinará a un contratista que tenga dentro de sus funciones apoyar esta mesa interinstitucional y presentar una propuesta para la generación del programa educativo</t>
  </si>
  <si>
    <t>se le dará continuidad al proceso de consolidación del programa educativo ambiental para llevarlo a las comunidades del área de estudio.</t>
  </si>
  <si>
    <t>Mediante Decreto 178 de 2019 se creó y organizó el Comité Tecnico Interinstitucional de Educacion Ambiental - CIDEA de La Guajira,organo que facilita el escenario para la gestion de la educacion ambiental para el Departamento, que auna esfuerzos conceptuales, metodologicos, financieros y de proyeccion entre las organizaciones depatamentales que lo conforman. Se construye de la mano con todos las insituciones que confoman el CIDEA de La Guajira La Poliotica Departamental de Educacion Ambiental 2020-2030. El Eje Estrategico #1 - FORMACION del plan de Accion del CIDEA contempla el desarrollo de esta Accion.</t>
  </si>
  <si>
    <t>1B4</t>
  </si>
  <si>
    <t>Modificar y ampliar las rutas de recolección existentes, de acuerdo con las necesidades y características de los municipios involucrados.</t>
  </si>
  <si>
    <t>Formulación programa de recolección y transporte del PGIRS Santa Marta
Producto: Documento Técnico, acuerdo Distrital</t>
  </si>
  <si>
    <t>El plan de desarrollo contiene un eje ambiental que incluye cooperación interinstitucional con las autoridades ambientales. No obstante lo anterior, se incluirán mecanismos mas específicos para atender la gestión y manejo en el territorio.</t>
  </si>
  <si>
    <t xml:space="preserve">Contrato 1487 del 21 de octubre de 2019, suscrito entre la Alcaldía de Santa Marta y la Cruz Roja, con el objeto de prestar los servicios para la capacitación, fortalecimiento y funcionamiento de los Comités Barrial Samario (COBASA), capacitación a lideres de la comunidad, para la prevención, atención y respuesta a emergencia, en marco del Plan Distrital para la Gestión del Riesgo de Santa Marta.
Protocolo de Respuesta a Emergencias por Incendios Forestales en la Ciudad de Santa Marta. (47 pgnas).
Son zonas de riesgos por incendio forestal, ya sean por amenaza natural o por factores antrópicos las siguientes: 
a) Corregimiento de Minca, en la Parte Baja de la Vía Santa Marta- Minca, Sector Vía Minca la Tagua, Zona Circundante a la Cabecera Corregimental de Minca, Vereda Vista Nieve, cuenca baja del Río Gaira. Don Jaca. 
b) Corregimientos de Bonda- Guachaca y Taganga, donde se identifican sectores correspondientes a la Selva Subxerofitica del Parque Nacional Tayrona e igualmente en el Parque Sierra Natural Sierra Nevada en el área del Páramo. 
</t>
  </si>
  <si>
    <t xml:space="preserve">se actualizara el plan de desarrollo para establecer mecanismos de coordinación, en el manejo del territorio. </t>
  </si>
  <si>
    <t>$469.863.680</t>
  </si>
  <si>
    <t xml:space="preserve">Actas de entrega del kit básico para atender emergencias a indígenas firmados.
Archivo en Word donde se explica el programa COBASA y su implicación en la resiliencia comunitaria en Gestión de Riesgo Integral y registro fotográfico de capacitaciones.
Copia planilla de asistencia a los cursos de capacitación en Gestión del Riesgo realizadas a las comunidades indígenas de la etnia Ahruacas.
Copia planilla de asistencia a los cursos de capacitación en Gestión del Riesgo realizadas a las comunidades indígenas de la etnia Koguis.
</t>
  </si>
  <si>
    <t>Se prestara apoyo técnico con el propósito que la CAR adopte el POMIUAC. Para tal efecto un funcionario de la gobernación atenderá a las reuniones que los responsables directos citen para tal efecto.</t>
  </si>
  <si>
    <t xml:space="preserve">Actualización del contracto y convenio con la empresa prestadora del servicio para ampliación de la capacidad operativa. 
CONTRATO ACTUALIZADO CON LA EMPRESA PRESTADORA DEL SERVICIO. </t>
  </si>
  <si>
    <t>Diseño e Implementación del plan de prevención, mitigación y contingencia de incendios forestales dentro del PNNT y zonas aledañas:</t>
  </si>
  <si>
    <t>El mismo presupuesto del primer año</t>
  </si>
  <si>
    <t>plan interinstitucional de prevención, mitigación y contingencia de incendios forestales</t>
  </si>
  <si>
    <t>A través de la dirección de turismo se prestara apoyo técnico con personal de la gobernación para la puesta en marcha del plan de ordenamiento turístico para el área de estudio. En ese sentido, se presentara una propuesta para el análisis de los demás entes competentes.</t>
  </si>
  <si>
    <t xml:space="preserve">Articular acciones con la secretaria de planeación municipal para que ejerza supervisión a la prestación del servicio de aseo en el municipio  para el Diseño de micro rutas de recolección y transportes del material aprovechable de la zona rural a un centro de acopio legalmente constituido. 
Producto. Documentos técnicos de control y seguimiento                  </t>
  </si>
  <si>
    <t>Seguimiento de supervisión a la prestación de servicio de aseo para adelantar los procesos de certificación que permita ampliar las rutas de  recolección existente, con Cargue al SUI de la información correspondiente. 
Producto. Documentos técnicos de control y seguimiento</t>
  </si>
  <si>
    <t>1I6</t>
  </si>
  <si>
    <t>Incrementar las temáticas del componente ambiental y de conservación del área protegida PNN Tayrona,  dentro de los instrumentos de planificación territorial.</t>
  </si>
  <si>
    <t xml:space="preserve">Apoyamos al DADSA como responsable de esta accion, cuando seamos convocados por esta, en el diseño e implementacion de un sistema que permita reforzar el ejercicio de prevencion, control y vigilancia para el trafico de especies silvestres  y aquellas de interes comercial. </t>
  </si>
  <si>
    <t>El plan de desarrollo contiene un eje ambiental para la protección de la biodiversidad. No obstante lo anterior, se incluirán temáticas para la conservación de las áreas protegidas.</t>
  </si>
  <si>
    <t>El plan de desarrollo se actualizara para incluir temáticas efectivas para la conservación de las áreas protegidas.</t>
  </si>
  <si>
    <t xml:space="preserve">Articular  con la secretarias competentes la supervisión a la prestación del servicio de aseo en el municipio  para el Diseño de las nuevas rutas y micro rutas de recolección y transportes de los residuos de las zona rural y urbana a un centro de acopio legalmente constituido. </t>
  </si>
  <si>
    <t>Articular acciones con la secretaria de planeación municipal para ejerza supervisión a la prestación del servicio de aseo en el municipio                              Producto. Informe de supervisión de Actividades  del servicio de Aseo.</t>
  </si>
  <si>
    <t>Adelantar los procesos de certificación de calidad en la prestación del servicio de aseo, con Cargue al SUI de la información correspondiente al servicio de aseo. Producto. Documentos técnicos de control y seguimiento</t>
  </si>
  <si>
    <t>Se articulara con la CAR y el municipio de Dibulla y demás entes competentes las actividades para generar las campañas educativas de protección de las rondas hídricas. Se destinara a un funcionario que entre sus funciones este la de apoyar la generación de la campaña educativa.</t>
  </si>
  <si>
    <t>se le dará continuidad a la campaña educativa generada en la mesa intersectorial aumentando la cobertura en la comunidad de la zona.</t>
  </si>
  <si>
    <t>Actas de reuniones, listado de asistencia</t>
  </si>
  <si>
    <t>Formulación programa de aprovechamiento del PGIRS Santa Marta
Producto: Documento Técnico, acuerdo Distrital</t>
  </si>
  <si>
    <t>A través de la unidad de riesgo departamental se divulgaran por medio de boletines y mesas de trabajo que involucren a la comunidad el estado de las cuencas hídricas</t>
  </si>
  <si>
    <t>con la experiencia acumulada, se le dará continuidad a la socialización del estado de las cuencas a la comunidad ubicada en la área de estudio del departamento de la Guajira.</t>
  </si>
  <si>
    <t>Conformación de PROCEDAS y apoyo a cooperativas de recicladores. 
PROCEDAS IMPLEMENTADOS EN EL MUNICIPIO DE Ciénaga</t>
  </si>
  <si>
    <t>se establecerá una mesa interinstitucional para coordinar la elaboración de proyectos conjuntos tendientes a fortalecer la gestión ambiental y la conservación del territorio. Para tal efecto, un contratista tendrá dentro de sus funciones apoyar dicho proceso y presentar una propuesta para desarrollar esta actividad.</t>
  </si>
  <si>
    <t>Formular programas de aprovechamiento como alternativa productiva con las comunidades. 
Producto. Documento del programa.</t>
  </si>
  <si>
    <t>Se realizaran las acciones tendientes a la puesta en marcha de proyectos interinstitucionales que permitan fortalecer la gestión ambiental.</t>
  </si>
  <si>
    <t xml:space="preserve">Implementar programas de aprovechamiento como alternativa productiva con las comunidades. 
Producto. Informe de implementación. </t>
  </si>
  <si>
    <t>Apoyar las jornadas tecnicas para identificar  las principales rutas de transporte y comercializacion ilegal de fauna y flora, cada que seamos convocados por el DADSA quien es responsable de esta accion.</t>
  </si>
  <si>
    <t>Mediante convenio 070 de 2015 se establece el diseño de proyectos piilotos y guias metodologicas para la proteccion de playas en el departamento y formar el talento humano a nivel de maestria y doctorado, dentro del proyecto de ciencia, tecnologia y desarrollo del programa de investigacion, desarrollo e innovacion para la proteccion de zonas costeras del departamento.</t>
  </si>
  <si>
    <t>Convenio 070 de 2015 - Convenio 002 de 2017</t>
  </si>
  <si>
    <t>El plan de desarrollo contiene un eje ambiental. Sin embargo, se incluirán mas acciones que permitan articular ese instrumento de planificación con el plan maestro.</t>
  </si>
  <si>
    <t>Apoyar operativos de vigilancia y control del trafico ilegal de fauna silvestre en vias principales ly secundarias,  terminales de trasporte marino, terrestre y aéreos., este apoyo depende de las veces que seamos convocados por el DADSA quien es responsable de esta accion.</t>
  </si>
  <si>
    <t>el plan de desarrollo se actualizara con el fin de articular con los demás instrumentos de planificación.</t>
  </si>
  <si>
    <t xml:space="preserve">Articular acciones con la empresa prestadora del servicio de aseo, con el fin de fortalecer iniciativas productivas  que presenten los recicladores del municipio. Producto. Iniciativas productivas fortalecidas </t>
  </si>
  <si>
    <t xml:space="preserve">supervisar, evaluar y fortalecer las alternativas productivas implementadas y/o  crear nuevas alternativas si lo amerita. Producto. Documentos técnicos de control y seguimiento  </t>
  </si>
  <si>
    <t xml:space="preserve">Campaña educativa para Fomentar la vigilancia ciudadana que permita alertar y avisar a las autoridades competentes de manera oportuna sobre la extracción ilegal de fauna y flora silvestre.
</t>
  </si>
  <si>
    <t>Aplica el mismo presupuesto del primer año.</t>
  </si>
  <si>
    <t>Afiches informativos con información pertinente</t>
  </si>
  <si>
    <t>El plan de desarrollo contiene un eje ambiental. Sin embargo, se incluirán mas acciones que permitan articular la protección del recurso hídrico.</t>
  </si>
  <si>
    <t>el plan de desarrollo se actualizara con el fin de incluir mas acciones que propendan por la protección del recurso hídrico.</t>
  </si>
  <si>
    <t xml:space="preserve">Campaña educativa para Fomentar el conocimiento y apropiación del territorio y las especies.  
</t>
  </si>
  <si>
    <t>A través de la secretaria de desarrollo económico se tomaran las medidas de carácter administrativo para armonizar el sector ambiental con el sector productivo. Con las mesas de trabajo adelantadas con las demás entidades en temas como protección de biodiversidad, se cumpliría con el propósito de armonización de los procesos productivos y los fines de conservación</t>
  </si>
  <si>
    <t>Se adoptaran actos administrativos que permitan articular las estrategias de conservación ambiental con los procesos productivos dentro del territorio.</t>
  </si>
  <si>
    <t>En la toma de decisiones que efectúe el departamento para el manejo del territorio se tendrá en cuenta la política nacional relacionada con la sostenibilidad ambiental.</t>
  </si>
  <si>
    <t>se le dará continuidad al criterio de toma de decisiones en el manejo del territorio con plena observancia de la Política nacional relacionada con la sostenibilidad ambiental.</t>
  </si>
  <si>
    <t>1. un contrato de consultoría consultoría para el análisis de rellenos sanitarios regionales que ofrezcan alternativas ante la inadecuada disposición de residuos solidos.                               1. documento técnico con resultados del análisis contratado.</t>
  </si>
  <si>
    <t xml:space="preserve">Campaña educativa para Fomentar programas educativos y  turísticos que propendan por la protección de las especies susceptibles al tráfico ilegal, mediante la formulación de alternativas económicas
</t>
  </si>
  <si>
    <t>A través de los instrumentos de planificación se implementaran mecanismos que permitan  alcanzar el objetivo de integrar las políticas publicas territoriales con la política ambiental</t>
  </si>
  <si>
    <t>Mediante Decreto 178 de 2019 se creó y organizó el Comité Tecnico Interinstitucional de Educacion Ambiental - CIDEA de La Guajira,organo que facilita el escenario para la gestion de la educacion ambiental para el Departamento, que auna esfuerzos conceptuales, metodologicos, financieros y de proyeccion entre las organizaciones depatamentales que lo conforman. Se construye de la mano con todos las insituciones que confoman el CIDEA de La Guajira La Politica Departamental de Educacion Ambiental 2020-2030. El Eje Estrategico #2 - PARTICIPACIÓN CIUDADANA Y GOBERNANZA AMBIENTAL del plan de Accion del CIDEA contempla el desarrollo de esta Accion.</t>
  </si>
  <si>
    <t>Formulación programa de manejo de residuos en cuencas ribereñas del PGIRS Santa Marta
Producto: Documento Técnico, acuerdo Distrital</t>
  </si>
  <si>
    <t>En el mismo sentido, la SED ha redimensionado los PRAE -proyectos ambientales escolares-, hacia el planteamiento y construcción de un Proyecto Ambiental de Ciudad, que considera tanto la zona Urbana como la zona Rural, y que prioriza la acción sobre ecosistemas estratégicos: zona costera, rios, bosques, cerros. Esta nueva escala de los Proyectos Ambientales involucra a las entidades del CIDEA del Distrito de Santa Marta</t>
  </si>
  <si>
    <t xml:space="preserve">plan de gestión de residuos rural. 
DOCUMENTO DE PLAN DE GESTION DE RESIDUOS SOLIDOS RURAL. </t>
  </si>
  <si>
    <t xml:space="preserve">Identificación ordenación de la zonas recreativas y turísticas que dependan de los ecosistemas estratégicos marino costeros.
</t>
  </si>
  <si>
    <t>A través de la secretaria de Planeación realizar seguimiento en la implementación de las actividades del plan de gestión integral de residuos solido PGIRS                                                      Producto. Informe de supervisión de Actividades del PGIRS</t>
  </si>
  <si>
    <t>10B</t>
  </si>
  <si>
    <t>Diseñar, construir y ubicar unidades de almacenamiento transitorio para el manejo y aprovechamiento adecuado de los residuos sólidos al interior del PNN Tayrona.</t>
  </si>
  <si>
    <t>realizar capacitaciones para concientizar a la comunidad asentada a las orilla de la Ciénaga sobre la inadecuada disposición de los residuos. Producto. Documentos técnicos de control y seguimiento</t>
  </si>
  <si>
    <t>10B1</t>
  </si>
  <si>
    <t>Proveer unidades de almacenamiento transitorio (centros de acopio) en puntos estratégicos al interior del PNNT, con criterios de separación en la fuente</t>
  </si>
  <si>
    <t>Asertoria Técnica en mesas de trabajo
Producto: Documento Técnico, actas de asistencia</t>
  </si>
  <si>
    <t>Acta de Apoyo. Essmar y PNN</t>
  </si>
  <si>
    <t xml:space="preserve">"Desde la UDGRD se elaboraron y enviaron las circulares a los miembros del CMGRD del municipio de Dibulla, en donde:
1. Se realizaban las recomendaciones de cómo prevenir o estar preparados ante un posible evento de sequía en el municipio de Dibulla, de igual manera se presetó la situación actual y la predicción climatologica, los sectores expuestos y los posibles eventos que se pudieron presentar debido a la temporada seca.
2. Se invitaba a los municipios a proponer e implementar actividades y estrategias que permitan responder con oportunidad y celeridad ante la ocurrencia de eventos asociados a incendios forestales para el segudo semestre del año 2019.
3. Se le pedía al CMGRD los planes de acción para afrontar la temporada seca y en caso de no tenerlos, se le pedía que lo elaboraran para poder afrontar esta problematica."
</t>
  </si>
  <si>
    <t>Correos electrónicos con las circulares enciadas el CMGRD del Municipio de Dibulla</t>
  </si>
  <si>
    <t>10B2</t>
  </si>
  <si>
    <t>Desarrollo de la Infraestructura necesaria para la gestión y el manejo integral de los residuos sólidos al interior del área protegida</t>
  </si>
  <si>
    <t>Esta actividad es responsabilidad de PNN, ESSMAR E.S.P entra como apoyo a la ejecución.</t>
  </si>
  <si>
    <t>realizar capacitaciones para concientizar a la comunidad rivereña sobre la inadecuada disposición de los residuos. Producto. Documentos técnicos de control y seguimiento</t>
  </si>
  <si>
    <t>10B3</t>
  </si>
  <si>
    <t>Exigir a usuarios y vendedores del PNN Tayrona el retiro de los residuos que genere (el usuario deberá llevarse su basura).</t>
  </si>
  <si>
    <t>Se prestara apoyo técnico con personal de la gobernación a las demás entidades competentes en la elaboración de estrategias para disminuir el uso de plásticos e icopor. Así las cosas, dentro de las funciones del contratista se incluirá la presentación de una propuesta dirigida a esa mesa interinstitucional que aporte en el mencionado estudio.</t>
  </si>
  <si>
    <t>2B1</t>
  </si>
  <si>
    <t>se desarrollara junto con los demás entes competentes una campaña a través de los medios de comunicación dirigida a la reducción en el uso de plásticos e icopor</t>
  </si>
  <si>
    <t>Aumentar los sistemas de almacenamiento transitorio y  disposición final de los residuos sólidos generados en las cuencas  de los municipios costeros del área de estudio del Plan Maestro</t>
  </si>
  <si>
    <t>Formulación programa de disposición final del PGIRS Santa Marta
Producto: Documento Técnico, acuerdo Distrital</t>
  </si>
  <si>
    <t>11B</t>
  </si>
  <si>
    <t>Incrementar la cobertura y frecuencia de recolección de  residuos sólidos en bahía concha</t>
  </si>
  <si>
    <t>11B1</t>
  </si>
  <si>
    <t>Incrementar la cantidad de góndolas y la frecuencia de evacuación de las góndolas en bahía concha.</t>
  </si>
  <si>
    <t>Formulación programa de manejo de residuos solidos en el área rural del PGIRS Santa Marta
Producto: Documento Técnico, acuerdo Distrital</t>
  </si>
  <si>
    <t>Enlace de Frecuencuas Diarias. https://www.interaseo.com.co/wp-content/uploads/2020/03/RECOLECCI%C3%93N- CUADRO-GENERAL-PARA-P%C3%81GINA-WEB.pdf</t>
  </si>
  <si>
    <t>un Profesional de apoyo
INFORME DE GESTION DE ADQUISICION DE PREDIOS PARA ALMACENAMIENTO.</t>
  </si>
  <si>
    <t>Apoyo a cooperativas de recicladores en el municipio. 
INFORME DE GESTION DE ADQUISICION DE PREDIOS PARA ALMACENAMIENTO.</t>
  </si>
  <si>
    <t xml:space="preserve">Nos vemos en la obligación de comunicar a ustedes que este ente territorial como es de conocimiento público, actualmente la nación a través de sus Ministerios de Vivienda, Ciudad y Territorio, Salud y Educación, quienes de manera cautelar y con ocasión de medida correctiva de Asunción Temporal de la Competencia en la Prestación de los Servicios de Salud, Educación – Alimentación Escolar, Agua  Potable y Saneamiento Básico en el Departamento de La Guajira, han sido intervenidos mediante la figura de Administración Temporal con fundamento en el Decreto 028 de 2008, en sus normas reglamentarias suscritas en el Documento CONPES 3883 del 21 de febrero de 2017, con una vigencia de tres años, extendido por el Documento CONPES 3984 de 2020, por dos años más. En este sentido los ministerios son los encargados de asumir las competencias para asegurar la prestación de los servicios en los sectores intervenidos en el Departamento de La Guajira y las funciones fueron definidas en el Decreto 028 de 2008 y lo reglamentado por el Decreto 1068 de 2015, entre estos se desatacan: actividades en materia de ejecución presupuestal, ordenación del gasto, competencia contractual, nominación de personal; adopción de medidas administrativas, institucionales, presupuestales, financieras, contables y contractuales. De igual manera la designación del equipo interventor que lidera las diferentes áreas de gestión de las Secretarias asociadas a los sectores intervenidos, y realización del seguimiento y evaluación periódica de las gestiones de la medida.
Así las cosas, partiendo del hecho que lo Ministerios mediante las Administraciones Temporales son quienes se encuentra administrando la totalidad de los recursos girados por el Sistema General de Participaciones (SGP) en los sectores Salud, Educación – Alimentación Escolar, Agua Potable y Saneamiento Básico en el Departamento de La Guajira, corresponde a estos últimos cumplir con os compromisos administrativos y financieros que surgen en relación y en ocasión de cada uno de ellos.
Por tal motivo se hace necesario indicar a ustedes la imposibilidad que surge al Departamento de La Guajira, de cumplir con la implementación de esta acción, recayendo la responsabilidad de defender los intereses de dicho ente territorial al Ministerio de Salud representado por la Administradora Temporal de Salud Publica de La Guajira.
</t>
  </si>
  <si>
    <t>Articular acciones con la empresa prestadora del servicio de aseo con el fin de poder Actualizar inventario de puntos críticos. Producto. Documentos técnicos de control y seguimiento</t>
  </si>
  <si>
    <t>Compes 3883 de 2017 - Resolucion 0461 de 2017 - Compes 3984 de 2020. Resolucion 0626 de 2020</t>
  </si>
  <si>
    <t>Articular acciones con la empresa prestadora del servicio de aseo para disponer de canecas en los sitios de interés                                                                                         Producto.: informe técnico .</t>
  </si>
  <si>
    <t>Esta es una activida en la que entramos como apoyo del DADSA cuando seamos convocados por  esta intitucion.</t>
  </si>
  <si>
    <t>Realizar un diagnostico e identificación de las unidades de almacenamiento , instaladas , verificar :uso. Capacidad , estado actual y pertinencia. Producto :Informe de diagnostico.</t>
  </si>
  <si>
    <t>Articular acciones con la empresa prestadora del servicio de aseo para disponer de canecas en los sitios de interés                                                                                         Producto. Canecas dispuestas en sitio de interés.</t>
  </si>
  <si>
    <t xml:space="preserve">Formulación del PGIRS Santa Marta
</t>
  </si>
  <si>
    <t>Aplica el mismo presupusto del año 1</t>
  </si>
  <si>
    <t>Documento Técnico, acuerdo Distrital</t>
  </si>
  <si>
    <t>2B2</t>
  </si>
  <si>
    <t>Diseñar, construir y ubicar centros de acopio que permitan realizar una recolección selectiva para el aprovechamiento de residuos sólidos en las zonas bajas de las cuencas de los municipios costeros del área de estudio del Plan maestro. </t>
  </si>
  <si>
    <t>Actualmente contamos con cincuenta y seis (56) rutas que cubren más de doscientos barrios en las zonas urbana y rural del distrito de santa marta, actividad que se ve evidenciada en el reporte mensual que realiza cada asociación ante la superintendencia de servicios públicos mediante la plataforma del sistema único de información (SUI)</t>
  </si>
  <si>
    <t>equipo Ruta Selectiva</t>
  </si>
  <si>
    <t>reporte de tonelaje mensual durante el año 2019.</t>
  </si>
  <si>
    <t xml:space="preserve">Seguimiento y manteamiento de los centros de acopio de recolección selectiva ya existentes
 Producto. Informe de seguimiento </t>
  </si>
  <si>
    <t xml:space="preserve">Seguimiento, mantenimiento y retroalimentación de los centros de acopio de recolección selectiva ya existentes
 Producto. Informe de seguimiento </t>
  </si>
  <si>
    <t>Mediante Decreto 178 de 2019 se creó y organizó el Comité Tecnico Interinstitucional de Educacion Ambiental - CIDEA de La Guajira,organo que facilita el escenario para la gestion de la educacion ambiental para el Departamento, que auna esfuerzos conceptuales, metodologicos, financieros y de proyeccion entre las organizaciones depatamentales que lo conforman. Se construye de la mano con todos las insituciones que confoman el CIDEA de La Guajira La Poliotica Departamental de Educacion Ambiental 2020-2030. El Eje Estrategico #4 CONOCIMIENTO Y APROPIACIÓN SOCIAL DEL TERRITORIO del plan de Accion del CIDEA contempla el desarrollo de esta Accion.</t>
  </si>
  <si>
    <t>el día 29 de noviembre del año 2019, se llevó a cabo una jornada de recolección de residuos en el sector de bahía concha y gordo bonito en donde fue participe en con junto con las instituciones que hicieron parte de estas.</t>
  </si>
  <si>
    <t>Realizar el diseño para la construcción   de centro de acopio. Producto : Diseño centro de acopio.</t>
  </si>
  <si>
    <t>equipo educacion ambiental, sensibilizacion</t>
  </si>
  <si>
    <t>Evidencia Fotografica ESSMAR</t>
  </si>
  <si>
    <t>Realizar capacitaciones que generen cambio de actitud de la comunidad en general, frente a la problemática de los residuos sólido.                                             Producto. Comunidad capacitada frente a los residuos solido</t>
  </si>
  <si>
    <t>Organizar estratégicamente las temáticas de sensibilización, comunicación y culturización sobre el manejo adecuado de los residuos sólidos. Producto. Documentos técnicos de control y seguimiento</t>
  </si>
  <si>
    <t>Desde la empresa de servicios público del distrito ESSMAR E.S.P durante el segundo semestre del año 2019 se realizaron diferentes tipos de actividades con la finalidad de disminuir la inadecuada disposición de residuos sólidos en todo el sector urbano y rural que comprende la ciudad, actividades como: Sensibilizacion,limpieza de playas,ruta selectiva y charlas de educacion ambiental.</t>
  </si>
  <si>
    <t>Imagenes de Essmar</t>
  </si>
  <si>
    <t>2B3</t>
  </si>
  <si>
    <t>Realizar acuerdos con las comunidades para que  éstas administren centros de acopio de recolección selectiva. </t>
  </si>
  <si>
    <t>Formulación programa de inclusión población recicladora del PGIRS Santa Marta
Producto: Documento Técnico, acuerdo Distrital</t>
  </si>
  <si>
    <t>Actualmente se cuenta con el centro de acopio en las playas de bahía concha, se estuvo en mesa de trabajo para la instalación del punto de acopio en el sector de minca, la cual hasta el momento no se ha podido instalar por no contar con un lugar adecuado que cuente con el espacio disponible para la instalación de este.</t>
  </si>
  <si>
    <t>Evidencia fotografica. Essmar</t>
  </si>
  <si>
    <t xml:space="preserve">Afianzar alianzas con cooperativas de recicladores locales y vincular a los PROCEDAS. 
ACUERDOS REALIZADOS CON LAS COMUNIDADES. </t>
  </si>
  <si>
    <t>Se abordaran estas temáticas y todas aquellas relacionadas con la secretaria de salud departamental en mesas y reuniones con la administración temporal que se encuentra a cargo de esta cartera. Para efectos vigilar los residuos hospitalarios.</t>
  </si>
  <si>
    <t>se utilizaran los reportes generados para continuar para darle continuidad a los procesos de control y vigilancia</t>
  </si>
  <si>
    <t>los centros de acopios son administrados con la comunidad del sector en conjunto con la asociación de recicladores que se encarga de extraer los residuos aprovechables teniendo en cuenta el día de recolección con la ruta selectiva</t>
  </si>
  <si>
    <t>Documentos de informe Essmar.</t>
  </si>
  <si>
    <t xml:space="preserve">Identificar la base de la población teniendo en cuenta los perfiles ocupacionales de los gestores ambientales del municipio, susceptibles de realizar acuerdos de administración de centros de acopio de recolección selectiva. 
Producto. Documentos técnicos </t>
  </si>
  <si>
    <t xml:space="preserve">Formalizar acuerdos de administración de centros de acopio de recolección selectiva con la población identificada. 
Producto. Documentos técnicos </t>
  </si>
  <si>
    <t>En el segundo semestre del año 2019 se estuvieron realizando actividades de sensibilización y charlas de educación ambiental con el equipo de aprovechamiento de la empresa de servicios público del distrito ESSMAR E.S.P. donde le enseñamos al visitante y a la comunidad en general de como se debe hacer la separación en la fuente y la buena disposición que se debe tener a la hora de disponer los residuos sólidos ordinarios</t>
  </si>
  <si>
    <t>equipo de educacion ambiental, sensibilizacion y Ruta Selectiva.</t>
  </si>
  <si>
    <t>9B</t>
  </si>
  <si>
    <t>Generar alternativas productivas sostenibles para las comunidades locales relacionadas con el manejo y aprovechamiento de los residuos sólidos.</t>
  </si>
  <si>
    <t>9B1</t>
  </si>
  <si>
    <t xml:space="preserve">Fomento de alternativas productivas enmarcadas en el manejo integral de residuos sólidos dirigidas  a las comunidades de la zona de influencia del PNN Tayrona </t>
  </si>
  <si>
    <t>3B3</t>
  </si>
  <si>
    <t>Fomentar alternativas productivas enmarcadas en el manejo integral de residuos sólidos, dirigidas  a comunidades locales</t>
  </si>
  <si>
    <t>Realizar mesas de trabajo con las comunidad para la administración y manejo de los centros de acopio. Productos :Actas de mesas de trabajo realizadas.</t>
  </si>
  <si>
    <t>Estas alternativas se realizan diariamente en la ciudad de santa marta y toda su jurisdicción, contamos con un equipo altamente capacitado para sensibilizar casa a casa y enseñar acerca del manejo integral de los residuos sólidos, separación en la fuente y horarios de rutas y/o frecuencias.</t>
  </si>
  <si>
    <t>Planillas y evidencia fotografica</t>
  </si>
  <si>
    <t>4B</t>
  </si>
  <si>
    <t>Diseñar e implementar estrategias que permitan incrementar la cobertura y frecuencia de recolección de residuos sólidos en las vías principales y secundarias del área de estudio del plan maestro como parte de la gestión integral en el manejo de residuos sólidos.</t>
  </si>
  <si>
    <t>4B1</t>
  </si>
  <si>
    <t>Incrementar la frecuencia y la cobertura de recolección de residuos sólidos sobre las vías principales y secundarias de los municipios costeros del área de estudio del Plan maestro.</t>
  </si>
  <si>
    <t>Esto esta aunado al punto 4B4, donde se hace especifica las rutas de las avenidas principales y el manejo que se les está dando a través de los vehículos de carga lateral, teniendo una cobertura de casi el 97% en la ciudad de Santa marta</t>
  </si>
  <si>
    <t>Ruta de recoleccion y evidencia fotografica essmar</t>
  </si>
  <si>
    <t>creación de las actividades encaminadas al mejoramiento del programa de separación en la fuente. Producto. Documentos técnicos de control y seguimiento</t>
  </si>
  <si>
    <t>Identificación de los perfiles ocupacionales de la población recicladora de oficio. Producto. Documentos técnicos de control y seguimiento</t>
  </si>
  <si>
    <t>4B2</t>
  </si>
  <si>
    <t>Realizar el seguimiento y monitoreo a la prestación del servicio (frecuencia de recolección de residuos solidos) en vías principales y secundarias, de los municipios costeros del área de estudio del Plan maestro, teniendo en cuenta su tipología.</t>
  </si>
  <si>
    <t>Para esto tenemos supervisores encargados de vigilar las rutas y la prestación del servicio de cada una de ellas, así como las micro rutas o de barrido, buscando que el servicio prestado sea más optimo y eficiente.</t>
  </si>
  <si>
    <t>Evidencia fotografica</t>
  </si>
  <si>
    <t>4B4</t>
  </si>
  <si>
    <t>Socializar y divulgar efectivamente los horarios y rutas de recolección por parte de los prestadores del servicio a los usuarios en los municipios costeros del área de estudio del Plan Maestro.</t>
  </si>
  <si>
    <t>El prestador de servicios de Aseo de Santa marta INTERASEO S.A.S. E.S.P., tiene alrededor de 45 rutas domiciliarias, con frecuencias de tres (3) veces por semana (L-MI-V y M-J-S), en horarios diurnos y nocturnos que comprenden alrededor de 300 barrios dentro del perímetro urbano de la ciudad de santa marta, además cuenta con una ruta rural (L-MI-V/diurna) que recorre la vía a Riohacha, discriminada de la siguiente manera: los LUNES – Marquetalia, Perico Aguao y linderos. MIÉRCOLES – Guachaca, Puerto Nuevo, Buritica, Mendihuaca, Paz del Caribe, Don Diego. VIERNES – Cacahualito, Calabazo y Cañaveral. Proporcional a esto, cuenta con la recolección de carga lateral que se ejecuta sobre las Avenidas principales de la ciudad en horarios diarios para este cometido se cuenta con dos vehículos de carga lateral, ocho (8) rutas de para recolección a grandes generadores, cinco (5) micro rutas de barrido, una (1) de barrido de playas y otras más. INTERASEO S.A.S tiene permanentemente publicadas las frecuencias de recolección en la página virtual www.interaseo.com.co, al igual que en los CCU, adicional a lo anterior los sensibilizadores que hacen parte del grupo Responsabilidad Social Empresarial (RSE) diariamente están informando las rutas y frecuencias de recolección.</t>
  </si>
  <si>
    <t>Campañas educativas
PROCEDAS IMPLEMENTADOS EN EL MUNICIPIO DE Ciénaga PLAN DE EDUCACION AMBIENTAL MUNICIPAL</t>
  </si>
  <si>
    <t>LISTADO DE RUTAS INTERASEO S.A.S. E.S.P. enlace de frecuencias diarias. https://www.interaseo.com.co/wp-content/uploads/2020/03/RECOLECCI%C3%93N-CUADRO-GENERAL-PARA-P%C3%81GINA-WEB.pdf</t>
  </si>
  <si>
    <t>5B</t>
  </si>
  <si>
    <t>Incrementar las unidades de almacenamiento transitorio y de disposición final de residuos sólidos generados en las vías principales y secundarias en los municipios costeros del área de estudio del plan maestro, para lograr un manejo integral de los mismos.</t>
  </si>
  <si>
    <t>5B1</t>
  </si>
  <si>
    <t>Ampliar los sistemas de almacenamiento transitorio de residuos sólidos dispuestos en las vías principales y secundarias, generados en los municipios costeros del área de estudio del Plan Maestro.</t>
  </si>
  <si>
    <t>No se necesita almacenamiento transitorio debido a que la frecuencia en la zona rural se realiza tres (3) veces a la semana y en temporada alta se realiza todos los días.</t>
  </si>
  <si>
    <t>5B2</t>
  </si>
  <si>
    <t>Diseñar, construir y ubicar centros de acopio que permitan una recolección selectiva y el aprovechamiento de los residuos sólidos generados en las vías principales y secundarias de los municipios costeros del área de estudio del Plan Maestro</t>
  </si>
  <si>
    <t>adjunto acta de centros de acopio.</t>
  </si>
  <si>
    <t>accion realizada por el DADSA MEDIANTE EL PROYECTO DESPLASTIFICA TU CIUDAD</t>
  </si>
  <si>
    <t>INFORME REDES SOCIALES 2019.
INFORME DESPLASTICA.</t>
  </si>
  <si>
    <t>6B2</t>
  </si>
  <si>
    <t>Aplicación de la Ley 1801 de 2016 del Código Nacional de Policía en cuanto a la aplicación de comparendos por la inadecuada disposición de residuos sólidos en las vías principales y secundarias de los municipios costeros del área de estudio del Plan Maestro.</t>
  </si>
  <si>
    <t>Aplicación de comparendos ambientales
Producto: Informe inspectores de policía</t>
  </si>
  <si>
    <t>Aunar esfuerzo con el operador para Diseñar e implementar unos protocolos para la recolección y transporte de residuos sólidos ordinarios (presentación, separación, residuos especiales entre otros).Producto. Documentos técnicos de control y seguimiento</t>
  </si>
  <si>
    <t>Aplicación de comparendos ambientales</t>
  </si>
  <si>
    <t>Mesas técnicas para Verificar que se realice el manejo integral de los residuos producto del mantenimiento vial por parte de la concesión vial.
Producto: Informe técnico, actas de reuniones</t>
  </si>
  <si>
    <t xml:space="preserve">Mesas técnicas para Verificar que se realice el manejo integral de los residuos producto del mantenimiento vial por parte de la concesión vial.
</t>
  </si>
  <si>
    <t>APLICA EL MISMO PRESUPUESTO DEL AÑO 1</t>
  </si>
  <si>
    <t>seguimiento aplicación decreto 63 de 2016 
Producto: Informe inspectores de policía</t>
  </si>
  <si>
    <t>Seguimiento aplicación decreto 63 de 2016</t>
  </si>
  <si>
    <t>Informe inspectores de policía</t>
  </si>
  <si>
    <t>7B2</t>
  </si>
  <si>
    <t>Clausurar botaderos a cielo abierto</t>
  </si>
  <si>
    <t>Erradicación de puntos críticos
Producto: Documento Técnico</t>
  </si>
  <si>
    <t>Erradicación de puntos críticos</t>
  </si>
  <si>
    <t>Documento Técnico</t>
  </si>
  <si>
    <t>7B5</t>
  </si>
  <si>
    <t>Generar estrategias y alianzas con otros municipios para el manejo de los residuos</t>
  </si>
  <si>
    <t>7B6</t>
  </si>
  <si>
    <t>Implementar un sistema de aprovechamiento de residuos orgánicos</t>
  </si>
  <si>
    <t>Este proyecto fue planteado y se encuentra en las fichas del plan de desarrollo distrital 2020.</t>
  </si>
  <si>
    <t>(1) adjunto ficha del plan de desarrollo.</t>
  </si>
  <si>
    <t>8B1</t>
  </si>
  <si>
    <t>Apoyar a Parques Nacionales Naturales de Colombia en la formulación y puesta en marcha de un programa de gestión integral de residuos solidos en el PNN Tayrona.</t>
  </si>
  <si>
    <t>Técnico de apoyo un mes mediante OPS
Producto: Informe técnico</t>
  </si>
  <si>
    <t>El apoyo a Parques Nacionales Naturales de Colombia se ha venido ejerciendo cada vez que es solicitado con ellos y hemos trabajado de la mano para cumplir cada uno de los objetivos trazados.</t>
  </si>
  <si>
    <t>Formulación programa de aprovechamiento del PGIRS Santa Marta</t>
  </si>
  <si>
    <t>Formulación del PMSV de Santa Marta
Producto: Documento Técnico</t>
  </si>
  <si>
    <t>En el año 2019, la ESSMAR E.S.P. trabajo de la mano con los usuarios del Distrito de Santa Marta, para lograr mejoras en las redes de los sistemas de Acueducto y Alcantarillado y de esta forma obtener un crecimiento en los usuarios que realizaron el proceso de normalización de sus sistemas, principalmente en las zonas urbanas de Santa Marta.</t>
  </si>
  <si>
    <t>$52.694.282</t>
  </si>
  <si>
    <t>Cuadro resumen del comportamiento de los usuarios en el año 2019</t>
  </si>
  <si>
    <t>implementación del programa de control y seguimiento de vertimientos del PMSV de Santa Marta
Producto: Documento Técnico</t>
  </si>
  <si>
    <t xml:space="preserve">En el año 2018, la ESSMAR E.S.P. suscribió un contrato con FUNDACIÓN HUELLA CARIBE con el objeto de “(..) formular y obtener la posterior aprobación por parte de la Autoridad Ambiental competente del Plan de Saneamiento y Manejo de Vertimientos - PSMV - del Distrito de Santa Marta (..)” , de dicho contrato se entregó como producto final el PSMV formulado para el Distrito de Santa Marta, el cual fue presentado ante CORPAMAG a finales del año 2018 para su revisión.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A la fecha, la ESSMAR E.S.P., se encuentra trabajando en suplir dichas falencias presentadas en el documento para nuevamente ser presentado a la Autoridad Ambiental competente, CORPAMAG, y lograr así la aprobación de este documento de gran importancia para el cuidado y preservación del medio ambiente en el Distrito de Santa Marta.
</t>
  </si>
  <si>
    <t>Plan de Saneamiento y Manejo de Vertimientos - PSMV - del Distrito de Santa Marta con las observaciones resueltas.</t>
  </si>
  <si>
    <t>1C19</t>
  </si>
  <si>
    <t>Articular el proceso del Plan Departamental de Aguas del Magdalena con las acciones identificadas en el Plan Maestro.</t>
  </si>
  <si>
    <t>Participación en mesas técnicas 
Producto: actas de reuniones, registro fotográfico</t>
  </si>
  <si>
    <t>Es importante aclarar que Santa Marta por ser Distrito Capital, no hace parte del Plan Departamental de Aguas, razón por la cual en el año 2019 la ESSMAR E.S.P. no estuvo como asistente a estas reuniones, sin embargo nos encontramos prestos a colaborar en todos los procesos que se requieran en pro del cuidado y conservaciones de los ecosistemas marinos y costeros de influencia para el Distrito de Santa Marta.</t>
  </si>
  <si>
    <t>Formulación programa de control y seguimiento de vertimientos del PMSV de Santa Marta
Producto: Documento Técnico</t>
  </si>
  <si>
    <t xml:space="preserve">Para garantizar el funcionamiento de las Estaciones de Bombeo de Agua Residual (EBAR), las cuales se encargan de bombear el agua residual del Distrito de Santa Marta hasta el punto de disposición final, Emisario Submarino de Santa Marta, se realizó la optimización del sistema de cribado ubicado en la EBAR Norte, por ser la EBAR de mayor importancia para el sistema de Alcantarillado. Con estas actividades se garantiza el correcto funcionamiento de este sistema disminuyendo las descargas de aguas residuales y reboses de manholes en el Distrito de Santa Marta. Se anexa el Informe de optimización del sistema de cribado de la EBAR NORTE realizado en el Plan de Obras e Inversiones de los sistemas de Acueducto y Alcantarillado (POI 2). En el año 2018, la ESSMAR E.S.P. suscribió un contrato con FUNDACIÓN HUELLA CARIBE con el objeto de “(..) formular y obtener la posterior aprobación por parte de la Autoridad Ambiental competente del Plan de Saneamiento y Manejo de Vertimientos - PSMV - del Distrito de Santa Marta (..)” , de dicho contrato se entregó como producto final el PSMV formulado para el Distrito de Santa Marta, el cual fue presentado ante CORPAMAG a finales del año 2018 para su revisión.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A la fecha, la ESSMAR E.S.P., se encuentra trabajando en suplir dichas falencias presentadas en el documento para nuevamente ser presentado a la Autoridad Ambiental competente, CORPAMAG, y lograr así la aprobación de este documento de gran importancia para el cuidado y preservación del medio ambiente en el Distrito de Santa Marta.
</t>
  </si>
  <si>
    <t>$4.198.435.800</t>
  </si>
  <si>
    <t>*Se adjunta el Programa de mantenimiento a las redes por parte de la ESSMAR E.S.P. en el año 2019.
*Se anexa el Informe de optimización del sistema de cribado de la EBAR NORTE realizado en el Plan de Obras e Inversiones de los sistemas de Acueducto y Alcantarillado (POI 2).</t>
  </si>
  <si>
    <t>No hay , ni se tienen proyectadas lagunas de oxidación en Santa Marta para el tratamiento de las aguas residuales</t>
  </si>
  <si>
    <t>Es importante aclarar que Santa Marta no cuenta con lagunas de oxidación en su sistema de alcantarillado, razón por la cual esta acción no aplica para el Distrito de Santa Marta.</t>
  </si>
  <si>
    <t>La ESSMAR E.S.P. en pro de mejorar su operación y servicio a la comunidad tiene dentro de sus prioridades mejorar la calidad de las aguas servidas que actualmente se están vertiendo al Mar Caribe a través del Emisario Submarino de Santa Marta. Para mejorar esto, se hace necesario establecer sistemas de tratamiento que disminuyan la carga contaminante que transporta el alcantarillado sanitario antes de ser vertidas finalmente en el cuerpo hídrico donde ser realizará la difusión de estos. Estos  tratamientos se realizan en Plantas de Tratamiento de Aguas Residuales (PTAR) o como son  llamadas actualmente Estación Depuradora de Aguas Residuales (EDAR), las cuales resultan costosas debido a su envergadura.
En la proyección del Pre-Plan Director de Alcantarillado del Distrito de Santa Marta, que está elaborando la ESSMAR E.S.P., se plantea la ampliación de la Estación de Bombeo de Aguas Residuales (EBAR) Norte y la construcción de una PTAR (o EDAR) cerca al puerto de Santa Marta (Ver figura 1), de forma que los efluentes sean tratados y posteriormente enviados al Mar Caribe como cuerpo receptor de las aguas residuales, pero ya con un tratamiento completo de forma que la difusión en el mar sea un complemento de cierre y no el tratamiento fuerte de estas.
Como segundo proyecto para mejorar la problemática de las aguas servidas, la ESSMAR E.S.P. en su Pre-Plan Director plantea independizar los sistemas de alcantarillado del Distrito, de forma que exista un sistema de alcantarillado Norte y un sistema de alcantarillado Sur, ambos con sus respectivas Plantas de Tratamiento y sus Emisarios Submarinos de disposición final al Mar Caribe.
Para el caso del sistema Sur se plantea la construcción de una PTAR y un Emisario Submarino completamente nuevos, además de adecuar la EBAR Zuca. Se espera que con este sistema se realice la disposición final de forma independiente y sin acumularse con las aguas servidas del sistema Norte.
De igual forma, como medidas a corto plazo, la ESSMAR E.S.P. se encuentra estudiando la posibilidad de implementar unos tipos de biorremediadores encargados de disminuir la carga microbiológica de descarga que hoy en día se evacua en el punto final del Emisario Submarino de Santa Marta. Cabe destacar, que esta actividad debe ser aprobada por la Autoridad Ambiental, CORPAMAG.</t>
  </si>
  <si>
    <t xml:space="preserve">Construcción colectores pluviales, barrio jardín, Parque del agua, y carrera 19 </t>
  </si>
  <si>
    <t>procedas
PROCEDAS IMPLEMENTADOS EN EL MUNICIPIO DE Ciénaga</t>
  </si>
  <si>
    <t>APLICA EL  MISMO PRESUPUESTO DEL AÑO 1</t>
  </si>
  <si>
    <t>ACTAS DE ENTREGA</t>
  </si>
  <si>
    <t xml:space="preserve">Articular Acciones para formular programas de aprovechamiento como alternativa productiva enmarcadas en el manejo integral de residuos sólidos con las comunidades. 
Producto. Documento del programa.                                                                                        </t>
  </si>
  <si>
    <t>1C27</t>
  </si>
  <si>
    <t xml:space="preserve">Seguimiento a los programas de aprovechamiento como alternativa productiva enmarcadas en el manejo integral de residuos sólidos con las comunidades. 
Producto. Documento de seguimiento y control                                                                </t>
  </si>
  <si>
    <t>Exigir la implementación de un sistema de tratamiento previo para el emisario submarino.</t>
  </si>
  <si>
    <t>Debido a que este es un proyecto que se encuentra en proceso de conceptualización por parte de la ESSMAR E.S.P., no se genera un rubro adicional en el segundo semestre del año 2019</t>
  </si>
  <si>
    <t>incentivar a las comunidades a través de jornadas pedagógicas, charlas , talleres sobre las ventajas económicas  del aprovechamiento . Producto: Numero de personas capacitadas</t>
  </si>
  <si>
    <t>1C29</t>
  </si>
  <si>
    <t>Reubicación para la población residente en las zonas de rondas hídricas en los ríos Manzanares y Gaira.</t>
  </si>
  <si>
    <t>Formulación Política de Vivienda Distrito De santa Marta
Producto: Documento Técnico</t>
  </si>
  <si>
    <t>Formulación Planes parciales para la habilitación de suelos
Producto: Documento Técnico, decretos plan parcial</t>
  </si>
  <si>
    <t>Articular Acciones para fortalecer las organizaciones de recicladores del municipio de Dibulla.                                                                                        Producto. Organizaciones de recicladores fortalecidos</t>
  </si>
  <si>
    <t>Aunar esfuerzo con el operador para identificar los sistemas de aprovechamiento, según el tipo de residuos que genera el municipio. Producto. Documentos técnicos de control y seguimiento</t>
  </si>
  <si>
    <t xml:space="preserve">Aplicación convenio y contrato con empresa prestadora del servicio.
CONTRATO ACTUALIZADO CON LA EMPRESA PRESTADORA DEL SERVICIO.  </t>
  </si>
  <si>
    <t>1C7</t>
  </si>
  <si>
    <t>Incluir el componente rural dentro del PSMV de Santa Marta.</t>
  </si>
  <si>
    <t>Formulación del PMSV para caseríos poblados de Santa Marta
Producto: Documento Técnico</t>
  </si>
  <si>
    <t>A través de la secretaria de Planeación realizar seguimiento al plan de gestión de residuos solidos e identificar botaderos satélite en vías publicas. .Producto. Documentos técnicos de control y seguimiento</t>
  </si>
  <si>
    <t xml:space="preserve">Aunar esfuerzo con el operador para Actualizar los kilómetros de vías públicas a barrer. Producto. Documentos técnicos de control y seguimiento </t>
  </si>
  <si>
    <t>ejecución Plan de obras alcantarillado Santa marta
Producto: Documento Técnico</t>
  </si>
  <si>
    <t xml:space="preserve">Jornadas de divulgación protección de las rondas hídricas
Producto: Afiche </t>
  </si>
  <si>
    <t>A través de la secretaria de Planeación realizar seguimiento al plan de gestión de residuos solido e identificar botaderos satélite en vías publica. .Producto. Documentos técnicos de control y seguimiento</t>
  </si>
  <si>
    <t xml:space="preserve">Jornadas de divulgación protección de las rondas hídricas
</t>
  </si>
  <si>
    <t>Afiche</t>
  </si>
  <si>
    <t>Fomento del programa de educación ambiental en IED
Producto: Documento técnico contenido programático</t>
  </si>
  <si>
    <t>seguimiento a la implementación del programa de educación ambiental en IED
Producto: Documento técnico contenido programático</t>
  </si>
  <si>
    <t>Documento técnico contenido programático</t>
  </si>
  <si>
    <t xml:space="preserve">Participación en mesas técnicas 
</t>
  </si>
  <si>
    <t>Actas de reuniones, registro fotográfico</t>
  </si>
  <si>
    <t>un Profesional de apoyo
INFORME DE SEGUIMIENTO Y MONITOREO</t>
  </si>
  <si>
    <t>Esta actividad se articula con la acción 4B1</t>
  </si>
  <si>
    <t>Apoyamos en la elaboracion del diagnostitico, estado y dinamica hidrica, junto con un modelamiento hidrologico, cuando seamos convocados por CORPAMAG quien es la responsable de esta accion.</t>
  </si>
  <si>
    <t xml:space="preserve">Realizar la supervisión de la prestación del servicio de aseo en el municipio y cumplimiento del  Plan operativo. Producto: Informes de supervisión. </t>
  </si>
  <si>
    <t>Realizar la supervisión de la prestación del servicio de aseo en el municipio y cumplimiento del  Plan operativo. Producto: Informes de supervisión.</t>
  </si>
  <si>
    <t>Apoyamos el diseño y el monitoreo hidraologico en las cuencas del interior del PNNT y sus zonas aledañas, cuando seamos convocados por CORPAMAG quien es la responsable de esta accion.</t>
  </si>
  <si>
    <t>A través de la secretaria de Planeación realizar seguimiento al plan de gestión de residuos sólido y las responsabilidades del operador  en cuanto a la prestación del servicio. Producto. Documentos técnicos de control y seguimiento</t>
  </si>
  <si>
    <t>seguimiento y evaluación a través de la secretaria de planeación a la empresa prestadora del servicio de aseo sobre frecuencia y cobertura. Producto. Documentos técnicos de control y seguimiento</t>
  </si>
  <si>
    <t>Superservicios</t>
  </si>
  <si>
    <t xml:space="preserve">Actividad: Realizar requerimientos de seguimiento a la prestación del servicio de aseo para garantizar la cobertura y frecuencia de recolección de residuos sólidos.
Producto: Comunicaciones de seguimiento a la prestación del servicio de aseo.
</t>
  </si>
  <si>
    <t>Participación en mesas técnicas 
.</t>
  </si>
  <si>
    <t>4B3</t>
  </si>
  <si>
    <t>Aplicar controles efectivos al incumplimiento en la prestación del servicio de recolección de residuos solidos en los municipios costeros del área de estudio del Plan Maestro.</t>
  </si>
  <si>
    <t>Plan de socialización y concertación del POT
Producto: actas de reuniones, registro fotográfico</t>
  </si>
  <si>
    <t xml:space="preserve">Plan de socialización y concertación del POT
</t>
  </si>
  <si>
    <t xml:space="preserve">Socialización por parte de la empresa prestadora del servicio.
ACTAS Y LISTADOS DE ASISTENCIAS DE LAS SOCIALIZACIONES REALIZADAS </t>
  </si>
  <si>
    <t xml:space="preserve">programas de educación ambiental y de comunicaciones y Jornadas de divulgación protección de las rondas hídricas
Producto: Afiche </t>
  </si>
  <si>
    <t xml:space="preserve">Programas de educación ambiental y de comunicaciones y Jornadas de divulgación protección de las rondas hídricas
</t>
  </si>
  <si>
    <t xml:space="preserve">Aunar esfuerzo con el operador del servicio de aseo para que mediante campañas informativas donde se divulgue a la comunidad  los horarios y rutas de recolección de los residuos. Producto. Documentos técnicos de control y seguimiento </t>
  </si>
  <si>
    <t>Afiches</t>
  </si>
  <si>
    <t xml:space="preserve">Seguimiento a la efectividad y retroalimentación de campañas informativas donde se divulgue a la comunidad los horarios y rutas de recolección de los residuos. Producto. Documentos técnicos de control y seguimiento </t>
  </si>
  <si>
    <t>Conflictos entre las autoridades y los  actores que hacen usos no permitidos al interior del área protegida</t>
  </si>
  <si>
    <t>3F</t>
  </si>
  <si>
    <t>Coordinar con las entidades competentes la caracterización de la población que ocupa la zonas aledañas al PNNT con la finalidad de que sean tenidas en cuenta para  programas sociales y de formación que les permitan acceder a espacios laborales</t>
  </si>
  <si>
    <t>3F1</t>
  </si>
  <si>
    <t>Caracterizar la población  ubicada en las zonas aledañas al PNNT con la finalidad de identificar la capacidad y vocación laboral para la formulación de alternativas de proyectos y programas que le beneficien.</t>
  </si>
  <si>
    <t>Caracterización socioeconómica metodóloga sisben área rural
Producto: Documento técnico</t>
  </si>
  <si>
    <t xml:space="preserve">Dentro del programa Santa Marta mas formal, mas competitiva se han caracterizado más de 50 entre hoteles y hostales y mas de 30 establecimientos de comercio, estos últimos entre gastronomía y comercio en general, adicionalmente se han caracterizado mas de 500 familias con vocación agropecuaria. </t>
  </si>
  <si>
    <t xml:space="preserve">Estas actividades fueron desarrolladas en el seguimiento  a procesos y se llevaron a cabo por parte del personal de planta de la alcaldía  </t>
  </si>
  <si>
    <t xml:space="preserve">Realizar en el Municipio la socialización de la frecuencia, horarios y rutas para la recolección de los residuos sólidos. Producto: Número de personas informadas a través de los medios de comunicación seleccionados. </t>
  </si>
  <si>
    <t xml:space="preserve">Encuestas </t>
  </si>
  <si>
    <t>3F2</t>
  </si>
  <si>
    <t>Incluir  a  la población desempleada que se encuentran  asentada en zonas aledañas al PNNT, en  programas sociales y de formación educativa técnica que le permita  oportunidades económicas.</t>
  </si>
  <si>
    <t xml:space="preserve">santa marta </t>
  </si>
  <si>
    <t>Programa la sierra vuelve a siembra
Producto: Documento técnico</t>
  </si>
  <si>
    <t xml:space="preserve">Aunar esfuerzo con el operador del servicio de aseo para que mediante volante se le informe a la comunidad  efectivamente los horarios y rutas de recolección de los residuos. Producto. Documentos técnicos de control y seguimiento </t>
  </si>
  <si>
    <t xml:space="preserve">seguimiento y evaluación a través de la secretaria de planeación  de las  rutas y frecuencia por parte del prestadores del servicio de aseo. Producto. Documentos técnicos de control y seguimiento </t>
  </si>
  <si>
    <t xml:space="preserve">En apoyo con el instituto distrital de turismo y el Sena, se han brindado capacitaciones de coctelería, mesa y bar, bilingüismo, camarería. </t>
  </si>
  <si>
    <t xml:space="preserve">
Cursos dictados por el Sena, listados de asistencia</t>
  </si>
  <si>
    <t>0
PRODUCTOS:
PROCEDAS IMPLEMENTADOS EN EL MUNICIPIO DE Ciénaga</t>
  </si>
  <si>
    <t xml:space="preserve">Supervisar el cumplimiento de las rutas de la empresa prestadora del servicio de aseo en el municipio                                                                                  Producto. Informe de supervisión de cumplimientos de rutas. Producto. Documentos técnicos de control y seguimiento </t>
  </si>
  <si>
    <t xml:space="preserve">Aunar esfuerzo con el operador para Actualizar inventario de puntos críticos, de disposición inadecuada de residuos. Producto. Documentos técnicos de control y seguimiento </t>
  </si>
  <si>
    <t>3H</t>
  </si>
  <si>
    <t>Propender por  la incorporación de la actividad pesquera en los instrumentos de planificación nacional, departamental y municipal</t>
  </si>
  <si>
    <t>3H1</t>
  </si>
  <si>
    <t>Establecer líneas de acción y agendas de trabajo compartidas que busquen  incorporar la actividad pesquera en los instrumentos de planificación departamental, municipal y local.</t>
  </si>
  <si>
    <t>santa marta</t>
  </si>
  <si>
    <t xml:space="preserve">1-Acompañamiento con extensión agropecuaria técnico financiero a la ASOCIACION DE PESCADORES de la zona del aeropuerto ASOPESTUR. Evaluando la Viabilidad financiera de la de implementación de una UNIDAD ECONÓMICA DE PESCA - UEP.
 2-Extensión agropecuaria a la ASOCIACIÓN DE PESCADORES ARTESANALES DE POZOS COLORADOS ASOPEZCOLORADO con la iniciativa de desarrollar actividades productivas ecoturísticas pesqueras sostenibles en el Lago del Dulcino como alternativa de ingresos.
3 -Lluvia de ideas para planear 5 proyectos con su respectiva narrativa como eje de trabajo Sector Ambiental Rural. 10/ Oct/ 2019:
 a. Centro de acopio y logístico de los residuos sólidos inorgánicos en la zona rural.
 b. Sistema piloto de energía fotovoltaica en zona no interconectada del área rural. 
 c. Proyecto de pagos por servicios Ambientales en zona rura.
 d. Programa de ahorro y usos eficientes del agua, en las actividades de los pequeños y medianos productores del sector Rural.
 f. Sistema piloto de Biodigestores en las actividades desarrolladas en las unidades productivas de los pequeños y medianos productores pecuarios.
4.Lanzamiento del proyecto SWEET "Implementación de paneles solares flotantes para la desalinización del agua y generación de energía en Santa Marta.
5-Presentación de propuesta que permita validar y actualizar la información que exista con respecto a la línea base de producción agropecuaria y si está contemplado el componente ambiental y/o contemplado adecuadamente.
6-Cultivar 300 hectáreas de hortalizas tecnificada, certificada BPA y producción ajustada a protocolo de calidad según exigencias del mercado objetivo. Para lo cual, es pertinente constatar esfuerzos por capacitar al menos a 50 productores en BPA.
7--Estimación de costos e ingresos de un modelo para Implementar huertas caseras y/o escolares en el sector rural-
8-- Informe de la estimación de costos e ingresos del modelo hidropónico aplicable a huertas caseras y/o escolares.
9- Instrumento  para validar y actualizar la información que existe con respecto a la línea base de producción agropecuaria y si está contemplado el componente ambiental y/o contemplado adecuadamente.
10-Emitir concepto técnico en relación a la viabilidad ambiental que el predio estaría presentando, para la implementación de un proyecto de reubicación social que incluye un proyecto productivo por solicitud de fundación SOCYA.
11-Asistencia técnica para el Plan de Saneamiento Básico para su formulación e implementación. 
12-Profesional contratado para formular procesos en temas críticos de la SSDR  Orlando Junior Escalante Varela  (Ingeniero Ambiental)  procedimientos Procedimiento_MM-GAG-P-007_Gestión y conservación de los recursos naturales e Junio a Diciembre .
13-Procedimiento_MM-GAG-P-007_Gestión y conservación de los recursos naturales
14-Actualización del procedimiento GESTIÓN Y CONSERVACIÓN DE LOS RECURSOS.NATURALES, de código MM-GAG-P-007, versión 1 SSDR.
</t>
  </si>
  <si>
    <t>$12.000.000</t>
  </si>
  <si>
    <t>1-Informe de actividad 6 de 17 de septiembre de 2019
2-Actividad 5.2 de julio 10 de 2019
3-Sector Ambiental Rural. 10/ Oct/ 2019
4-Actas y fotos de la actividad en la universidad cooperativa de colombia. 15-07-2019
5-Informe de la actividad ejecutada AGOSTO del 2019
6-Informe del 30 de septiembre del 2019 de entrega de 57 certificados en BPA correspondiente a 57 productores capacitados.
7-Informe y herramienta de actividad del 13 de septiembre del 2019 .
8-Herramienta presentada el mes de septiembre del 2019 .
9-Instrumento presentado.
10-IInforme visita en el Corregimiento de Bonda, Vereda Masinga, predio terreno GYM. 16-0ct-2019
11-Informe visita en el Corregimiento de Guachaca, Vereda Trompito Alto, Posada la Ofelia. 10 de agosto del 2019
12-Contrato 829 del 2019
13-Documento final Procedimiento_MM-GAG-P-007_Gestión y conservación de los recursos naturales
14-Documento actualizado. Oct del 2019</t>
  </si>
  <si>
    <t xml:space="preserve">-Presentación de propuesta que permita validar y actualizar la información que exista con respecto a la línea base de producción agropecuaria y si está contemplado el componente ambiental y/o contemplado adecuadamente.
-Cultivar 300 hectáreas de hortalizas tecnificada, certificada BPA y producción ajustada a protocolo de calidad según exigencias del mercado objetivo. Para lo cual, es pertinente constatar esfuerzos por capacitar al menos a 50 productores en BPA.
-Estimación de costos e ingresos de un modelo para Implementar huertas caseras y/o escolares en el sector rural.
-Instrumento  para validar y actualizar la información que existe con respecto a la línea base de producción agropecuaria y si está contemplado el componente ambiental y/o contemplado adecuadamente.
</t>
  </si>
  <si>
    <t>El valor de la construcción de este documento fue cubierto en su totalidad con recursos de FONTUR</t>
  </si>
  <si>
    <t xml:space="preserve">Documento Adjunto </t>
  </si>
  <si>
    <t>CREACION DEL PROYECTO DE DISEÑO Y CONSTRUCCION DEL CENTRO DE ACOPIO
INFORME DE GESTION DE ADQUISICION DE PREDIOS PARA ALMACENAMIENTO</t>
  </si>
  <si>
    <t>Identificar puntos para ubicar centros de acopio en las vías principales y secundarias del municipio. 
Producto. Informe técnico de puntos ubicados para centros de acopio.</t>
  </si>
  <si>
    <t xml:space="preserve">Diseñar, construir y ubicar centros de acopio en las vías principales y secundarias del municipio. 
Producto. Informe de instalación y contrucción de centros de acopio construidos y ubicados. </t>
  </si>
  <si>
    <t xml:space="preserve">articular acciones con la empresa prestadora del servicio de aseo con el fin de poder definir canecas de acopios para el aprovechamiento de los residuos. Producto. Documentos técnicos de control y seguimiento </t>
  </si>
  <si>
    <t xml:space="preserve">seguimiento y evaluación de sitios de acopios (canecas) donde se realiza recolección selectiva. Producto. Documentos técnicos de control y seguimiento </t>
  </si>
  <si>
    <t>FORMULACIÓN DE GESTIÓN Y PROVECHAMIENTO DE PLASTICOS E ICOPOR.
INFORME PROYECTO FORMULADO DE GESTIÓN Y APROVECHAMIENTO DE PLASTICOS E ICOPOR.</t>
  </si>
  <si>
    <t>SEGUIMIENTO Y CONTROL.</t>
  </si>
  <si>
    <t>Diseñar estrategia comunicativa para fomentar la reducción en el uso de plásticos e icopor. Producto. Estrategia de comunicación.</t>
  </si>
  <si>
    <t>Implementación de la estrategia comunicativa para fomentar la reducción en el uso de plásticos e icopor. Producto. Estrategia de comunicación.</t>
  </si>
  <si>
    <t>Desarrollar socializaciones , talleres , ferias, para fortalecer en las comunidades buenas practicas ambientales en la Gestión integral de los Residuos sólidos. Prpoducto: talleres realizados.</t>
  </si>
  <si>
    <t xml:space="preserve">Desarrollar charlas a las comunidades para mejorar la prestación del servicio de aseo. Producto. Documentos técnicos de control y seguimiento </t>
  </si>
  <si>
    <t xml:space="preserve">creación de las actividades encaminadas al mejoramiento del programa de separación en la fuente. Producto. Documentos técnicos de control y seguimiento </t>
  </si>
  <si>
    <t xml:space="preserve">Taller realizado   para 45 pescadores beneficiarios  del  Plan  de  Compensación sobre  el  fortalecimiento  de  la pesca  artesanal  marítima. 
las soluciones  que debe presentar el plan de  compensación y la población objetivo es  exactamente la misma a beneficiarse por  las medidas de plan de compensación, así  como las alternativas productivas  deberán ser las mismas identificadas,  acordadas y priorizadas por los mismos  beneficiarios. </t>
  </si>
  <si>
    <t>Listados de Asistencia y Taller</t>
  </si>
  <si>
    <t xml:space="preserve"> </t>
  </si>
  <si>
    <t>Se desarrolló la contratación y ejecución  través de aguas del Magdalena de la  propuesta de análisis de subregionalización de gestión de residuos  sólidos. </t>
  </si>
  <si>
    <t xml:space="preserve">Contrato y  Acta de Inicio.  y Documento  Técnico  resumen de  resultados.  </t>
  </si>
  <si>
    <t>1a Fase Plan de Aseguramiento componente Socia: Cultura hídrica, articulación institucional y trabajo comunitario</t>
  </si>
  <si>
    <t>Ya los recursos fueron priorizados en el PDA en su construcción, algunos se están ejecutando otros en planeación.</t>
  </si>
  <si>
    <t>Contratación consultoría para el análisis de rellenos sanitarios regionales.</t>
  </si>
  <si>
    <t>1. desarrollo de mesas de trabajo con Aguas del Magdalena para articular el proceso del PDA con las acciones del plan maestro.                 1. Documentos técnicos de las mesas de trabajo de articulación del PDA.</t>
  </si>
  <si>
    <t>Durante la presente vigencia se realizaran  mesas de trabajo lideradas por Aguas del  agdalena para la articulación del PDA  con el Plan Maestro, teniendo encuenta las disposiciones y estructura del nuevo gobierno departamental y gobiernos locales parte del consejo del plan departamental de aguas. </t>
  </si>
  <si>
    <t>Comunicado  de  Compromiso  de Aguas del  Magdalena. </t>
  </si>
  <si>
    <t>A través de la secretaria de gobierno notificar a los comandantes de estaciones de policía para Aplicación de la Ley 1801 de 2016 del código nacional de policía en cuanto a la aplicación de comparendos por la inadecuada disposición de residuos sólidos                                                                   Producto. Oficio de notificación de necesidad de aplicabilidad de ley 1801 del 2016</t>
  </si>
  <si>
    <t>1. ampliación de la cobertura -Alcantarillado Sitio Nuevo.
2. construcción en Pueblo Viejo: alcantarillado- i
Ind. cobertura. presupuesto aprobado pero con observaciones técnicas:.
3. construcción en Palermo-Sitio Nuevo: de sistema de Alcantarillado (laguna Oxidación) 
indo. Obra y cobertura.</t>
  </si>
  <si>
    <t>Concertación con la policía Nacional para la aplicación  de comparendos por la inadecuada disposición de Residuos Sólidos. Producto: número de comparendos impuestos.</t>
  </si>
  <si>
    <t>Aunar esfuerzos con la Policía Nacional para la organización de operativos que permitan controlar la disposición inadecuada de residuos sólidos. Producto: número de comparendos impuestos.</t>
  </si>
  <si>
    <t>1. Construcción Alcantarillado Sta. Mta. Sector Zuca. 
Ind. Aumento de Cobertura.
2. Apoyo del Plan aseguramiento.</t>
  </si>
  <si>
    <t>ya hechos por los municipios</t>
  </si>
  <si>
    <t xml:space="preserve">Aplicación del comparendo a la comunidad que realice disposición inadecuada o  por el mal manejo de los residuos. Producto. Documentos técnicos de control y seguimiento </t>
  </si>
  <si>
    <t>1. Optimización acueducto Palermo indo. Cobertura
2. Línea Impulsión acueducto Ciénaga -pueblo viejo . Ind. Cobertura</t>
  </si>
  <si>
    <t>Policía</t>
  </si>
  <si>
    <t>1. desarrollo de mesas de trabajo con Aguas del Magdalena para revisar y actualizar el PDA enfocado al área de estudio.                    1. Documentos técnicos de las mesas de trabajo de revisión y actualización del PDA.</t>
  </si>
  <si>
    <t xml:space="preserve">A la gobernación del Magdalena a través de  aguas del Magdalena, no le corresponde la  actualización del Plan Departamental de  Aguas, solo su implementación y enfocar  acciones hacia el área del PDA Se realizará las respectivas mesas de  trabajo para la revisión del PDA según  compromiso de aguas del Magdalena. Se Solicito Vinculacion de MINVIVIENDA. 
</t>
  </si>
  <si>
    <t>1. Desarrollar el componente de educación ambiental que hace parte del  Plan de Aseguramiento por fases del PDA en el área de estudio.                                        1. una capacitaciones en relación al recurso hídrico (oferta y demanda, etc) en el área de desarrollo del Plan de Aseguramiento por fases del PDA.</t>
  </si>
  <si>
    <t>Pendiente. Se llevaron a cabo reuniones interinstitucionales (Alcaldia Distrital, CORPAMAG y Gobernacion del Magdalena) para la realizacion en conjunto de actividades que aporten al cumplimiento de los compromisos de cada entidad en el plan.</t>
  </si>
  <si>
    <t>Acta de Reunion (Plan y Compromisos)</t>
  </si>
  <si>
    <t>INFORME DE CUMPLIMIENTOS Y SEGUIMIENTO A LOS PMA.
INFORME DE SEGUIMIENTO Y CONTROL.</t>
  </si>
  <si>
    <t>1. Talleres de Difusión y divulgación del POMCA articulados al  POD                 1. dos talleres anuales de difusión, material didáctico, logística, etc..</t>
  </si>
  <si>
    <t>1. Presentar ante el CIDEA departamental propuesta de programas de educación PROCEDA que contemple el tema para su evaluación conjunta.
1. Mesas de trabajo del CIDEA dptal para discutir e incluir el tema.</t>
  </si>
  <si>
    <t>1. Establecer desde el desarrollo de la fase de Alistamiento y Diagnostico los instrumentos para la coordinación y cooperación interinstitucional que fortalezca a través del  POD la gestión y manejo del territorio.
1. un documento de construcción de POD que establezca los mecanismos de coordinación y cooperación interinstitucional.</t>
  </si>
  <si>
    <t xml:space="preserve">CUMPLIDO.  Se cuenta con un documento técnico Plan  de Ordenamiento Departamental POD  que está coordinado y contempla la  coordinación interinstitucional.  DOCUMENTO TECNICO FORMULACIÓN:  pp. 42‐46, 66,  91, 106‐108, 116‐119, 121  Para esto se apoyó en la contratación de  profesional en la oficina asesora de  planeación ‐ OAP departamental que  realizo los acercamientos y revisión del  tema POD. 
</t>
  </si>
  <si>
    <t xml:space="preserve">Documento de Diagnóstico y  Formulación  del POD.  y  Contrato  Profesional  de Apoyo  OAP.  </t>
  </si>
  <si>
    <t>1. Diseño participativo  plan integral sostenible de ordenamiento turístico  para el área de estudio
1. Documento Plan que articule el ordenamiento turístico del área de estudio.</t>
  </si>
  <si>
    <t>1. Incrementar durante el desarrollo de la fase de Alistamiento y Diagnostico que contemple a través del  POD el componente ambiental y de conservación del área de PNN Tayrona  
1. Documento elaboración del POD que contemple las temáticas del componente ambiental de conservación del PNNT.</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</si>
  <si>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</si>
  <si>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</si>
  <si>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7B1</t>
  </si>
  <si>
    <t xml:space="preserve">Diseñar, construir y ubicar relleno sanitario regional que responda a la realidad local y que beneficie entre otros a los municipios costeros del área de estudio del Plan Maestro </t>
  </si>
  <si>
    <t>Se brindo apoyo a actividades de uso del pez leon como producto comercial y fuente de alimento, liderada por INVEMAR. mediante el prestamo de elementos de logistica necesarios para el evento. Carpas, Sillas, Mesas, Pendones.</t>
  </si>
  <si>
    <t>Documentos de Gestion y Registro Fotografico</t>
  </si>
  <si>
    <t>1. Contratación de una consultoría que aporte propuestas  de rellenos sanitarios regionales a construir hacia los municipios  costeros del área de estudio del Plan Maestro (Sitio Nuevo, Pueblo Viejo, Ciénaga, Santa Marta, Dibulla, Zona Bananera).                                    1. documento técnico con propuestas de diseños de los rellenos sanitarios regionales.</t>
  </si>
  <si>
    <t>1.  desarrollo de talleres de protección de rondas hídricas según  contempla la primera fase del Plan de Aseguramiento por fases.    1. un taller anual de protección de rondas hídricas ubicados según el  Plan de Aseguramiento por fases del PDA.</t>
  </si>
  <si>
    <t>Acta de Reuion (Plan y Compromisos)</t>
  </si>
  <si>
    <t>Esta acción no aplica para el municipio de Pueblo Viejo pues ya se tiene convenio con el municipio de Ciénaga para disposición final en el relleno Sanitario Regional La María</t>
  </si>
  <si>
    <t>1.  desarrollo de Socializaciones, discusiones y propuestas de productos divulgativos del tema en los comités Dptal de GdR y su integración con los comité municipales.    
1. Un Acta de socialización conjuntos desarrollados anualmente</t>
  </si>
  <si>
    <t>Realizar mesas de trabajo con los Municipios y otras entidades   involucradas. Producto: mesas de trabajo realizadas.</t>
  </si>
  <si>
    <t>1. Formular un proyecto  conjunto, ante los distintos fondos que aporten a la gestión ambiental del territorio y el fortalecimiento de la gobernanza y la participación.
1. un proyecto diseñado que fortalezca la gestión ambiental, protección y conservación del territorio.</t>
  </si>
  <si>
    <t>Se ha construido un documento  proyecto “Prevención MITIGACIÓN,  DETECCIÓN Y RESPUESTA DE  EMERGENCIAS POR INCENDIOS  FORESTALES EN TRES COMUNIDADES DE  LOS MUNICIPIOS, MEDIANTE LA  CONFORMACIÓN Y PROYECCIÓN SOCIAL  VOLUNTARIA DE BRIGADAS  COMUNITARIAS DE EMERGENCIAS    Ciénaga, Sitio nuevo, Pueblo viejo” el  cual fue radicado a banco de proyectos y  fue devuelto para correcciones. </t>
  </si>
  <si>
    <t xml:space="preserve">Proyecto Formulado y  Soportes de  Gestión 
</t>
  </si>
  <si>
    <t>Se cuenta con un documento técnico Plan  de Ordenamiento Departamental POD  que contempla aspectos de usos de suelo  a gran escala en las áreas del plan  maestro.  Para esto se apoyó en la contratación de  profesional en la oficina asesora de  planeación ‐ OAP departamental que realizo los acercamientos y revisión del  tema POD</t>
  </si>
  <si>
    <t>Documento de Diagnóstico y  Formulación  del POD y Contrato  Profesional de  Apoyo OAP.</t>
  </si>
  <si>
    <t>PRESUPUESTO INCLUIDO DENTRO DE LAS METAS DEL PGIRS.
INFORME DE SEGUIMIENTO Y CUMPLIMIENTO DE METAS DEL PGIRS.</t>
  </si>
  <si>
    <t>1. Implementar de manera articulada en el POD a través de la  fase de Alistamiento y Diagnostico lo dispuesto en los POMCAS, POMIUAC, POT/EOT, PORH, PMAP, PDD, PMSV,  POMCA.  
1. Documento POD que incluye de manera articulada e implementa lo dispuesto los POMCA.</t>
  </si>
  <si>
    <t>Se cuenta con un documento técnico Plan  de Ordenamiento Departamental POD  que articula los elementos de planeación.  DOCUMENTO TECCNICO DIAGNOSTICO:  PP. 40‐42, 59‐60, 67, 168  DOCUMENTO TECNICO FORMULACIÓN:  pp. 78 – 84, 96‐98, 116  INFORME TECNICO TALLERES  FORMULACIÓN: pp. 127‐132  Para esto se apoyó en la contratación de  profesional en la oficina asesora de  planeación ‐ OAP departamental que  realizo los acercamientos y revisión del  tema POD.</t>
  </si>
  <si>
    <t>Diagnóstico y  Formulación  del POD.  y Contrato  Profesional  de Apoyo  OAP. </t>
  </si>
  <si>
    <t xml:space="preserve">Diseñar y articular acciones con el operador del servicio de aseo  para la identificación de puntos críticos y/o botaderos satélite Producto. Documentos técnicos de control y seguimiento </t>
  </si>
  <si>
    <t xml:space="preserve">Implementar las acciones para la erradicación de puntos críticos y/o botaderos satélites, en articulación con la empresa prestadora de servicio de aseo.
Producto. Documentos técnicos de control y seguimiento </t>
  </si>
  <si>
    <t>1. aportar a los municipios involucrados, la información proveniente del recurso hídrico del plan de ordenamiento departamental para ser incluido en sus elementos de planeación de manera coordinada.
1. informe del POD en tema de recurso hídrico remitido a las entidades territoriales municipales.</t>
  </si>
  <si>
    <t>1. Desarrollar un proceso de caracterización de la población aledaña al PNNT según se contempla en el plan de compensación, para identificar capacidad labora y vocación laboral y formación de alternativas de proyectos..
1. Documento técnico de caracterización poblacional ubicada aledaños al PNNT.</t>
  </si>
  <si>
    <t>Se han Identificado y Concertado en la Mesa de Apoyo a Pescadores Artesanales del PNNT. del dia septiembre 6 de 2.019   18 propuestas de proyectos para el desaarrollo de la poblacion de Pescadores como alternativas de empleabilidad.
Asi como se ha realizado el  Diagnostico de "CARACTERÍSTICA SOCIOECONÓMICAS Y EXPECTATIVAS DE LOS BENEFICIARIOS DEL PLAN DE COMPENSACIÓN A PESCADORES ARTESANALES DEL PNNT"</t>
  </si>
  <si>
    <t>Realizar el seguimiento y actualización de los botaderos a cielo abierto en el Municipio. Producto : Documento técnico.</t>
  </si>
  <si>
    <t>Listados de Asistencia a Mesa de Apoyo e Informe de Caracterizacion de la Poblacion</t>
  </si>
  <si>
    <t>Realizar erradicación de los basureros a cielo abierto en el Municipio. Producto: botaderos intervenidos.</t>
  </si>
  <si>
    <t>1. Desarrollar un proceso de inclusión de población desempleada en los programas sociales y de formación para las oportunidades económicas, según se defina  en el plan de compensación. 
1. Documento técnico del proceso de inclusión según el plan de compensación.</t>
  </si>
  <si>
    <t>Se espera  que  las  entidades  SENA, DISTRITO,UNUMAG, elaboren  los  respectivos  Planes  de  Capacitación para avanzar en los procesos de  inclusión,  al considerarse se adaptan a las  soluciones que debe presentar el plan de  compensación y la población objetivo es  exactamente la misma a beneficiarse por  las medidas de plan de compensación,  los  programas de formación deberán basarse  en las alternativas acordadas bajo el plan  de compensación con la población  objetivo. </t>
  </si>
  <si>
    <t>Plan de Compensacion</t>
  </si>
  <si>
    <t xml:space="preserve">El municipio cuenta con relleno sanitario licenciado con resolución 2364 del 28 de noviembre del 2016 y ajustada mediante resolución 0189 del 6 de febrero del 2017. Producto. Documentos técnicos de control y seguimiento </t>
  </si>
  <si>
    <t>1. Incluir dentro de la fase  de Alistamiento y Diagnostico del POD, mecanismos de armonización de la gestión interinstitucional y la protección  y manejo del territorio.
1. Documento (acto administrativo)  de adopción de POD que armonice la gestión interinstitucional.</t>
  </si>
  <si>
    <t>El Documento técnico Plan de  Ordenamiento Departamental aun no ha  sido entregado a la asamblea  departamental para su revisión y adopción  mediante acto administrativo.    Durante la Presente vigencia se hará  entrega oficial a la asamblea para el trámite  respectivo que permita contar con la  herramienta de planeación que fortalezca  la coordinación interinstitucional. </t>
  </si>
  <si>
    <t>Propuesta de Ordenanza</t>
  </si>
  <si>
    <t>7B3</t>
  </si>
  <si>
    <t xml:space="preserve">Concertar con la empresa de aseo de la zonas afectadas,  acuerdos de recolección, barrido y limpieza </t>
  </si>
  <si>
    <t>Intervención del municipio-prestador del servicio para la recuperación de la zona afectada. Producto: Número de intervenciones</t>
  </si>
  <si>
    <t>1. Desarrollar un proceso de implementación de la política nacional de sostenibilidad ambiental como eje de la toma de decisiones del manejo del territorio en las mesas y comités que lidera la entidad territorial.
1. actas del desarrollo de la implementación de políticas.</t>
  </si>
  <si>
    <t>Se Sugirió en la ultima mesa juridica la opcion de realizar ajustes sobre las actividades por parte de varias entidades y avanzar en acciones de cumplimientos mas definidas ya que la medida es muy amplia.</t>
  </si>
  <si>
    <t xml:space="preserve">Acta Mesa Juridica </t>
  </si>
  <si>
    <t>1. Incluir dentro de fase de Alistamiento y Diagnostico de la elaboración del POD a través de líneas de acción, la actividad pesquera .
1. Documento POD o de avances del POD que incorpore la actividad pesquera en una de sus líneas de acción.</t>
  </si>
  <si>
    <t>Se cuenta con un documento técnico Plan  de Ordenamiento Departamental POD  que incorpora la actividad pesquera.  DOCUMENTO TECCNICO DIAGNOSTICO:  pp. 22‐23  DOCUMENTO TECNICO FORMULACIÓN:  pp. 96, 98  INFORME TECNICO TALLERES  FORMULACIÓN: pp. 34, 36, 54    Para esto se apoyó en la contratación de  profesional en la secretaria de desarrollo  económico. </t>
  </si>
  <si>
    <t xml:space="preserve">Diagnóstico y  Formulación  del POD. y Contrato  Profesional  de Apoyo  Secretaria de  Desarrollo  Económico.  </t>
  </si>
  <si>
    <t>1. Establecer un plan de seguimiento, control y vigilancia de generadores de RESPEL en la mesa de residuos solidos de la Sec. De Salud. Dptal.                          1. un documento plan de acción con medidas de seguimiento, control y evaluación de RESPEL.</t>
  </si>
  <si>
    <t>1. Presentación de una estrategia ante la mesa del tema coordinada por la secretaria de salud Dptal.
Ind. Propuesta para la estrategia de control y vigilancia presentada por la mesa.</t>
  </si>
  <si>
    <t>1. Desarrollo de mesas de trabajo con autoridades indígenas durante el desarrollo de la fase de Alistamiento y Diagnostico que garantice la participación indígena en el  POD.
1. una mesa anual de participación indígena en elaboración del POD.</t>
  </si>
  <si>
    <t>Se cuenta con un documento técnico Plan  de Ordenamiento Departamental POD  que asegura la participación indígena. 
DOCUMENTO TECCNICO DIAGNOSTICO:  Tabla   Distribución subregional de talleres pp.  22‐23. Definición territorios indígenas pp.  161   DOCUMENTO TECNICO FORMULACIÓN:  PP. 14  INFORME TECNICO TALLERES  FORMULACIÓN: PP. 128, 130‐132  Para esto se apoyó en la contratación de  profesional en la oficina asesora de  planeación ‐ OAP departamental que  realizo los acercamientos y revisión del  tema POD.</t>
  </si>
  <si>
    <t>Diagnóstico y  Formulación  del POD.
Contrato  Profesional  de Apoyo  OAP.  y Reunión  Comunidades  indígenas  propuesta  foro plan  maestro.</t>
  </si>
  <si>
    <t>1. Desarrollar un proceso de integración de la política nacional y sectorial  con la política ambiental en las mesas y comités que lidera la entidad territorial.
1. actas del desarrollo de la implementación de políticas.</t>
  </si>
  <si>
    <t>Realizar visitas de  Seguimiento a los generadores de residuos peligrosos. Producto :acta de visita</t>
  </si>
  <si>
    <t xml:space="preserve">Se cuenta con un documento técnico Plan  de Ordenamiento Departamental POD  que menciona el tema de presiones hacia  las áreas protegidas como el PNNT. pp.  20, 22, 34, 40‐61 67‐72  Para esto se apoyó en la contratación de  profesional en la oficina asesora de  planeación ‐ OAP departamental que  realizo los acercamientos y revisión del  tema POD.  </t>
  </si>
  <si>
    <t>Diagnóstico y  Formulación  del POD.  y Contrato  Profesional  de Apoyo  OAP</t>
  </si>
  <si>
    <t>Se cuenta con un documento técnico Plan  de Ordenamiento Departamental POD  que contempla los planes de manejo de  las áreas protegidas del departamento  como el PNNT.   DOCUMENTO TECCNICO DIAGNOSTICO:  PP. 40‐42, 59‐60, 67, 168  DOCUMENTO TECNICO FORMULACIÓN:  pp. 78 – 84, 96‐98, 116  INFORME TECNICO TALLERES  FORMULACIÓN: pp. 127‐132  Para esto se apoyó en la contratación de  profesional en la oficina asesora de  planeación ‐ OAP departamental que  realizo los acercamientos y revisión del  tema POD.</t>
  </si>
  <si>
    <t>Diagnóstico y  Formulación  del POD.  y  Contrato  Profesional  de Apoyo  OAP. </t>
  </si>
  <si>
    <t>Componente Identificado en el Documento " “PLAN MAESTRO DE  MANEJO CONTROL Y SOFOCACIÓN DE  INCENDIOS FORESTALES EN NACIONALES  NATURALES TAYRONA Y ZONAS  ALEDAÑAS”.</t>
  </si>
  <si>
    <t>Documento  técnico  propuesta  plan.   y  Contrato  profesional  de apoyo  oficina de  Gestión del  Riesgo. </t>
  </si>
  <si>
    <t xml:space="preserve">Aplicar la política fijada por el Ministerio de Agricultura de prevención y control de enfermedades que afecten la actividad agropecuaria en la zona de influencia del Plan Maestro de Recuperación y Restauración del PNN. Ejecutar las actividades misionales para controlar y evitar la propagación de enfermedades que afecten las especies animales y vegetales de interés económico en la zona de influencia del Plan Maestro de Recuperación y Restauración del PNN. </t>
  </si>
  <si>
    <t>Se cuenta con un documento en  elaboración “PLAN MAESTRO DE  MANEJO CONTROL Y SOFOCACIÓN DE  INCENDIOS FORESTALES EN NACIONALES  NATURALES TAYRONA Y ZONAS  ALEDAÑAS” puesto en consideración del  comité departamental de gestión del  riesgo.  Para esto se apoyó en la contratación de  profesional en la oficina de gestión de  riesgo de desastres del departamento,  quien lideró la construcción del  documento y las mesas temáticas. </t>
  </si>
  <si>
    <t>Durante esta vigencia, la Gobernacion del Magdalena establecera dentro de su plan de Desarrollo el tema de Desplastificacion del Departamento como estrategia de descontaminacion, que se desarrollara a partir de proyectos de inversion publica. estos proyectos tambien tendran ingerencia en el area de Plan Maestro</t>
  </si>
  <si>
    <t>Futura Propuesta adoptada de Plan de Desarrollo Departametal. 
Actualmente version en construccion del PDD.</t>
  </si>
  <si>
    <t xml:space="preserve">A través de la secretaria de salud y la oficina de gestión ambiental se realizara seguimiento a las empresas generadora de residuos peligrosos         producto: informe de supervisión del servicio  y registro de entrega de residuos peligroso a empresa prestadora del servicio especial de aseo. Producto. Documentos técnicos de control y seguimiento </t>
  </si>
  <si>
    <t xml:space="preserve">seguimiento y evaluación a las empresas generadoras de residuos peligroso. Producto. Documentos técnicos de control y seguimiento </t>
  </si>
  <si>
    <t>CUMPLIDO. Se Construyo el documento propuesta de "Comite Interinstitucional de Fauna y Flora -CIFFAM" presentado a la autoridad ambiental para su revision y aprobacion.</t>
  </si>
  <si>
    <t>1. Construir conjuntamente un plan de acción que involucre a los municipios en el manejo de residuos y la gestión de rellenos regionales.                                  1. un plan de acción conjunto con estrategia de involucramiento municipal.</t>
  </si>
  <si>
    <t>Documento Propuesta CIFFAM (Comite aprobado y en Funcionamiento)</t>
  </si>
  <si>
    <t xml:space="preserve">DEPENDERA DE LOS ACUERDO A LOS QUE SE LLEGUEN CON LAS ENTIDADES INVOLUCRADAS.
ENTREGA DE DOCUMENTO DE ACUERDO QUE SE REALICE ENTRE LAS ENTIDADES INVOLUCRADAS </t>
  </si>
  <si>
    <t>Se buscarán alianzas con otros municipios para generar estrategias para el manejo de los residuos sólidos. 
Producto: Informe técnico</t>
  </si>
  <si>
    <t>Realizar mesas de trabajo con otros municipio y entidades para generar estrategias en conjunto para el manejo de os residuos sólidos. Producto: Informe de actividades .</t>
  </si>
  <si>
    <t>Se Construyo el documento propuesta de "Comite Interinstitucional de Fauna y Flora -CIFFAM" presentado a la autoridad ambiental para su revision y aprobacion.</t>
  </si>
  <si>
    <t>CUMPLIDO. Se desarrolló la contratación y ejecución  través de aguas del Magdalena de la  propuesta de análisis de subregionalización de gestión de residuos  sólidos. </t>
  </si>
  <si>
    <t xml:space="preserve">Contrato y  Acta de Inicio.  Y   Documento  Técnico  resumen de  resultados.  </t>
  </si>
  <si>
    <t>FORMULACIÓN DE PROYECTOS PROCEDARURALES.
PROCEDAS RURALES IMPLEMENTADOS EN EL MUNICIPIO DE Ciénaga PLAN DE EDUCACION AMBIENTAL MUNICIPAL</t>
  </si>
  <si>
    <t>SEGUIMIENTO Y CONTROL</t>
  </si>
  <si>
    <t xml:space="preserve">Elaborar un diagnóstico identificando la composición y producción de los residuos orgánicos producidos, generando cultura ciudadana en torno al manejo de este tipo de residuos. Producto. Documentos técnicos de control y seguimiento </t>
  </si>
  <si>
    <t xml:space="preserve">Diseño de un sistema de aprovechamiento de residuos orgánicos identificados. 
Producto: Documento técnico. </t>
  </si>
  <si>
    <t xml:space="preserve">Elaborar un diagnóstico identificando la composición y producción de los residuos orgánicos generados,  Producto. Documentos técnicos de control y seguimiento </t>
  </si>
  <si>
    <t>Diseño de un sistema de aprovechamiento de residuos orgánicos identificados. Producto: Documento Técnico.</t>
  </si>
  <si>
    <t>1. Desarrollo de talleres conjuntos que propongan alternativas productivas frente al manejo integral de Residuos solidos.                   1.  diseño e implementación un taller conjunto en manejo de residuos solidos.</t>
  </si>
  <si>
    <t>Se ha construido un documento  proyecto “Implementación Estrategias  educativas para el manejo integral de  residuos sólidos en tres comunidades,  mediante la conformación y proyección  social voluntaria de Brigadas  Comunitarias  Ciénaga, Pueblo viejo, Sitio  nuevo   ” el cual fue radicado a banco de  proyectos y fue devuelto para  correcciones. </t>
  </si>
  <si>
    <t>Proyecto y  Soportes de  Gestión </t>
  </si>
  <si>
    <t xml:space="preserve">Elaborar un diagnóstico identificando la composición y producción de los residuos sólidos generados. Producto. Documentos técnicos de control y seguimiento </t>
  </si>
  <si>
    <t xml:space="preserve">Fortalecimiento de la cadena de valor del aprovechamiento de R.S. Producto. Documentos técnicos de control y seguimiento </t>
  </si>
  <si>
    <t xml:space="preserve">Formulación y puesta en marcha de un programa de gestión integral de residuos sólidos en el PNN Tayrona. 
Producto: Informe Técnico </t>
  </si>
  <si>
    <t xml:space="preserve">MADS </t>
  </si>
  <si>
    <t>8B2</t>
  </si>
  <si>
    <t>Exigir a los usuarios del PNN Tayrona la eliminación del uso de icopor al interior del área protegida</t>
  </si>
  <si>
    <t xml:space="preserve">Adelantar campañas, charlas de sensibilización, divulgación de buenas prácticas que fomenten la separación en la fuente, recolección selectiva y aprovechamiento de los residuos sólidos generados al interior del PNN Tayrona.
Producto: Informe técnico. </t>
  </si>
  <si>
    <t xml:space="preserve">COMO ENTIDAD DE APOYO: EL MINISTERIO DE AMBIENTE Y DESARROLLO SOSTENIBLE BRINDARÁ APOYO A LAS CAPACITACIONES AL SECTOR HOTELERO EN LA NTC 5133- PRODUCTO: ACTA DE CAPACITACIÓN </t>
  </si>
  <si>
    <t xml:space="preserve">Diseñar alternativas productivas enmarcadas en el manejo integral de los residuos sólidos. Producto Documento técnico </t>
  </si>
  <si>
    <t xml:space="preserve">Socializar y concertar con las comunidades las alternativas productivas enmarcadas en el manejo integral de los residuos sólidos. Producto Documento técnico </t>
  </si>
  <si>
    <t>9B2</t>
  </si>
  <si>
    <t>Fomentar la separación en la fuente, recolección selectiva y aprovechamiento de los residuos sólidos generados al interior del PNN Tayrona</t>
  </si>
  <si>
    <t xml:space="preserve">Implementar la estrategia de comunicación y educación para la conservación de la biodiversidad y la diversidad cultural 
Producto: Informe técnico
</t>
  </si>
  <si>
    <t>Conservación de los Valores Culturales</t>
  </si>
  <si>
    <t xml:space="preserve">Implementar la estrategia de comunicación y educación para la conservación de la biodiversidad y la diversidad cultural 
Producto: Informe técnico </t>
  </si>
  <si>
    <t>Pérdida de la conectividad espiritual y física por afectación de la función espiritual de los espacios sagrados por actividades humanas</t>
  </si>
  <si>
    <t>Acción: 2E1: Identificar los espacios sagrados impactados en las zonas aledañas al PNN Tayrona, e identificar las medidas de recuperación cultural, ambiental y espiritual.</t>
  </si>
  <si>
    <t>2E1: Identificar los espacios sagrados impactados en las zonas aledañas al PNN Tayrona, e identificar las medidas de recuperación cultural, ambiental y espiritual.</t>
  </si>
  <si>
    <t>ICANH</t>
  </si>
  <si>
    <t>$ 110.000.000</t>
  </si>
  <si>
    <t>$2.000.000 aprox (gastos de comisión, tiquetes)</t>
  </si>
  <si>
    <t>Controlar el uso y aprovechamiento de los recursos naturales en las áreas protegidas.
Informe técnico</t>
  </si>
  <si>
    <t>10B4</t>
  </si>
  <si>
    <t>Identificar núcleos de concentración de residuos sólidos al interior del PNN Tayrona.</t>
  </si>
  <si>
    <t>11B2</t>
  </si>
  <si>
    <t>Incluir a la población local en los planes de recolección de residuos sólidos como mecanismo de responsabilidad ambiental.</t>
  </si>
  <si>
    <t>Un Diagnóstico y evaluación de la calidad de las aguas marino- costeras de los departamentos de Magdalena y La Guajira. 
Producto: Informe técnico con el diagnóstico</t>
  </si>
  <si>
    <t>• Inscribir el Plan Maestro del PNNT como un proyecto de investigación en la Vicerrectoría de investigación de la Universidad del Magdalena con el fin de formalizar los planes de trabajo de cada  docente.
• Un docente e investigador del programa de Ingeniería Ambiental  con 1 hora semanal (total de 40 horas anuales) en su plan de trabajo como asesor técnico para acompañar a la entidad responsable en el desarrollo de la presente acción.</t>
  </si>
  <si>
    <t>• Un docente e investigador del programa de Ingeniería Ambiental  con 1 hora semanal (total de 40 horas anuales) en su plan de trabajo como asesor técnico para acompañar a la entidad responsable en el desarrollo de la presente acción.</t>
  </si>
  <si>
    <t>* Envio a Parques Nacionales de Solicitud de ajustes y modificación de responsables y alcance de algunas de las acciones en las que participa el Ideam, y de acuerdo con el oficio respuesta de parques Nacionales Naturales de Colombia  (rad. Ideam  20196600004831) se prepararan los insumos para someter a comité técnico e interinstitucional la modificación en el responsable directo, alcance y productos de esta actividad.</t>
  </si>
  <si>
    <t>control y seguimiento
INFORMES DE CONTROL Y SEGUIMIENTO.</t>
  </si>
  <si>
    <t>Anexo 1. Carta radicado Ideam N° 20191020003181,  solicitud ajustes y modificación Matriz actividades  Plan Maestro y Acta mesa tecnica interinstitucional que soporta la carta.
Anexo 2. Carta respuesta PNN a solicitud Ideam , Radicado Ideam 20196600004831.
https://drive.google.com/drive/u/4/folders/1Gk6VotP0bUh8UNfiSVr8H0-3JZXguN-L</t>
  </si>
  <si>
    <t xml:space="preserve">Contribuir y acompañar el seguimiento de las entidades responsables al control de los vertimientos generados por el municipio
Producto: Informe de acompañamiento al seguimiento. </t>
  </si>
  <si>
    <t xml:space="preserve">Participación, acompañamiento y seguimiento con las entidades responsables del control de los vertimientos generados por el municipio
Producto: Documento técnico de Informe de acompañamiento al seguimiento. </t>
  </si>
  <si>
    <t xml:space="preserve">Mantener la participación, acompañamiento y seguimiento con las entidades responsables del control de los vertimientos generados por el municipio
Producto: Documento técnico de Informe de acompañamiento al seguimiento. </t>
  </si>
  <si>
    <t>Ideam permanece atento a la convocatoria a participar y aportar tecnicamente en las actividades, por parte de las áreas temáticas de las entidades responsables directas.</t>
  </si>
  <si>
    <t>Para el segundo semestre se entregarona al pais, los boletines N° 19 y 20 de alertas tempranas de deforestación (AT-D). De igual manera, se realizaron unos análisis de cambio de Bosque, asociados al área de influencia del Plan Maestro, información que esta en proceso de revisión y aprobación por parte de los directivos del Ideam. Los resultados preliminares solo son para efectos de presentar avances de la ejecución de actvidades frente al cumplimiento de esta Sentencia. Se agradece NO difundir los datos presentados, por pertinencia tematica y administativa, asi como por seguridad de la información y seguridad personal,. La información se difundirá hasta tanto no cuenten con la aprobación respectiva, lo cual se estará comunicando a la Magistrada y a PNN.</t>
  </si>
  <si>
    <t>Fondos de Cooperación Internacional</t>
  </si>
  <si>
    <t>Enlace de acceso a los boletines de AT-D N° 19 y 20
http://smbyc.ideam.gov.co/MonitoreoBC-WEB/pub/alertasDeforestacion.jsp?0.15264638400025476
Anexo 3. Información preliminar de analisis de cambios de bosques asociados al area de influencia del plan maestro.
https://drive.google.com/drive/u/4/folders/1Gk6VotP0bUh8UNfiSVr8H0-3JZXguN-L</t>
  </si>
  <si>
    <t xml:space="preserve">El Ideam en el cumplimiento de sus funciones publica mensualmente el boletín agroclimático nacional, como apoyo en la emisión del boletín agroclimático regional a cargo del Ministerio de Agricultura y Desarrollo Rural.
Adicionalmente se solicitó al Ministerio de Agricultura y Desarrollo Rural que en marco de Sentencia y en el desarrollo de la mesa agroclimática Magdalena, La Guajira, Cesar,  sean incluidos actores y sistemas productivos del area de influencia del Plan Maestro. </t>
  </si>
  <si>
    <t>Enlace de acceso a los boletines semanales de pronostico agrometeorológico
http://www.pronosticosyalertas.gov.co/web/tiempo-y-clima/boletin-semanal-de-seguimiento-y-pronostico
Anexo 4. Oficio radicado Ideam solicitud a MADR
https://drive.google.com/drive/u/4/folders/1Gk6VotP0bUh8UNfiSVr8H0-3JZXguN-L</t>
  </si>
  <si>
    <t>control y seguimiento
INFORMES DE CONTROL Y SEGUIMIENTO Y PMA.</t>
  </si>
  <si>
    <t>Identificación de puntos de descarga.</t>
  </si>
  <si>
    <t>Para la vigencia 2019, en total se generaron 365 informes de condiciones para la ocurrencia de incendios de la cobertura vegetal, para identificar las zonas susceptibles por municipio.</t>
  </si>
  <si>
    <t>Enlace de acceso a los infornes diarios de prediccion de la amenaza de incendios de la cobertura vegetal
http://www.pronosticosyalertas.gov.co/web/pronosticos-y-alertas/informe-diario-de-incendios
http://www.pronosticosyalertas.gov.co/informe-diario-de-incendios/-/document_library_display/hGYz1nOAuOga/view/79111658?_110_INSTANCE_hGYz1nOAuOga_redirect=http%3A%2F%2F
www.pronosticosyalertas.gov.co%2Finforme-diario-de-incendios%3Fp_p_id%3D110_INSTANCE_hGYz1nOAuOga%26p_p_lifecycle%3D0%26p_p_state%3Dnormal%26p_p_mode%3Dview%26p_p_col_id%3Dcolumn-1%26p_p_col_pos%3D1%26p_p_col_count%3D2</t>
  </si>
  <si>
    <t xml:space="preserve">Contribuir y acompañar el seguimiento de las entidades responsables al control de los vertimientos realizados por actividades agropecuarias y/o industriales sobre los cuerpos de agua receptores en el municipio
Producto: Informe de acompañamiento al seguimiento. </t>
  </si>
  <si>
    <t xml:space="preserve">Participación, acompañamiento y seguimiento con las entidades responsables del control de los vertimientos por actividades agropecuarias y/o industriales.
Producto: Documento técnico de Informe de acompañamiento al seguimiento. </t>
  </si>
  <si>
    <t>La base de datos hidrometeorológicos y ecosistémicos del IDEAM está a disposición de los usuarios de manera pública gratuita de acuerdo con los requerimientos.
Con relación a los datos hidrometeorológicos se disponen en la plataforma DHIME e informacion de tipo ecosistémico que genera esta entidad , como insumo y orientador para los diferentes procesos que asesora el Ideam estan dispuestos en el Visor Geográfico del Ideam.  De igual manera, se informa que durante el 2o semestre del 2019, se entregó al pais, el estudio nacional de degradación de suelos por salinización, asi como tambien se generó el protocolo de identificacion y evaluacion de la degradacion de suelos por desertificación. Estos documentos pueden aportar sólidos insumos para los procesos que se lleguen a adelantar en la implementación de este plan maestro.</t>
  </si>
  <si>
    <t>El enlace mediante el cual se pueden consultar libremente los datos hidrometeorológicos del Ideam es : 
http://dhime.ideam.gov.co/atencionciudadano/
La información asociada a insumos cartográficos de caracter ecosistémico, asi como otros de tipo meteorológico, cambio climático, monitoreo de bosques, monitoreo del recurso hídrico, monitoreo de suelos, entre otros, de tipo indicativo y a escala nacional, se pueden consultar en el siguiente enlace:
http://www.ideam.gov.co/capas-geo
Los documentos del Estudio Nacional de degradación de suelos por salinización y el protocolo de identificacion y evaluacion de la degradacion de suelos por desertificación se pueden consultar en los siguientes enlaces:
http://documentacion.ideam.gov.co/openbiblio/bvirtual/023871/023871.html
http://documentacion.ideam.gov.co/openbiblio/bvirtual/023872/023872.html</t>
  </si>
  <si>
    <t>Ya existe</t>
  </si>
  <si>
    <t>No reporta</t>
  </si>
  <si>
    <t xml:space="preserve">Frente a la actividad de apoyo a Corpamag el Ideam presta su apoyo técnico permanente tanto a las Autoridades Ambientales (dentro de las que se encuentra CORPAMAG) como a los usuarios del Registro de Generadores de Residuos Peligrosos, permitiendo así, generación de estadísticas locales para priorización de políticas ambientales en el tema. Adicioanlmente, se brindó apoyo técnico a Autoridades Ambientales, especialmente CORPAMAG, DADSA y CORPOGUAJIRA y a usuarios inscritos en el registro de Generados de Residuos Peligrosos de la región, a través de presentación con generalidades, funcionalidades y actualizaciones del aplicativo.
REspecto a la actviidad de fortalecer las capacidades tecnicas e institucionales de los temas de RESPEL, en el mes de agosto, se estableció comunicación con personal de Parques Nacionales Naturales, para prestar apoyo en la elaboración de indicadores de resultado específicamente para el tema de Residuos Peligrosos (RESPEL). 
Para esta ocasión, se envió vía correo electrónico lo siguiente: Actividades sugeridas para el plan relacionadas con residuos peligrosos, especialmente con los planes posconsumo y la Línea base de generación de residuos (año 2017) para los municipios de: Ciénaga, Santa Marta, Sitio Nuevo y Dibulla. De acuerdo a los reportes del Registro de Generadores de Residuos o Desechos Peligrosos – RESPEL.
Adicioanlmente, se sostuvo comunicación vía web para apoyar y participar en la reunión de concertación de indicadores de resultado del factor B, celebrada el 26 de noviembre de 2019. En esta reunión, se aclararon temas respecto al aplicativo (ámbito de aplicación, inscripción, entre otros), y se resaltaron las actividades enviadas en el mes de agosto. 
Por ultimo, durante la vigencia 2019 el IDEAM recibió la información trasmitida para el año 2018 por las Autoridades Ambientales, siendo estas las responsables de la revisión de la información que reportan los generadores. 
Por su parte las Autoridades Ambientales CORPAMAG, DADSA y CORPOGUAJIRA, a fecha de corte de datos trasmitidos (13/09/2019), presentaron la siguiente información: 
CORPAMAG
N° de establecimientos reportando información: 128.
Cantidad total generada: 1464 toneladas. 
Porcentaje (%) de transmisión: 98 %. 
DADSA
N° de establecimientos reportando información: 116.
Cantidad total generada: 3.232 toneladas. 
Porcentaje (%) de transmisión: 97 %. 
CORPOGUAJIRA
N° de establecimientos reportando información: 191.
Cantidad total generada: 5.879 toneladas. 
Porcentaje (%) de transmisión: 100 %.
</t>
  </si>
  <si>
    <t xml:space="preserve">Gestionar los recursos para el diseño y la implementación de sistemas de tratamiento de aguas residuales en el municipio. 
Producto: Informe de gestión </t>
  </si>
  <si>
    <t>Anexo 5. Carpeta compilada con Informe gestión GSSD 2019, registro fotográfico SISAIRE Y RESPEL y soportes de correos enviados a PNN.
https://drive.google.com/drive/u/4/folders/1Gk6VotP0bUh8UNfiSVr8H0-3JZXguN-L</t>
  </si>
  <si>
    <t xml:space="preserve">Diseño e implementación de sistemas de tratamiento de aguas residuales en el municipio. 
Producto: Informe técnico de diseño e implementación </t>
  </si>
  <si>
    <t>1I4</t>
  </si>
  <si>
    <t>Generar información cartográfica de las actividades económicas en el área de estudio (inicialmente en los municipios costeros)  a escala detallada (1:5000-1:25000)</t>
  </si>
  <si>
    <t>Actividades: Adquisición, instalación y operación de equipos y sensores hidro-meteorológicos autónomos de vida útil 3 años para 24 sitios de monitoreo de precipitación  y temperatura y 16 sitios de caudal-
El numero de sitios corresponde a los necesidad de modelación para la escala detallada.  
Productos: Estaciones instaladas y operando.
Incluye reinstalación de una estación meteorológica en el PNNT</t>
  </si>
  <si>
    <t>Gestionar los recursos para el diseño y la implementación de sistemas de tratamiento de aguas residuales en el municipio. Producto: Informe de gestión</t>
  </si>
  <si>
    <t>Actividad: Renovación de sensores hidrometeorológicos autónomos.         
Incluye campañas periódicas de aforos y mantenimiento preventivo.
Producto: Equipos renovados y operando.</t>
  </si>
  <si>
    <t xml:space="preserve">Diseño e implementación de sistemas de tratamiento de aguas residuales en el municipio. Producto: Informe técnico de diseño e implementación </t>
  </si>
  <si>
    <t>Se mantienen en operación las estaciones con que cuenta el IDEAM en la zona de influencia de la sentencia. En  total son 58 estaciones hidro-meteorológicas.  De estas 14 estaciones son automáticas con transmisión en tiempo real en la zona de influencia. Se tienen monitoreado los siguientes ríos que descienden de la Sierra: Fundación, Aracataca,Tucurinca, Sevilla, Orihueca, Río Frío, Gaira, Manzanares, Piedras, Buritaca, Guachaca, Don Diego  y Palomino.
Se está gestionando la instalación de una estación climática en la zona del parque.
Se reporta la información de la red de Monitoreo  de Calidad del IDEAM en el área de Influencia (de estas estaciones no hay puntos de calidad dentro del area del Parque.</t>
  </si>
  <si>
    <t>Anexo 6.
Informe de visita reconocimiento en campo para área de instalación de la estación climática automática y mensajes de seguimiento interno Ideam a la gestión. 
Soporte correo enviado a PNN solicitud apoyo cubrimiento gastos de construcción viga perimetral para encerramiento de la estación climática.
Respuesta de PNN respecto a solcitud de apoyo gastos de construcción viga
Carpeta con los registros de las estaciones en el área de influencia de la sentencia. Los ultimos registros disponibles, se tienen en función del proceso de recolección y validación de datos.
https://drive.google.com/drive/u/4/folders/1Gk6VotP0bUh8UNfiSVr8H0-3JZXguN-L
Los mismos estan disponibles a cualquier usuario en la pagina web de IDEAM
http://dhime.ideam.gov.co/atencionciudadano/</t>
  </si>
  <si>
    <t xml:space="preserve">Realizar Diagnostico según uso y costumbre que permita verificar la existencia de obras de sistemas de acueducto y alcantarillado y sistemas de tratamiento de aguas residuales en corregimiento de rio ancho, palomino y asentamientos rurales e indígenas como santa Rita de la sierra y weipiapa. Producto. Documentos técnicos de control y seguimiento </t>
  </si>
  <si>
    <t xml:space="preserve">Realizar gestiones ante la corporación autónoma regional de la guajira, Gobernación de la guajira y/o ministerio de Ambiente y/o vivienda para la consecución de recurso para la construcción de acueducto, alcantarillado y los sistemas de tratamiento. Producto. Documentos técnicos de control y seguimiento </t>
  </si>
  <si>
    <t xml:space="preserve">_No hay actividad debido a que desde el primer año hasta el tercero, se recopilan datos de la red de sensores hidroclimatológicos instalados en esos años para poder reaizar la modelación- </t>
  </si>
  <si>
    <t>"El IDEAM publicó resultados a nivel de subzona en el Estudio Nacional del Agua 2018, en cuanto a oferta hídrica total superficial, demanda de agua, calidad y aguas subterráneas. Estos insumos a nivel de subzona pueden filtrarse para las correspondientes al área de influencia de la sentencia. 
Se realizó y revisó análisis, caracterización y modelación hidrológica de las cuencas de la Sierra Nevada en el area de Influencia. Igualmente, se realizó documento en el cual se analiza la subzona hidrográfica río Piedras – río Manzanares (SZH 1501) en la que se encuentra ubicado el parque.
Se envió a PNN carta con solicitud de modificación de alcance, y de acuerdo con el oficio de parques Nacionales Naturales de Colombia  (rad. Ideam  20196600004831) se prepararan los insumos para someter a comité técnico e interinstitucional la modificación en el alcance de esta actividad. "</t>
  </si>
  <si>
    <t>Documento del ENA se encuentra disponible en:
http://documentacion.ideam.gov.co/openbiblio/bvirtual/023858/023858.html
Anexo 7. Documento de análisis, caracterización y modelación hidrológica de las cuencas de la Sierra Nevada en el area de Influencia. "Informe Técnico cuencas Sierra Nevada_rev.pdf", y documento de caracterización: "PNN-Tayrona_CaracterizaciónIDEAM.pdf"
Anexo 1. Carta radicado Ideam N° 20191020003181,  solicitud ajustes y modificación Matriz actividades  Plan Maestro y Acta mesa tecnica interinstitucional que soporta la carta.
Anexo 2. Carta respuesta PNN a solicitud Ideam , Radicado Ideam 20196600004831.
https://drive.google.com/drive/u/4/folders/1Gk6VotP0bUh8UNfiSVr8H0-3JZXguN-L</t>
  </si>
  <si>
    <t>X, No se reportan mas avances durante el II semestre de 2019 en atención al proceso de ajuste de alcance descrito.</t>
  </si>
  <si>
    <t xml:space="preserve">Esta acción estaría incluida en la 1D1.  
Se presenta presupuesto integral en 1D1. </t>
  </si>
  <si>
    <t xml:space="preserve">Se incluyen los registros de las estaciones en el área de influencia de la sentencia. Los ultimos registros disponibles, se tienen en función del proceso de recolección y validación de datos.
Adicionalmente en el marco de las actividades del IDEAM en la coordinación del SIRH, se lidera la gestión de información de concesiones en el Registro de Usuarios del Recurso hídrico. Se reporta la información de la red de Monitoreo  de Calidad del IDEAM en el área de Influencia (de estas estaciones no hay puntos de calidad dentro del area del Parque).
</t>
  </si>
  <si>
    <t>Anexo 8. Registros de las estaciones en el área de influencia de la sentencia y  Reportes de concesiones, permisos de vertimiento de CORPAMAG como autoridad ambiental, consolidados en el SIRH.
https://drive.google.com/drive/u/4/folders/1Gk6VotP0bUh8UNfiSVr8H0-3JZXguN-L</t>
  </si>
  <si>
    <t>Liz Johanna Díaz Cubillos:
Esta acción se incluye en la acción  1D2.</t>
  </si>
  <si>
    <t>Los productos reportados para esta acción, tambien son los reportados para la 1D2:
 Adicionalmente, se realizó y revisó análisis, caracterización y modelación hidrológica de las cuencas de la Sierra Nevada en el area de Influencia.
 Se realizó documento de en el cual se analiza la subzona hidrográfica río Piedras – río Manzanares (SZH 1501) en la que se encuentra ubicado el parque.
 Corresponden con el diágnostico del estado y dinámica hídrica, e incluye modelamiento hidrológico a escala de subzona. 
 La modelación a escala más detallada deberá ser realizada por la autoridad ambiental de acuerdo con la normatividad vigente en el decreto 1075 de 2015, en lo referente a Evaluaciones regionales de agua, POMCA, PORH y otros instrumentos de gestión al respecto y basado en los insumos generados por el IDEAM</t>
  </si>
  <si>
    <t>Anexo 7. Documento de análisis, caracterización y modelación hidrológica de las cuencas de la Sierra Nevada en el area de Influencia.  "Informe Técnico cuencas Sierra Nevada_rev.pdf" y documento de caracterización:   "PNN-Tayrona_CaracterizaciónIDEAM.pdf"
https://drive.google.com/drive/u/4/folders/1Gk6VotP0bUh8UNfiSVr8H0-3JZXguN-L</t>
  </si>
  <si>
    <t>INFORME DE CONTROL Y SEGUIMIENTO.</t>
  </si>
  <si>
    <t>Liz Johanna Díaz Cubillos:
Esta acción hace parte de lo requerido para cumplir la 1D1;  por tanto su presupuesto se incluye en la acción 1D1.</t>
  </si>
  <si>
    <t>Se reporta la operación de las estaciones en el area de Influencia y la gestión con PNN para la instalación de una estación climatológica en el parque (Soportes indicados en 1D1)
 Gestiones con PNN para instalación de nueva estación.</t>
  </si>
  <si>
    <t>Se adelantaron gestiones con PNNN para la instalación de una estación climática al interior del parque, se espera concluir proceso en 2020 (se reporta en 1D1 el soporte respectivo).</t>
  </si>
  <si>
    <t xml:space="preserve">Realizar diagnostico que permita optimizar  los sistemas de tratamiento de los corregimientos de la punta de los remedios, cabecera municipal, corregimiento de las flores y corregimiento de Mingueo. Producto. Documentos técnicos de control y seguimiento </t>
  </si>
  <si>
    <t xml:space="preserve">realizar gestiones ante la corporación autónoma regional de la guajira, Gobernación de la guajira y/o ministerio de Ambiente y/o vivienda para la consecución de recurso para optimizar los sistemas de tratamiento  de la punta de los remedios, cabecera municipal, corregimiento de las flores y corregimiento de Mingueo. Producto. Documentos técnicos de control y seguimiento </t>
  </si>
  <si>
    <t>Se han generado los boletines a nivel nacional desde la Oficina de Pronósticos y Alertas, los cuales se envían a los contactos del sistema Nacional para la Gestión de Riesgo de desastres.</t>
  </si>
  <si>
    <t>Anexo 9. Documento resumen de relación de contextuliziacion de boletines hidrometeologicos generados
Los boletines de pronóstico disponibles para la libre consulta en:
 http://www.pronosticosyalertas.gov.co/boletines-e-informes-tecnicos
https://drive.google.com/drive/u/4/folders/1Gk6VotP0bUh8UNfiSVr8H0-3JZXguN-L</t>
  </si>
  <si>
    <t>Actividad: Participación de un profesional en las mesas de trabajo de diseño de los programas y planes de investigación.
Producto: Entrega de documentos técnicos; memorias técnicas, actas o listas de asistencia de la participación de los profesionales a las mesas convocadas.</t>
  </si>
  <si>
    <t>Se realizan actividades de gestión de conocimiento para consolidar la información de demanda, concesiones y permisos de vertimientos en el SIRH para el área del parque y el area de influencia.
 Si bien el IDEAM ha incursionado en proyectos relacionados con ecohidrología, no están enfocados específicamente a la región, se ha vinculado con el fin de generar capacidad instalada y transferencia de conocimiento en áreas relacionadas con Ecohidrología en el marco Misional del IDEAM. El Proyecto Manejo Sostenible y Conservación de la Biodiversidad en la Cuenca del Rio Magdalena", ejecutado con la  Fundación Natura, especialmente en el componente de salud de ecosistemas que incluye modelación ecohidrológica, y componente de monitoreo. Se espera que el conocimiento adquirido con este proyecto permita soportar de mejor forma proyectos o colaboraciones en el área de la sentencia. 
Adicionalmente, los informes reportados en 1D2 aplican para el aporte a la gestion del conocimiento especialmente al componente del estado de cuencas.</t>
  </si>
  <si>
    <t>Valor relacionado para la Acción 1D3</t>
  </si>
  <si>
    <t>Los reportes SIRH en zona de influencia de la Sentencia indicados en 1D3, también son soporte de esta actividad.</t>
  </si>
  <si>
    <t xml:space="preserve">INFORME DE CONTROL Y SEGUIMIENTO.
PSMV FORMULADO Y EN PROCESO DE ACTUALIZACION. </t>
  </si>
  <si>
    <t xml:space="preserve">Para la actividad de apoyo técnico a CORPAMAG y a los proyectos licenciados de la ANLA con SVCA permanente, en la realización del reporte al Subsistema de Información de Calidad del Aire - SISAIRE, se realizó revisión del documento de re-diseño del Sistema de Vigilancia de Calidad del Aire del Magdalena, el cual incorpora elementos de convergencia entre los Sistemas de Vigilancia de Calidad del Aire Industrial (SVCAI) y las necesidades de CORPAMAG y ANLA para el seguimiento de proyectos de gran escala e interés nacional que se desarrollan en las regiones y la protección a la salud de la población. 
Adicionalmente, el instituto viene realizando seguimiento del reporte de información de las estaciones de calidad del aire que conforman el sistema de vigilancia, y cuyos datos son recibidos en los aplicativos SISAIRE y NAMIS. Adicional a lo anterior, el instituto viene realizando una validación de segunda línea para asegurar la consistencia, representatividad y coherencia de la información reportada, facilitando el seguimiento de los proyectos, obras o actividades por parte de CORPAMAG y de ANLA.
En cuanto al Fortalecimiento de capacidades técnicas e institucionales a Autoridades Ambientales, se ha trabajado especialmente con CORPAMAG, DADSA y CORPOGUAJIRA, en capacitaciones presenciales en los siguientes temas: 
Generalidades y funcionalidades del Subsistema de Información sobre Calidad del Aire - SISAIRE.
Calidad y reporte de información a SISAIRE.
Res. 2254 de 2017. Cálculo del Índice de Calidad del Aire y de los niveles de prevención, alerta y emergencia.
De igual manera y a través de la estrategia de los espacios virtuales de capacitación (AIREWEB) se han realizado capacitaciones a las autoridades sobre temáticas asociadas a contaminación atmosférica, específicamente en temas correspondientes a: 
Inventarios de emisiones
Relación entre calidad del aire y meteorología
Acreditación de laboratorios
También, el IDEAM para el segundo semestre del 2019, finalizó y publicó el informe “INFORME DEL ESTADO DE LA CALIDAD DEL AIRE EN COLOMBIA 2018”, 
Para el caso de las Autoridades Ambientales, ubicadas en el área de influencia de esta sentencia, este informe, sirve como como base para la formulación e implementación de políticas, estrategias e instrumentos orientados a la calidad del aire en su territorio. 
Por ultimo, se indica que durante la vigencia 2019, se obtuvo aprobación del proyecto de seguimiento con el gobierno de Corea, y en el marco del proyecto de las 3 estaciones de calidad del aire donadas por el Gobierno de la República de Corea (KOICA), se está haciendo la gestión para que los datos de las estaciones de CORPAMAG, lleguen en tiempo real a IDEAM. 
</t>
  </si>
  <si>
    <t>El enlace publicado para consulta del INFORME DEL ESTADO DE LA CALIDAD DEL AIRE EN COLOMBIA 2018, es el siguiente:  
http://documentacion.ideam.gov.co/openbiblio/bvirtual/023870/lecac2018.pdf
Anexo 10. Carpeta con Informe gestión GSSD 2019, Registro fotográfico SISAIRE Y RESPEL, Informe Calidad del Aire 2018, Estrategia Rediseño SVCA- CORPAMAG
https://drive.google.com/drive/u/4/folders/1Gk6VotP0bUh8UNfiSVr8H0-3JZXguN-L</t>
  </si>
  <si>
    <t xml:space="preserve">Gestionar los recursos para el estudio de los diseños e implementación de los PSMV
Producto: Informes de gestión. </t>
  </si>
  <si>
    <t>Diseño e implementación del PSMV
Producto: Informes técnico</t>
  </si>
  <si>
    <t>Actvidad: Participación de un profesional para el apoyo del proceso de implementación de politica ambiental con los objetivos y/o misionalidad del IDEAM.
Producto:  memorias técnicas, actas o listas de asistencia de la participación de los profesionales a las mesas convocadas.</t>
  </si>
  <si>
    <t>Formular los PSMV en el municipio..Producto: PSMV documento elaborado</t>
  </si>
  <si>
    <t>Implementar los PSMV en el Municipio. Producto : informe de actividades.</t>
  </si>
  <si>
    <t>Se han adelantado gestiones interadministrativas para celebrar un Convenio Interadministrativo de Cooperación entre Parques Nacionales Naturales y el IDEAM, gestión que han sido trabajada desde julio del año anterior entre las Of Juridicas y dependencias temáticas de ambas entidades, especialmente desde el Ideam esta apoyada esta gestión por un profesional especializado.
De igual manera, se han adelantado las gestiones para celebrar un convenio Interadministrativo entre Ideam y Corpoguajira, gestion que se ha realizado durante el 2019, y con un especial avance en el segundo semestre de 2019 entre ambas entidades.</t>
  </si>
  <si>
    <t xml:space="preserve">Actualizar el plan de saneamiento y manejo de Vertido del municipio y articularlo con el plan de manejo del PNN Tayrona. Producto. Documentos técnicos de control y seguimiento  </t>
  </si>
  <si>
    <t>Anexo 11. 
Estudios previos para la celebración del convenio de cooperación entre PNN e Ideam.
Copia de borrador de proyección de minuta para la celebracion de convenio de cooperación entre Corpoguajira e Ideam.
https://drive.google.com/drive/u/4/folders/1Gk6VotP0bUh8UNfiSVr8H0-3JZXguN-L</t>
  </si>
  <si>
    <t xml:space="preserve">Seguimiento y evaluación del plan de saneamiento y manejo de vertido. Producto. Documentos técnicos de control y seguimiento </t>
  </si>
  <si>
    <t>Aumento de la cobertura de redes. 
INFORME Y SEGUIMIENTO AL PROYECTO DE AMPLIACION.</t>
  </si>
  <si>
    <t>ampliación de las redes de acueducto para aumentar la cobertura del servicio Producto: Informe de metros lineales de tuberías instaladas</t>
  </si>
  <si>
    <t>Gestionar  con entidades departamentales y nacionales los recursos para la instalación de redes de acueducto y alcantarillado en la zona urbana del municipio. Producto: Informe de Gestión</t>
  </si>
  <si>
    <t>Instalar  redes de acueducto y alcantarillado en las zonas  urbanas del Municipio. Producto: Numero de viviendas beneficiadas</t>
  </si>
  <si>
    <t xml:space="preserve">Realizar diagnóstico de los sistemas de tratamiento de aguas residuales del municipio de Dibulla                                                                                        Producto. Diagnóstico de sistemas de tratamiento de aguas residuales. Producto. Documentos técnicos de control y seguimiento </t>
  </si>
  <si>
    <t xml:space="preserve">Actualización de catastro de suscriptores y estratificación socioeconómica. Producto. Documentos técnicos de control y seguimiento </t>
  </si>
  <si>
    <t xml:space="preserve">
Requerimos de las entidades responsables directas que se defina con claridad (i) cuáles serán las actividades de fortalecimiento (esto puede ser un diplomado certificado por el SENA, una serie de talleres o una socialización), (ii) cuál será el cronograma de esas actividades de fortalecimiento, y (iii) las zonas donde se realizará. Para esto es fundamental que se lleve a cabo una reunión donde podamos discutir en detalle el tema y conocer qué entidades están acompañando la ejecución de esta actividad. Desafortunadamente, hasta el momento este espacio no se ha dado. Una vez contáramos con esta información, podríamos preparar los insumos que desde éste Instituto se tienen en bosques secos y húmedos. Así mismo para este Instituto es fundamental que la entidad responsable haya gestionado los recursos necesarios para avanzar en dicho acompañamiento, y éstos sean entregados al Instituto.</t>
  </si>
  <si>
    <t>Se ha enviado a todas las entidades la cartografía que permite establecer prioridades de restauración a escala 1:100.000 para el poligono del plan maestro, este insumo es clave para que las CAR y PNN definan sus zonas de Intervención.</t>
  </si>
  <si>
    <t>https://drive.google.com/file/d/16EqCCJrO1P7n8nnKAMILyW1vtxatPnD9/view</t>
  </si>
  <si>
    <t>Se ha enviado en el I semestre de 2019 una guía completa de especies prioritarias para la restauración del BsT, que es de utilidad para la restauración. Dependemos de las entidades locaes para que se abran los espacios de colaboración en la selección de las especies.</t>
  </si>
  <si>
    <t>https://drive.google.com/file/d/1dyAxY6_i2Nwdr5im2vXydrj7aZC7drmo/view?usp=sharing</t>
  </si>
  <si>
    <t xml:space="preserve">en proceso de revisión. </t>
  </si>
  <si>
    <t xml:space="preserve">
Las actividades de generación de conocimiento, están comprendidas en una meta demasiado amplia, en donde las entidades responsables directas deben avanzar en definir un objetivo claro que apunte al conocimiento que se quiere generar, y esto comprende un ejercicio de construcción conjunta de todas las instituciones que aporten a establecer tanto el objetivo, las actividades y el cronograma de actividades, así como las entidades académicas regionales generadoras de conocimiento que apoyarán y certificarán. Hasta el momento no hemos recibido información o invitación relacionada con dicha actividad, por lo cual como entidad acompañante estamos atentos a que se nos informe. Igualmente, para este Instituto es fundamental conocer el estado de avance de la gestión de los recursos para la actividad de acompañamiento y generación del conocimiento y que dichos recursos efectivamente le sean entregados al Instituto.</t>
  </si>
  <si>
    <t>articular con el plan departamental de agua la revisión y actualización de las actividades a realizar en los municipio   Producto documento técnico de seguimiento y control</t>
  </si>
  <si>
    <t>seguimiento y evaluación de las actividades del plan departamental de agua   Producto documento técnico de control</t>
  </si>
  <si>
    <t xml:space="preserve">1. Se ha enviado a todas las entidades la cartografía que permite establecer prioridades de restauración a escala 1:100.000 para el poligono del plan maestro, este insumo es clave para que las CAR y PNN definan sus zonas de Intervención.    2. Se adjunta documento técnico con las tipologías y diseños para la restauración del bosque seco tropical   https://drive.google.com/file/d/1IbVOAkmqS3e5n6lNNH5yw9Dl3YIJspNz/view?usp=sharing         </t>
  </si>
  <si>
    <t xml:space="preserve">https://drive.google.com/file/d/16EqCCJrO1P7n8nnKAMILyW1vtxatPnD9/view   </t>
  </si>
  <si>
    <t xml:space="preserve"> En coordinación con el Plan Departamental d Aguas del Magdalena revisar y actualizar los programas de acciones del plan maestro. 
Producto: Documento técnico del resultado de la actualización.</t>
  </si>
  <si>
    <t>Generar acciones de los programas de ampliación de cobertura en el Plan Departamental de Aguas del Magdalena.
Producto: Ampliación y mejoramiento d la cobertura del Plan.</t>
  </si>
  <si>
    <t xml:space="preserve">
Cualquier proceso participativo en el territorio debe tener un avance de trabajo social importante con las comunidades locales, por lo que las entidades responsables directas deben tener avances en ese sentido antes de proceder con un ejercicio de planificación espacial. Estamos atentos a que se nos informe si los sitios y los grupos comunitarios han sido contactados y socializados. A partir de esto, y con los recursos adecuados, el Instituto podrá avanzar como entidad acompañante en los talleres de planificación espacial. Igualmente, es fundamental conocer qué avances ha tenido la entidad responsable frente a la obtención de los recursos necesarios para el cumplimiento y la fecha en que estos serían entregados al Instituto.</t>
  </si>
  <si>
    <t>NO TENEMOS RESPONSABILIDADES MISIONALES EN ESTE TEMA YA HABIAMOS PEDIDO EN OFICIO QUE SE NOS QUITARA COMO ACOMPAÑANTES EN ESTE TEMA.</t>
  </si>
  <si>
    <t xml:space="preserve">Articular acciones con la empresa prestadora de servicio público para actualizar el programa de uso eficiente y ahorro de agua. Producto. Documentos técnicos de control y seguimiento </t>
  </si>
  <si>
    <t xml:space="preserve">Fortalecimiento de  la educación en la comunidad sobre el uso eficiente y ahorro del agua. Producto. Documentos técnicos de control y seguimiento </t>
  </si>
  <si>
    <t>Entre  2016-2019, el INVEMAR contribuyó con las siguientes actividades:
- Investigación sobre la distribución espacial de caladeros de pesca artesanal e industrial en las costas y mares de Colombia, incluyendo el área de Santa Marta.    
- Desarrollo tecnológico de Geovisor en línea para determinar presencia y caracterización de caladeros de pesca artesanal en el área de Santa Marta y el Caribe.
- Publicación de un libro sobre potencial de peces grandes pelágicos en el Caribe y Pacífico de Colombia, donde se pueden apreciar áreas fuera del Parque Nacional Natural Tayrona (PNNT) para la pesca.                                                                                                                                                                                                                                                                                        
 - Investigación sobre potencial de peces demersales en el Caribe norte entre Palomino y Bahía Honda, donde se pueden apreciar áreas fuera del PNNT para la pesca. </t>
  </si>
  <si>
    <t>A  2018: $19.624.043 
A 2019: $30.000.000</t>
  </si>
  <si>
    <t>Documento técnico: Rueda, M., et al 2010. Identificación, ubicación y extensión de caladeros de pesca artesanal e industrial en el territorio  marino-costero de Colombia. Informe Técnico Final. INVEMAR, ANH, MADR, INCODER. Santa Marta. 147p. Ver enlace http://www.invemar.org.co/redcostera1/invemar/docs/Acciones%20plan%20maestro%20PNNT%201A1-1A2-1A3.zip (Anexo 1A1a).
Geovisor Caladeros de pesca (https://gis.invemar.org.co/anh_caladerospesca/).
Libro: Rodríguez., et al 2015. Evaluación directa de las poblaciones de peces grandes pelágicos del Pacífico y Caribe continental de Colombia. Serie de publicaciones generales del INVEMAR No. 87. Serie recursos pesqueros de Colombia AUNAP 2015. Santa Marta. Colombia. 120p. Ver enlace http://www.invemar.org.co/redcostera1/invemar/docs/Acciones%20plan%20maestro%20PNNT%201A1-1A2-1A3.zip. (Anexo 1A1b).
Documento técnico: Escobar, et al., 2017. Programa de investigación pesquera en aguas marinas jurisdiccionales de Colombia 2016. Convenio No. 196 de 2016 AUNAP-INVEMAR. Informe técnico final. PRY-VAR-006-016-ITF. Santa Marta. 228 p + Anexos. Ver enlace http://www.invemar.org.co/redcostera1/invemar/docs/Acciones%20plan%20maestro%20PNNT%201A1-1A2-1A3.zip (Anexo 1A1c).</t>
  </si>
  <si>
    <t>Articular acciones con la unidad de servicios públicos del municipio para actualizar el programa de uso eficiente y ahorro de agua. Producto. Documentos técnicos actualización.</t>
  </si>
  <si>
    <t xml:space="preserve">Fortalecer  la educación y buenas prácticas ambientales en la comunidad sobre el uso eficiente y ahorro del agua. Producto. Documentos técnicos de control y seguimiento </t>
  </si>
  <si>
    <t xml:space="preserve">Entre  2016-2019, el INVEMAR realizó las siguientes actividades para aportar información con el fin de sustentar medidas técnicas que contribuya a la formulación de un plan de ordenamiento pesquero en el área del Plan Maestro del PNNT:
Concepto técnico del INVEMAR sobre el diagnóstico ambiental de la zona marino-costera del departamento del Magdalena, presentado a CORPAMAG y PNN-DTC.
Concepto técnico del INVEMAR sobre el diagnóstico ambiental integral relevante al Plan Maestro del PNN-Tayrona, presentado a PNN-DTC y a la  Gobernación del Magdalena.
Informes técnicos del monitoreo pesquero de la ecorregión Ciénaga Grande de Santa Marta (CGSM) entre 1999 y 2019, donde se muestra la producción pesquera y otras variables del desempeño de la pesca en el área.
Publicación de un libro sobre la pesca artesanal entre Los Cocos, Magdalena y Punta Gallinas, La Guajira.
</t>
  </si>
  <si>
    <t>Concepto técnico: CPT-CAM-019-16: Diagnóstico del estado ambiental de la zona marino costera del departamento del Magdalena, en la jurisdicción de CORPAMAG.  Ver enlace http://www.invemar.org.co/redcostera1/invemar/docs/Acciones%20plan%20maestro%20PNNT%201A1-1A2-1A3.zip (Anexo 1A2a).
Concepto técnico: CPT-CAM-027-16: Diagnóstico ambiental integral de la zona marino costera relevante al Plan Maestro de Protección y Restauración del PNN - Tayrona. Ver enlace http://www.invemar.org.co/redcostera1/invemar/docs/Acciones%20plan%20maestro%20PNNT%201A1-1A2-1A3.zip (Anexo 1A2b).
Informes anuales del monitoreo pesquero de la CGSM (1999-2019). Ver enlace https://www.invemar.org.co/inf-cgsm).
Libro: Viloria, et al., 2016. Pesquería artesanal del margen costero entre Los Cocos, Magdalena y Punta Gallinas, La Guajira, Caribe colombiano. Serie de publicaciones generales del INVEMAR No. 92. Santa Marta. 60p. Ver enlace http://www.invemar.org.co/redcostera1/invemar/docs/Acciones%20plan%20maestro%20PNNT%201A1-1A2-1A3.zip  (Anexo 1A2c).</t>
  </si>
  <si>
    <t xml:space="preserve">En 2019, se aportó la información relacionada a continuación, para contribuir a la elaboración de un documento de análisis histórico de las investigaciones pesqueras realizadas en la zona marina del departamento del Magdalena:
 Investigación sobre el diagnóstico biofísico del ambiente y los recursos pesqueros del Golfo de Salamanca, el cual incluye la propuesta de un modelo de manejo, conservación y uso.
El 05 de septiembre bajo radicado DGI-SCI-VAR-01094 de 2019, se entregaron a la Autoridad Nacional de Acuicultura y Pesca - AUNAP, insumos técnicos para la formulación de la ordenación pesquera de la zona costera del departamento del Magdalena, como respuesta a su solicitud (Rad. S2019NC000431). De igual manera, la información relacionada fue sustentada en reunión realizada en INVEMAR el día 18 de septiembre de 2019, a personal de la AUNAP; en la cual también se concertó sobre potenciales actividades dirigidas a la formulación de un proceso de ordenamiento pesquero en el área de influencia del Plan Maestro del PNN-Tayrona. 
</t>
  </si>
  <si>
    <t>Documento técnico: Rueda, et al., 2019. Levantamiento de información ambiental como insumo para la construcción de un modelo de manejo, conservación y uso sostenible en el Golfo de Salamanca, departamento del Magdalena. Convenio de Cooperación No. 6004081 de 2018 CI-INVEMAR. Informe Técnico Final. PRY-VAR-005-18-ITF. Santa Marta, Colombia. 176p + anexos. Ver enlace http://www.invemar.org.co/redcostera1/invemar/docs/Acciones%20plan%20maestro%20PNNT%201A1-1A2-1A3.zip (Anexo 1A3a).
OFICIO radicado DGI-SCI-VAR-01094 de 2019. Ver enlace http://www.invemar.org.co/redcostera1/invemar/docs/Acciones%20plan%20maestro%20PNNT%201A1-1A2-1A3.zip (Anexo 1A3b).</t>
  </si>
  <si>
    <t>FORMULACIÓN DE PROGRAMAS DE USO EFICIENTE DENTRO DEL PLAN
INCLUSION DEL COMPONETE CONSERVACION DEL AGUA DENTRO DEL PLAN DE EDUCACIÓN AMBIENTAL DEL MUNICIPIO.</t>
  </si>
  <si>
    <t>IMPLMEMETACION DE LOS PROGRAMAS EDUCATIVOS.</t>
  </si>
  <si>
    <t>En el 2017 INVEMAR reailzó el primer diagnóstico de residuos y microplásticos en el departamento del Magdalena como uno de los sitios priorizados en el diagnóstico y analisis nacional año 2017, realizado en alianza con Minambiente.
En el 2018 INVEMAR reailzó el diagnóstico del estado de contaminación por plásticos y microplásticos en aguas y sedimentos en seis playas de interés turístico y ambiental del departamento del Magdalena (playas el Muerto (PNNT), Neguanje, Taganga, Municipal, Los Cocos y Rodadero. Se realizaron dos (2) muestreos considerando las temporadas de alto y bajo turismo. Actividad realizada en el Convenio 131-2017 con CORPAMAG en el año 2018. paginas 37 a 46.
En el 2019 INVEMAR continuó el monitoreo y realizó 2 muestreos de basura marina y microplásticos en seis playas turísticas de Santa Marta (Rodadero, Concha, Grande, Blanca, Pozos Colorados y Bello horizonte), el 26 y 27 de julio de 2019 (temporada alta de turismo) y el 19 y 20 septiembre de 2019 (temporada de bajo turismo), desarrollado en el marco del Convenio CORPAMAG-INVEMAR 181-2019. </t>
  </si>
  <si>
    <t>INVEMAR, 2017. Informe Técnico Final. PRY-CAM-003-17. Componente 3. Santa Marta. 130-194 p. (Anexo 1B1a)
INVEMAR-CORPAMAG. 2018 Evaluación de las condiciones ambientales de la zona marino costera del departamento del Magdalena como herramienta para la gestión ambiental de Corpamag. Convenio 211-2017. Santa Marta, 141 p. (Anexo 1B1b)
Informe técnico de avance - ITA Convenio CORPAMAG-INVEMAR 181-2019 de octubre 2019. (Anexo 1B1c) 
https://www.invemar.org.co/redcostera1/invemar/docs/ANEXOS%20DESACATO.zip</t>
  </si>
  <si>
    <t>En el 2018 INVEMAR en el marco de la REDCAM reailzó dos (2) muestreos entre el 17, 19 y 21 de febrero de 2018, y entre el 27 y 28 de agosto en 46 estaciones de la zona costera del Magdalena, bajo el Convenio CORPAMAG-INVEMAR 211-2017. En La Guajira se realizaron dos (2) muestreos entre el el 6 y 8 de marzo de 2018; y entre el 6 y 8 de noviembre en 26 estaciones del departamento de La Guajira, bajo el Convenio 08 de 2016 CORPOGUAJIRA - INVEMAR. Realizó los ensayos de laboratorio y con el análisis de los resultados elaboró el diagnóstico y evaluación de la calidad de las aguas marino- costeras de los departamentos de Magdalena y La Guajira que se publicó en pagina Web.
En el 2019 INVEMAR en el marco de la REDCAM reailzó dos (2) muestreos entre el 27 y 28 de mayo, y el 15 y 16 octubre en 42 estaciones de la zona costera del Magdalena, bajo el Convenio CORPAMAG-INVEMAR 181-2019. En La Guajira se realizaron dos (2) muestreos entre el 19 y 21 de marzo; y entre el 1 y 3 de octubre en 26 estaciones del departamento de La Guajira, bajo el Convenio 08 de 2016 CORPOGUAJIRA - INVEMAR. Realizó los ensayos de laboratorio y con el análisis de los resultados elaboró el diagnóstico y evaluación de la calidad de las aguas marino- costeras de los departamentos de Magdalena y La Guajira que se publicó en pagina Web.</t>
  </si>
  <si>
    <t>2018: $179.919.489
2019: $130.142.730</t>
  </si>
  <si>
    <t>Informe diagnóstico de la calidad de las aguas marinas y costeras de Colombia -REDCAM 2018, con los  capítulos Magdalena y La Guajira. publicado en página Web del INVEMAR para descargar en http://www.invemar.org.co/redcam (Anexo 1C1a) 
Oficios de entrega a CORPAMAG (Anexo 1C1b) 
oficio entrega CORPOGUAJIRA (Anexo 1C1c) 
Informe diagnóstico de la calidad de las aguas marinas y costeras de Colombia -REDCAM 2019, con los  capítulos Magdalena y La Guajira. publicado en página Web del INVEMAR para descargar en http://www.invemar.org.co/redcam (Anexo 1C1d) 
Oficios de entrega a CORPAMAG (Anexo 1C1e) 
oficio entrega CORPOGUAJIRA (Anexo 1C1f) 
https://www.invemar.org.co/redcostera1/invemar/docs/ANEXOS%20DESACATO.zip</t>
  </si>
  <si>
    <t xml:space="preserve">Se propone excluir a CORPOGUAJIRA. Es competencia de los usuarios del recurso hídrico. </t>
  </si>
  <si>
    <t>Entre 2018 - 2019: Se elaboró publicación tipo cartilla "10 años (2009-2018) de lucha contra el invasor Pez León.
Se publicó artículo "Registro de un ejemplar de Pez León (Pterois volitans) sin vestigios de aleta dorsal espinosa. 
Se sometió para publicación el artículo "Distribución y abundancia del pez león invasor (Pterois volitans ) Scorpaeniformes: Scorpaenidae) en áreas coralinas someras del Caribe continental colombiano"</t>
  </si>
  <si>
    <t>2018: $13.000.000
2019: $11.000.000</t>
  </si>
  <si>
    <t xml:space="preserve"> Cartilla (Anexo 2A3a)
Articulo (Anexo 2A3b)
Articulo y carta de recibido (Anexo 2A3d y Anexo 2A3e)</t>
  </si>
  <si>
    <t xml:space="preserve">Se realizó monitoreo de la densidad de pez león en diciembre 2018 y diciembre de 2019 en cinco bahías del PNN Tayrona: Chengue, Neguanje, Cinto, Gayraca y Granate. Esto hace parte de las actividades que se desarrollan para el monitoreo de las áreas coralinas cada año. </t>
  </si>
  <si>
    <t>2018: $5.000.000
2019: $5.500.000</t>
  </si>
  <si>
    <t xml:space="preserve">En el link http://invasoresmarinos.invemar.org.co/ se pueden consultar los datos de registro de peces león del Tayrona. 
Los datos de monitoreo de 2018 se reportan en el informe "Seguimiento de la distribución y abundancia del pez leon, Caribe colombiano ambientes someros y mesofóticos"  (Anexo 2A4a)
Los datos 2019 harán parte de la información que se presentará en el próximo "Reporte del estado de los arrecifes coralinos y pastos marinos en Colombia", documento que se encuentra en elaboración actualmente. </t>
  </si>
  <si>
    <t xml:space="preserve">Se apoyó el Quinto torneo de captura y extracción de pez león en noviembre de 2018 en el PNN Tayrona  
Se apoyó en el Foro Estado de conocimiento y evaluación de las medidas implementadas para el control del pez león en el Caribe colombiano, coordinado por Parques Nacionales, realizado en noviembre de 2018 
Se apoyó la actividad liderada por Parques Nacionales y Corpamag "Gran jornada masiva de captura, extracción y degustación del pez león" realizada del 8 al 10 de abril de 2019.
</t>
  </si>
  <si>
    <t>2018: $9.000.000</t>
  </si>
  <si>
    <t>Memorias del foro (anexo 2A4b)
Respuesta a comunicación de invitación y certificado de reconocimiento de participación. (Anexo 2A4c y Anexo 2A4d)</t>
  </si>
  <si>
    <t>2C3</t>
  </si>
  <si>
    <t>Gestionar el recurso financiero para realizar el inventario  local de las fuentes de contaminación terrestres y marinas al interior del PNN Tayrona</t>
  </si>
  <si>
    <t>Un documento con el inventario de fuentes terrestres y marinas de contaminación al interior del PNN Tayrona
Producto: Informe técnico con el inventario</t>
  </si>
  <si>
    <t>2C4</t>
  </si>
  <si>
    <t xml:space="preserve">Evaluar el impacto del uso turístico en la calidad de las playas del PNN Tayrona relacionadas con la calidad del agua y arenas, y la dinámica turística (residuos y personas) </t>
  </si>
  <si>
    <t>Un documento con la evaluación del impacto del uso turístico en la calidad de las playas del PNNT relacionadas con la calidad aguas y arenas, y la dinámica turística (residuos y personas) 
Producto: Informe técnico con la evaluación</t>
  </si>
  <si>
    <t xml:space="preserve">INVEMAR en 2017 realizó muestreos mensuales para evaluar 12 playas en el Magdalena ubicadas los sectores de la bahía de Taganga, bahía de Santa Marta (playas  municipal y Los Cocos), bahía de Gaira (Rodadero y Salguero), Pozos Colorados (Pozos colorados y Bello Horizonte) y  Parque Nacional Natural Tayrona (Piscinita, La Piscina, Cabo San Juan, playa Muerto y Bahía Concha).   Con los resultados del monitoreo elaboró el documento técnico en enero de 2018. 
Se realizó la capacitación teórica medición de parámetros en campo y toma de muestras de agua y arenas a personal del PNNT el día 07 de abril de 2017 en las instalciones del INVEMAR y se realizó entrenamiento en campo y monitoreo del personal del PNNT sobre la medición de parámetros en campo, toma de muestras y conteo de usuarios y residuos el 18 y 19 de septiembre de 2017.
En el 2018 INVEMAR realizó el monitoreo de calidad de aguas de las playas turisticas de Bello Horizonte, Salguero, Rodadero, Taganga y bahía Concha en febrero, abril, junio y agosto. 
Se realizó una reunión en INVEMAR el día 19 febrero 2018 donde se socializó con el jefe del PNNT, la coordinadora del cumplimiento de la Sentencia T606 del Plan Maestro y el equipo técnico del PNNT, los resultados del monitoreo y evaluación del impacto de uso turístico sobre la calidad de aguas y arenas en playas del PNNT.
INVEMAR en 2019 continuó con la evaluación de calidad de aguas de las playas turisticas en 10 estaciones ubicadas en Pozos Colorados, Bello Horizonte, Salguero, Rodadero, Municipal, Taganga, Los Cocos, Blanca y bahía Concha, donde se realizó 1 muestreo el 17 de junio 2019, en el marco del Convenio CORPAMAG-INVEMAR 181-2019. </t>
  </si>
  <si>
    <t>INVEMAR. 2018. Evaluación del Impacto de Fuentes Difusas de Contaminación Sobre la Calidad del Agua y Arena en Playas Turísticas del Departamento del Magdalena. Informe Técnico, INVEMAR, Santa Marta. 27 p. (Anexo 2C4a) 
Fotos capacitación personal de PNNT (Anexo 2C4b)
INVEMAR-CORPAMAG. 2018 Evaluación de las condiciones ambientales de la zona marino costera del departamento del Magdalena como herramienta para la gestión ambiental de Corpamag. Convenio 211-2017. Santa Marta, 141 p. (Anexo 2C4c)
Listado asistencia socializacion monitoreo playas en el PNNT (Anexo 2C4d)
Plan de muestreo ejecutado en playas monitoreadas en 2019. Convenio CORPAMAG 181-2019 (Anexo 2C4e)
https://www.invemar.org.co/redcostera1/invemar/docs/ANEXOS%20DESACATO.zip</t>
  </si>
  <si>
    <t>Articular acciones con la empresa prestadora del servicio de acueducto y  alcantarillado para Aumentar la cobertura de redes                                           Acueducto y alcantarillado. Producto: Informe de Cobertura aumentada de acueducto y alcantarillado</t>
  </si>
  <si>
    <t>Gestionar ante la Gobernación del magdalena, el ministerio de vivienda y territorio y/o Corpamag los proyecto para aumentar las redes de acueducto</t>
  </si>
  <si>
    <t>Gestionar ante el departamento en el marco del plan departamental de agua la puesta en marcha en funcionamiento del plan municipal de acueducto y alcantarillado. Producto: Informe de gestión</t>
  </si>
  <si>
    <t>Instalar redes de alcantarillado. Producto:;metros de redes instaladas</t>
  </si>
  <si>
    <t>AÑO 2028:
Se actualizó el SIAM con los siguientes registros
Monitoreo Calidad de Aguas Marinas -  REDCAM 15259 Registros
Monitoreo Areas Coralinas - Estructura  5.258 Registros
Monitoreo Areas Coralinas - Abundancia peces asociados 941 Registros
Datos Pastos Marinos  estructura 228 registros
Datos Pastos Marinos abundancia peces asociados 306 registros
Datos Metereologicos - Estacion Bahia de Santa Marta  182.774 Registros
Datos Metereologicos - Estacion Playa Salguero  26.053 Registros
SIPEIN Encuestas Captura Pesca Artesanal CGSM 31.132 Registros
AÑO 2019:
Se actualizó el SIAM con los siguientes registros
Monitoreo Calidad de Aguas Marinas -  REDCAM 1545 Registros
Monitoreo Areas Coralinas - Estructura  5.304 Registros
Monitoreo Areas Coralinas - Abundancia peces asociados 942 Registros
Datos Pastos Marino Estructura 178
Datos Metereologicos - Estacion Bahia de Santa Marta  52.819 Registros
Datos Metereologicos - Estacion Playa Salguero  22.606 Registros
SIPEIN Encuestas Captura Pesca Artesanal CGSM  29.985</t>
  </si>
  <si>
    <t>AÑO 2018: 18.000.000
AÑO 2019: 19.000.000</t>
  </si>
  <si>
    <t xml:space="preserve">Portal Web del SIAM con servicios de consulta en línea http://siam.invemar.org.co/ </t>
  </si>
  <si>
    <t>EL RUBRO DE PRESUPUESTO SE ASIGNO EN EL ITEM 1C8.</t>
  </si>
  <si>
    <t>Articular acciones con la empresa prestadora del servicio de acueducto y  alcantarillado para Aumentar la cobertura de redes                                           Acueducto y alcantarillado. Cobertura aumentada de acueducto y alcantarillado. Documento técnico de seguimiento y control</t>
  </si>
  <si>
    <t>Gestionar ante la Gobernación de la Guajira, el ministerio de vivienda y territorio y/o (No hay sugerencias) los proyecto para aumentar las redes de acueducto. Documento técnico de seguimiento y control</t>
  </si>
  <si>
    <t>Articular acciones con la empresa prestadora del servicio de acueducto y  alcantarillado para Aumentar la cobertura de saneamiento básico                                               producto. Cobertura aumentada de saneamiento.</t>
  </si>
  <si>
    <t xml:space="preserve">Gestionar ante el plan departamental de agua la puesta en marcha en funcionamiento del plan municipal de acueducto y alcantarillado. Producto. Documentos técnicos de control y seguimiento </t>
  </si>
  <si>
    <t>Aunar  esfuerzos con las entidades para aumentar la cobertura en  saneamiento básico.</t>
  </si>
  <si>
    <t>Gestionar ante el plan departamental de agua la puesta en marcha en funcionamiento del plan municipal de acueducto y alcantarillado. Producto: Informe de gestión</t>
  </si>
  <si>
    <t xml:space="preserve">De acuerdo a lo informado por la Dirección de Bosques, Biodiversidad y Servicios Ecosistémicos informó que luego del análisis adelantado las dos entidades ( MADS y PARQUES), se definió la pertinencia de incluir el tema de Zonas amortiguadoras y función amortiguadora en el ejercicio de actualización del CONPES 3680 y formulación de una política del SINAP con visión 2030, teniendo en cuenta los énfasis del ejercicio:
 • -Manejo efectivo de las áreas.
 • -Prevención y solución diferencial de conflictos relacionados con el uso, la ocupación y la tenencia.
 • -Alinear los instrumentos de planificación del Sistema.
 • -Reconocimiento de las estrategias complementarias de conservación.
 • -Racionalizar la creación de nuevas áreas protegidas (priorización áreas de conservación.)
 Lo anterior con el fin de que las orientaciones, lineamientos y directrices que se generen desde este Ministerio con respecto a estos temas, se encuentren en armonía con lo que quede plasmado en el nuevo CONPES de áreas protegidas y la política del SINAP // Es importante señalar que para la realización de esta actividad se requieren insumos por parte del Departamento de Santa Marta, PNNC y Corpamag dirigidos a La Dirección de Bosques, Biodiversidad y Servicios Ecosistémicos.  </t>
  </si>
  <si>
    <t xml:space="preserve">Informe del reporte de la Dirección de Bosques Biodiversidad y Servicios Ecosistémicos </t>
  </si>
  <si>
    <t xml:space="preserve">El inicio de esta actividad se tiene programada para el presente año en vigencia 2020, a lo cual se requiere por oficio a la Unidad de Parques Nacionales Naturales de Colombia, Regiona Tayrona para coodinar el apoyo a las capacitaciones al sector Hotelero respecto la NTC 5133  </t>
  </si>
  <si>
    <t xml:space="preserve">Documental: Oficio a la Unidad de Parques Nacionales Naturales de Colombia, Regiona Tayrona </t>
  </si>
  <si>
    <t xml:space="preserve">El inicio de esta actividad se tiene programada para el presente año en vigencia 2020, igualmente se hace referencia que mediante las directrices  establecidad en el CONPES 3874 por el cual se establece la POLÍTICA NACIONAL PARA LA GESTIÓN INTEGRAL DE RESIDUOS SÓLIDOS; a fin que se tenga en cuenta  para la formulación del Programa. </t>
  </si>
  <si>
    <t xml:space="preserve">Documental: insumo técnico: Conpes 3874, a fin de tener en cuenta para la formulación de dicho programa por parte de la Unidad de Parques. </t>
  </si>
  <si>
    <t>1C24</t>
  </si>
  <si>
    <t>Expedir la normatividad para el manejo de los vertimientos al mar para el territorio nacional.</t>
  </si>
  <si>
    <t xml:space="preserve">EMITIR LA NORMATIVIDAD - PRODUCTO- ACTO ADMINISTRATIVO </t>
  </si>
  <si>
    <t>En el marco de la celeridad y compromiso de esta Entidad en el cumplimiento de la Sentencia y las actividades para restaurar y proteger el Parque Nacional Natural Tayrona, me permito informar que se emitió la Resolución 883 de 18 de mayo de 2018, establece los parámetros y los valores límites máximos permisibles en los vertimientos puntuales a cuerpos de aguas marinas.</t>
  </si>
  <si>
    <t>Documental:  Resolución 883 de 18 de mayo de 2018,</t>
  </si>
  <si>
    <t xml:space="preserve">En las sesiones adelantadas se ha llevado acabo reunión de comité técnico, con el fin de identificar conjuntamente lo adelantado en el plan de acción del  2019 y revisar cumplimiento a compromisos. Por otra parte, se dio inicio a la revisión del anexo de Caracterización y diagnostico UAC VNSNSM .
 se llevó acabo reunión del comité técnico, donde se revisó y recomendó unificar los polígonos de delimitación de la UAC y las diferentes fases del proceso POMIUAC
</t>
  </si>
  <si>
    <t xml:space="preserve">Documental: Actas de las sesions de trabajo </t>
  </si>
  <si>
    <t>EL MINISTERIO: PARTICIPARA EN LAS COMISIONES CONJUNTAS  - PRODUCTO: ACTAS DE LAS COMISIONES EN LAS QUE SE APRUEBAN AVANCES DEL POMIUAC ( 2018 Y 2019) E</t>
  </si>
  <si>
    <t>INFORME DE CONTROL Y SEGUIMIENTO.
INFORME TECNICO SOBRE EL ESTADO DE LEGALIDAD DE LOS USUARIOS QUE REALIZAN VERTIMIENTOS.</t>
  </si>
  <si>
    <t xml:space="preserve">Articular acciones con la empresa prestadora del servicio de acueducto y alcantarillado para verificar el estado de legalidad de los sistemas de tratamiento y brindar esta información a las entidades responsables. Producto. Documentos técnicos de control y seguimiento </t>
  </si>
  <si>
    <t>Realizar estudio del estado de legalidad de los usuarios que realizan vertimientos a las cuencas y cuerpos de agua del Municipio.
Producto: Documento técnico.</t>
  </si>
  <si>
    <t xml:space="preserve">Articular acciones con la empresa prestadora del servicio de acueducto y alcantarillado para verificar el estado de legalidad de los sistemas de tratamiento. Producto. Documentos técnicos de control y seguimiento </t>
  </si>
  <si>
    <t xml:space="preserve">Acatar las recomendaciones de la corporación autónoma regional de La Guajira para aclarar la legalidad de los vertimientos y Reducir  y controlar  los parámetros y los valores límites máximos permisibles  de las sustancias contaminantes. Producto. Documentos técnicos de control y seguimiento </t>
  </si>
  <si>
    <t>Suscribir un convenio entre El Ministerio del Interior y Parques Nacionales Naturales para la realización de las Consultas Previas de comunidades étnicas relacionadas con Parques Nacionales Naturales.</t>
  </si>
  <si>
    <t xml:space="preserve">$ </t>
  </si>
  <si>
    <t>Se continuó con la ejecución del convenio 011 de 2017 (PNN) - No. 1339 de 2017 (Min interior) en el marco de Consultas Previas de comunidades étnicas relacionadas con Parques Nacionales Naturales. La distribución del presupuesto se realizó de la siguiente manera Parques: 336,000,000 destinados al pago de profesionales. Min interior: $8,651,282 de gastos operativos.</t>
  </si>
  <si>
    <t>$ 83.651.282</t>
  </si>
  <si>
    <t>Convenio 011 de 2017 (PNN) - No. 1339 de 2017, Producto: Consultas previas realizadas</t>
  </si>
  <si>
    <t>Formulación de un protocolo de consulta previa con los pueblos indígenas de la SNSM.</t>
  </si>
  <si>
    <t>Se ha venido trabajando desde 2015 el cumplimiento de los acuerdos adquiridos por el gobierno nacional el 8 y 9 de septiembre de 2015, espacio en el cual se determinó la necesidad de formular un protocolo de consulta previa con los pueblos indígenas de la SNSM.Destinando un valor de $487.531.000 con el fin de ejecutar la primera fase del protocolo de consulta previa, por los cuatro pueblos de la SNSM y tuvo el siguiente esquema de ejecución:
 1. Dando cumplimiento al compromiso adquirido por el MI-DCP, y posterior a la presentación de la propuesta de financiamiento en la mesa de diálogo con los cuatro pueblos de la SNSM, el Ministerio del Interior asumió los gastos correspondientes a los talleres propuestos por los cuatro pueblos en el marco de la ejecución de la primera fase de construcción del protocolo. Se financiaron 9 talleres con recursos del MI, por un valor correspondiente a COP $183.360.000 millones. La ANM por su parte, financió el primer taller contemplado en la propuesta por un monto de COP $70 millones. En total, la realización de los talleres en el marco de la primera fase de construcción del Protocolo de Consulta Previa liderados por los cuatro pueblos tuvo un costo de COP $ 253.360.000.
 2. · Por otro lado, para la consolidación del equipo formulador del protocolo (primera fase) y la formulación de productos base para la segunda fase de construcción del protocolo el Ministerio del Interior en colaboración con FONADE y la Agencia Nacional de Hidrocarburos, se llevó a cabo la formalización de un contrato de servicios No. 2152199 con el Resguardo Arhuaco desde el 18 de diciembre de 2015 hasta el 31 de diciembre de 2015. El convenio se firmó por un monto de COP $234.171.000 y permitió obtener tres productos de base para la iniciación de la segunda fase, estos fueron:
 a) Documento con las directrices unificadas de los lineamientos, principios, procedimiento y criterios para el protocolo que garantice la protección del territorio ancestral y conocimiento ancestral.
 b) Documento consolidado preliminar de análisis cultural de los lineamientos, principios, procedimiento, criterios y el enfoque del estudio diagnostico (territorio ancestral, cultura propia, gobierno propio y consentimiento propio) para construir la propuesta del protocolo propio de los pueblos indígenas de la SNSM.
 c) Documento preliminar de estudio diagnóstico de la afectación cultural material- espiritual y ambiental de los principios y derechos fundamentales generados por la intervención pública y privada en la política de desarrollo económico del país en la sierra nevada.
 La ejecución de primera fase del protocolo de consulta previa finalizó en marzo de 2016 con la entrega de los productos mencionados anteriormente.
 Ahora bien, 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</si>
  <si>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$ 487.531.000</t>
  </si>
  <si>
    <t xml:space="preserve">INFORME TECNICO
INFORME DE CONTROL Y SEGUIMIENTO </t>
  </si>
  <si>
    <t>coordinar con CORPAMAG la evaluación de los efectos acumulativos de los vertimientos en las rondas de los cuerpos de agua
Producto: Informe técnico.</t>
  </si>
  <si>
    <t>Protocolo de consulta previa con los pueblos indígenas de la SNSM.</t>
  </si>
  <si>
    <t>La primera fase del protocolo ya se surtió, con ejecución presupuestal por valor de $487.531.000. La segunda etapa, de acuerdo con los compromisos establecidos quedó a cargo de las Corporaciones Autónomas y del Ministerio del Interior para la realización de actividades que comprender entre otros, Estudio, revisión y definición del protocolo para los procesos de consulta previa en sierra nevada, Concertación con entidades el protocolo de los procesos de consulta previa en la sierra nevada y su implementación, por valor estimado total de $406.000.000, distribuidos entre las mencionadas entidades, distribuidos de la siguiente manera: CORPAMAG: $135,000,000, CORPOGUAJIRA: $50.000.000, MINISTERIO DEL INTERIOR: $221.000.000. Este presupuesto está sujeto ajustes y revisiones por parte de las entidades. Producto: Protocolo de consulta previa con pueblos de la Sierra 
 1. La primera fase de ejecución del protocolo de consulta previa tuvo un costo de $487.531.000 y la segunda fase tuvo un costo de $308.960.000. De lo anterior se concluye que el costo de la fase 1 y 2 ascendió a $796.491.000. Presupuesto ejecutado por parte del Ministerio del Interior durante la vigencia fiscal comprendida entre el 2015, 2016, 2017 y 2018.
 2. Los documentos entregados durante la fase 1 y 2, son documentos generados internamente por los cuatro cabildos indígenas de la Sierra Nevada de Santa Marta y son propuestas que deberán ser objeto de revisión y concertación por parte del Ministerio del Interior y entidades nacionales interesadas/involucradas en los procesos de consulta previa dentro del territorio ancestral denominado Línea Negra.
 3. La propuesta entregada por los cuatro pueblos de la Sierra Nevada de Santa Marta establece que es necesario realizar una tercera fase, en la cual se formalice, socialice y defina el protocolo final de consulta previa de los cuatro pueblos indígenas de la SNSM para su implementación con las entidades del gobierno interesadas. Esta propuesta tiene un costo aproximado de 188 millones de pesos, para lo cual se deberá gestionar la consecución de los recursos financieros para su respectiva ejecución.</t>
  </si>
  <si>
    <t>$221.000.000.</t>
  </si>
  <si>
    <t>Protocolo de consulta previa con pueblos de la Sierra</t>
  </si>
  <si>
    <t>Apoyar a la autoridad ambiental del departamento en la evaluación  de los efectos acumulativos de los vertimientos en las rondas de los cuerpos de agua. Producto :Informe técnico.</t>
  </si>
  <si>
    <t>2F</t>
  </si>
  <si>
    <t>Establecimiento de acto administrativo que  defina las condiciones de  la comunidad de Taganga frente a la ancestralita que reclaman.</t>
  </si>
  <si>
    <t>2F1</t>
  </si>
  <si>
    <t>Definir la condición de  ancestralita reclamada  por la comunidad de Taganga</t>
  </si>
  <si>
    <t>Estudio para establecer la condición de "comunidad" indígena de este colectivo. Siguiendo la metodología estipulada para estos casos que conciernen pueblos desconocidos o "desaparecidos" denominado: Estudio etnológico.</t>
  </si>
  <si>
    <t>Durante el segundo semestre del año 2016 se inició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$66.562.952 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Se debe señalar que el estudio etnológico concluyo con la Resolución 010 del 5 de febrero de 2020 "Por medio del cual se inscribe en el registro de comunidades indígenas, la comunidad indígena Taganga perteneciente al pueblo Taganga, con unidades familiares ubicadas en el corregimiento del mismo nombre, en jurisdicción del Distrito Turístico, Cultural e Histórico de Santa Marta, Departamento del Magdalena”.
 1. Dando cumplimiento al compromiso adquirido por el MI-DCP, y posterior a la presentación de la propuesta de financiamiento en la mesa de diálogo con los cuatro pueblos de la SNSM, el Ministerio del Interior asumió los gastos correspondientes a los talleres propuestos por los cuatro pueblos en el marco de la ejecución de la primera fase de construcción del protocolo. Se financiaron 9 talleres con recursos del MI, por un valor correspondiente a COP $183.360.000 millones. La ANM por su parte, financió el primer taller contemplado en la propuesta por un monto de COP $70 millones. En total, la realización de los talleres en el marco de la primera fase de construcción del Protocolo de Consulta Previa liderados por los cuatro pueblos tuvo un costo de COP $ 253.360.000.
 2. Por otro lado, para la consolidación del equipo formulador del protocolo (primera fase) y la formulación de productos base para la segunda fase de construcción del protocolo el Ministerio del Interior en colaboración con FONADE y la Agencia Nacional de Hidrocarburos, se llevó a cabo la formalización de un contrato de servicios No. 2152199 con el Resguardo Arhuaco desde el 18 de diciembre de 2015 hasta el 31 de diciembre de 2015. El convenio se firmó por un monto de COP $234.171.000 y permitió obtener tres productos de base para la iniciación de la segunda fase, estos fueron:
 a) Documento con las directrices unificadas de los lineamientos, principios, procedimiento y criterios para el protocolo que garantice la protección del territorio ancestral y conocimiento ancestral.
 b) Documento consolidado preliminar de análisis cultural de los lineamientos, principios, procedimiento, criterios y el enfoque del estudio diagnostico (territorio ancestral, cultura propia, gobierno propio y consentimiento propio) para construir la propuesta del protocolo propio de los pueblos indígenas de la SNSM.
 c) Documento preliminar de estudio diagnóstico de la afectación cultural material- espiritual y ambiental de los principios y derechos fundamentales generados por la intervención pública y privada en la política de desarrollo económico del país en la sierra nevada.
 La ejecución de primera fase del protocolo de consulta previa finalizó en marzo de 2016 con la entrega de los productos mencionados anteriormente.
 Ahora bien, 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</si>
  <si>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$ 15.000.000</t>
  </si>
  <si>
    <t>Producto: Estudio etnológico. Resolución 010 del 5 de febrero de 2020</t>
  </si>
  <si>
    <t xml:space="preserve">Diagnostico preliminar de las condiciones.
DIAGNOATICO DE CONDICIONES DE VERTIMIENTOS </t>
  </si>
  <si>
    <t>Inicio del trámite de Consulta Previa del proyecto de Ley de Consulta con las comunidades étnicas del país.</t>
  </si>
  <si>
    <t>De acuerdo con la información reportada por el Despacho del Viceministro de Participación, se estima la ejecución de presupuesto por valor de $5,000 millones de pesos. Producto: Actas de reuniones de consulta previa con los espacios de representación de las comunidades étnicas</t>
  </si>
  <si>
    <t>$ 5.000.000.000</t>
  </si>
  <si>
    <t>Actas de reuniones de consulta previa con los espacios de representación de las comunidades étnicas</t>
  </si>
  <si>
    <t>Diseñar programas de restauración activa en rondas y cuerpos de agua identificados en los resultados de evaluación de efectos acumulativos. 
Producto: Programas de restauración diseñados</t>
  </si>
  <si>
    <t>Implementación y seguimiento de programas de restauración activa en rondas y cuerpos de agua identificados en los resultados de evaluación de efectos acumulativos. 
Producto: Informes de seguimiento de zonas restauradas.</t>
  </si>
  <si>
    <t>Diseñar programas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Programas de restauración diseñados</t>
  </si>
  <si>
    <t>Activar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Activación de  Programas de restauración diseñados</t>
  </si>
  <si>
    <t xml:space="preserve">Realizar diagnóstico de los sistemas de  alcantarillado del municipio de Dibulla con el fin de definir las obras de adecuación                                                                       Producto. Informe de diagnóstico de sistemas de acueducto y alcantarillado Producto. Documentos técnicos de control y seguimiento </t>
  </si>
  <si>
    <t xml:space="preserve">Realizar zonificación de los vertimientos en las rondas y cuerpos de agua con el fin de establecer zonas de seguridad o protección adecuadas para dispersar los contaminantes antes de que lleguen a receptores sensibles. Producto. Documentos técnicos de control y seguimiento </t>
  </si>
  <si>
    <t>Presentación del plan maestro PNN para incorporación en el plan departamental
COMPONENTE DE INCLUSION EN EL PLAN DEPARTAMENTAL DE AGUAS DEL MAGDALENA</t>
  </si>
  <si>
    <t>INFORME TECNICO</t>
  </si>
  <si>
    <t>Articular las acciones del plan maestro con el plan departamental de agua Producto: Informe técnico.</t>
  </si>
  <si>
    <t>Articular el proceso del plan departamental de aguas del magdalena con las acciones identificadas en el plan maestro.</t>
  </si>
  <si>
    <t xml:space="preserve">INFORME DE CONTROL Y SEGUIMIENTO </t>
  </si>
  <si>
    <t xml:space="preserve">seguimiento y control de  los informe de taza retributiva en cada uno de los sistemas de tratamiento del operador del servicio de alcantarillado para constatar la carga contaminante de los vertimientos. Producto. Documentos técnicos de control y seguimiento </t>
  </si>
  <si>
    <t xml:space="preserve">Participación de MINCIT como apoyo técnico en la planeación e implementación de la acción propuesta. Producto: Asistencia Técnica.
</t>
  </si>
  <si>
    <r>
      <rPr>
        <b/>
        <sz val="11"/>
        <rFont val="Arial"/>
      </rPr>
      <t xml:space="preserve">Participación de MINCIT como apoyo técnico en la implementación de dichos mecanismos. Producto: Asistencia Técnica.
</t>
    </r>
    <r>
      <rPr>
        <sz val="11"/>
        <rFont val="Arial"/>
      </rPr>
      <t>1. En el segundo semestre de 2019, se le asigna a una de las contratistas del progama de Turismo Comunitario para acompañar desde el Ministerio de Comercio, Industria y Turismo para la implementación de las acciones precisas a lo cual en su reunión del 5 de noviembre de 2019 realizó lo siguiente: 
-Revisar manejo de usos en Palanga-Nenguaje.
-Revisar el seguimiento de los Acuerdos en Cabo San Juan y Trasladan basura a un centro de acopio, pero no hay donde depositarlo en Cañaveral 
-Revisar el tema de la informalidad de dos establecimientos (agrícola y Bermúdez) en Piscina, Arenilla y Arrecifes.</t>
    </r>
  </si>
  <si>
    <t>-'Cuadro de excel de la Reunión en Parques Nacionales Martes 5 de Noviembre de 2019'</t>
  </si>
  <si>
    <t>FORMULACIÓN PROCEDAS, 
INFORMES DE SEGUIMIETO Y CONTROL A LOS SECTORES PRODUCTIVOS DEL MUNICIPIO Y DE INPLEMENTACION DE PRODEDAS  DEL LOS PROCEDAS COMUNALES</t>
  </si>
  <si>
    <t xml:space="preserve"> Participación de MINCIT como apoyo técnico en la implementación de dichos mecanismos. Producto: Asistencia Técnica.</t>
  </si>
  <si>
    <t>SEGUIMIENTO Y CONTROL
INFORMES DE SEGUIMIETO Y CONTROL A LOS SECTORES PRODUCTIVOS DEL MUNICIPIO Y DE INPLEMENTACION DE PRODEDAS  DEL LOS PROCEDAS COMUNALES</t>
  </si>
  <si>
    <t xml:space="preserve">Participación de MINCIT como apoyo técnico en la implementación de dichos mecanismos. Producto: Asistencia Técnica.
</t>
  </si>
  <si>
    <r>
      <rPr>
        <b/>
        <sz val="11"/>
        <color rgb="FF000000"/>
        <rFont val="Arial"/>
      </rPr>
      <t xml:space="preserve">Participación de MINCIT como apoyo técnico en la implementación de dichos mecanismos. Producto: Asistencia Técnica.
</t>
    </r>
    <r>
      <rPr>
        <sz val="11"/>
        <color rgb="FF000000"/>
        <rFont val="Arial"/>
      </rPr>
      <t xml:space="preserve">
1. En el segundo semestre de 2019, se asigna a una de las contratistas del progama de Turismo Comunitario para acompañar desde el Ministerio de Comercio, Industria y Turismo mediante asistencia técnica para la implementación de las acciones precisas que mencionadas anteriormente, y en la última reunión del año se abordaron temas, tales como: Reglamentación Buceo – Intangible en Granate, la realización de un estudio de Carga - Norma Técnica Sectorial de Playa – en Bahía Cocha.
2. Programa Turismo y Paz.
3. Para el año 2020, se asigna a un contratista especializado para el tema, y la copia del contrato No. 203 del 2020 del Ministerio de Comercio, Insutria y Turismo se adjuntará al documento oficial. 
</t>
    </r>
  </si>
  <si>
    <t>-'Cuadro de excel de la Reunión en Parques Nacionales Martes 5 de Noviembre de 2019'
-´Participación Reuniones Parques Nacionales Naturales del 6, 10, 11 y 12 de Septiembre y del 16 y 17 de Octubre de 2019'
-'Contrato 203 de 2020 Contratista del MINCIT Luis Pardo'</t>
  </si>
  <si>
    <t>Realizar diagnóstico de los sistemas de optimización de la Punta de los Remedios, Cabecera Municipal, y corregimiento de Mingueo y diseño y construcción de los sistemas de optimización de las Flores, palomino y Rio Ancho.                                              Producto. Informe de Diagnostico de lagunas realizado y proyecto de construcción formulado</t>
  </si>
  <si>
    <t>Presentar proyecto al fondo de turismo (FONTUR) para la contratación del desarrollo de una consultoría para la elaboración del plan de desarrollo turístico del Parque Nacional Natural Tayrona. Producto: Proyecto para aprobación del Comité Directivo de FONTUR.</t>
  </si>
  <si>
    <t>Realizar gestiones para  optimizar  los sistemas de tratamiento de aguas residuales de la punta de los remedios, cabecera municipal y corregimiento de Mingueo y la construcción de los sistemas de optimización de los corregimientos de las Flores, palomino y Rio Ancho.                                 Producto. Proyectos formulados y gestionado para realizar optimización de sistemas de tratamiento.</t>
  </si>
  <si>
    <t>Costo final del proyecto: $383’000.000</t>
  </si>
  <si>
    <t>realizar programas de producción limpia en los productores del municipio.
Producto: Informe técnico</t>
  </si>
  <si>
    <t>Apoyar las actividades realizadas por CORPAMG DE seguimiento y control, para la reducción de la contaminación de los cuerpo de agua. Producto: Informe de visita.</t>
  </si>
  <si>
    <t>Realizar la Gestión ante entidades departamentales y nacionales para obtener los recursos que nos permitan avanzar en la a instalación de  alcantarillado de aguas luvias. Producto :Informe de Gestión.</t>
  </si>
  <si>
    <t>Realizar la Gestión ante entidades departamentales y nacionales para obtener los recursos que nos permitan avanzar en la a instalación de  alcantarillado de aguas  :Informe de Gestión.</t>
  </si>
  <si>
    <t xml:space="preserve">Dibulla </t>
  </si>
  <si>
    <t xml:space="preserve">Realizar diagnostico en las comunidades para verificar la necesidad de construcción de los alcantarillado pluvial del corregimiento de Mingueo, la punta de los Remedio y un tramo en la cabecera municipal.                     Producto. Proyectos formulado  y Documentos técnicos de control y seguimiento </t>
  </si>
  <si>
    <t>Realizar las gestiones para construcción y operación de los alcantarillados pluviales del corregimiento de Mingueo, la punta de los Remedio y un tramo en la cabecera municipal.              Producto Alcantarillado construido y  Documentos técnicos de control y seguimiento </t>
  </si>
  <si>
    <t>FORMULACIIÓN DEL PROYECTO.
FORMULACION DE PROYETO  PARA ALCANTARILLADO PLUVIAL.</t>
  </si>
  <si>
    <t>CONSULTORIA PARA IMPLEMENTACIÓN DEL DISEÑO DEL ALCANTARILLADO PLUVIAL PARA EL MUNICIO DE CIENAGA.</t>
  </si>
  <si>
    <t>PROACTIVA (VEOLIA)</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</si>
  <si>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</si>
  <si>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Informe de capacitaciones</t>
  </si>
  <si>
    <t>Realizar campañas educativas dirigidas a la protección de las ronda hidrica. Producto: número de campañas realizadas.</t>
  </si>
  <si>
    <t>campañas educativas
INFORME DE CAPACITACIÓN, ACTAS Y LISTAS DE ASISTENCIA.</t>
  </si>
  <si>
    <t xml:space="preserve">Implementar la estrategia de comunicación y educación para la conservación de la biodiversidad y la diversidad cultural 
Producto: Informe técnico
</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</si>
  <si>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</si>
  <si>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campesinos capacitados en cuidado y protección de ronda hídrica</t>
  </si>
  <si>
    <t>2C2</t>
  </si>
  <si>
    <t>Desarrollar proyectos de investigación encaminados a la identificación de un sistema de baños sostenibles y amigables con el medio ambiente.</t>
  </si>
  <si>
    <t xml:space="preserve">Desarrollar los programas de monitoreo e investigación para conocer el estado de conservación de los valores naturales, culturales y beneficios ambientales de las áreas protegidas nacionales.
Informe técnico
</t>
  </si>
  <si>
    <t>Análisis de la información y apoyo en la logística de toma de información.
Producto: Informe técnico</t>
  </si>
  <si>
    <t>2C5</t>
  </si>
  <si>
    <t>Implementar un sistema piloto de baños sostenibles y amigables con el ambiente, previamente identificados.</t>
  </si>
  <si>
    <t>Implementar los Planes de Ordenamiento Ecoturístico de áreas protegidas con vocación de ecoturismo.
Producto: Informe Técnico</t>
  </si>
  <si>
    <t>2C6</t>
  </si>
  <si>
    <t>Realizar el análisis de vulnerabilidad de los ecosistemas al interior del PNNT, el deterioro de los servicios ecosistémicos y su capacidad de adaptación ocasionada por la contaminación</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</si>
  <si>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</si>
  <si>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</si>
  <si>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 xml:space="preserve">Convenio de asociación N° 011 de 2015, para entrega de estaciones meteorológicas e hidro-climáticas pertenecientes al municipio de Ciénaga (Proyecto de cambio climático) a entidades encargadas del monitoreo de alertas tempranas de deforestación. 
Se desarrolló el proyecto con nombre “Anuar esfuerzos humanos, técnicos y presupuestales de un plan de buenas prácticas ambientales para el manejo integral de los recursos hídricos para la adaptación al cambio climático en el municipio de Ciénaga, Magdalena.
Con apoyo de Corpamag se llevó a cabo la siembra de 270 árboles para la conservación de espacios aprovechables para la recuperación de bosques.
</t>
  </si>
  <si>
    <t>-</t>
  </si>
  <si>
    <t>documento tecnico "Manejo integral de los recussos hidricos para la adaptacion al cambio climatico" que se encuentra en la oficina de medio ambiente municipal</t>
  </si>
  <si>
    <t xml:space="preserve">Acciones desarrolladas dentro de los planes de gestión ambiental municipal en el año 2019.
Se tiene la proyección de los programas a ejecutar dentro del documento del POT.
</t>
  </si>
  <si>
    <t xml:space="preserve">incorporación de políticas, planes, programas y proyectos determinados dentro del plan maestro, en el proyecto de revisión y ajuste del POT
INFORMES TECNICOS DE RESULTADOS
</t>
  </si>
  <si>
    <t>incorporación de políticas, planes, programas y proyectos determinados dentro del plan maestro, en el proyecto de revisión y ajuste del POT
INFORMES TECNICOS DE RESULTADOS "POT Rural"</t>
  </si>
  <si>
    <t xml:space="preserve">incorporación de políticas, planes, programas y proyectos determinados dentro del plan maestro, en el proyecto de revisión y ajuste del POT
INFORMES TECNICOS DE RESULTADOS "Pot Rural"
</t>
  </si>
  <si>
    <t>1. FORTALECIMIENTO DE LOS PROCESOS DE GESTIÓN DEL RIESGO COMO INSUMO BASE EN EL ORDENAMIENTO TERRITORIAL EN EL MUNICIPIO DE DIBULLA IPMC0682018</t>
  </si>
  <si>
    <t xml:space="preserve">Formulación del proyecto
CREACION DEL CATASTRO MULTIPROPOSITO
</t>
  </si>
  <si>
    <t>https://www.contratos.gov.co/consultas/detalleProceso.do?numConstancia=18-13-8735549</t>
  </si>
  <si>
    <t>Hasta el momento no se han desarrollado el proyecto, está en fase de formulación y adopción por parte de la administración</t>
  </si>
  <si>
    <t xml:space="preserve">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
</t>
  </si>
  <si>
    <t>Se presentan unos ítem donde se involucran los ríos que competen al municipio, así mismo las acciones para mitigar los impactos que se generan en los mismos.</t>
  </si>
  <si>
    <t>El EOT se encuentra publicado en la página web del municipio y la adminnistracion avanza en la consolidacion del nuevo PBOT del municipio de Dibulla , en este momento se está ajustando la determinante de cambio climatico y cartografias. PBOT EN ESPERA DE LA REVISION Y OBSERVACIONES POR PARTE DE LA CORPORACION AUTONOMA REGIONAL DE LA GUAJIRADebe estar consolidado para el presente año.</t>
  </si>
  <si>
    <t xml:space="preserve">"Aprobación del proyecto de revisión y ajuste del POT (Actualmente en ejecución)
DOCUMENTO POT ACTUALIZADO"
</t>
  </si>
  <si>
    <t xml:space="preserve">.PRESTACIÓN DE SERVICIOS PROFESIONALES DE ASESORÍA EN EL PROCESO DE SOCIALIZACIÓN, CONCERTACIÓN Y ADOPCIÓN DEL PLAN BÁSICO DE ORDENAMIENTO TERRITORIAL DEL MUNICIPIO DE DIBULLA CPS027/2019 </t>
  </si>
  <si>
    <t>https://www.contratos.gov.co/consultas/detalleProceso.do?numConstancia=19-12-9161006</t>
  </si>
  <si>
    <t xml:space="preserve">Contamos con campañas en las zonas rurales, planes de gestión del riesgo.
Dentro del POT contamos con la gestión del riesgo y cambio climático municipal
</t>
  </si>
  <si>
    <t xml:space="preserve">Socialización y concientización a los  propietarios y encargados de los establecimientos comerciales ubicados en la plaza del centenario acerca la importancia del ahorro de agua.
Activación del Plan de Contingencia y activar los Comités Municipales de Gestión del Riesgo sobre incendios de cobertura vegetal en épocas del fenómeno del niño. 
</t>
  </si>
  <si>
    <t xml:space="preserve">La Agencia nacional de tierras y la alcaldía de Dibulla entregaron este 2019 62 títulos de predios Rurales y urbanos en el municipio de Dibulla. ADEMAS El EOT se encuentra publicado en la página web del municipio y la adminnistracion avanza en la consolidacion del nuevo PBOT del municipio de Dibulla , en este momento se está ajustando la determinante de cambio climatico y cartografias. PBOT EN ESPERA DE LA REVISION Y OBSERVACIONES POR PARTE DE LA CORPORACION AUTONOMA REGIONAL DE LA GUAJIRADebe estar consolidado para el presente año. </t>
  </si>
  <si>
    <t>Participación dentro del plan interinstitucional con el acompañamiento y la entrega de un documento del estado e intervenciones de emergencias en incendios forestales atendidos en nuestro municipio, campañas y jornadas, así como algunas recomendaciones para el mejoramiento de nuestros cuerpos de atención  a emergencias de incendios.</t>
  </si>
  <si>
    <t>Se hizo entrega del desarrollo de los incendios en los últimos dos años así como los principales problemas que está enfrentando nuestra unidad de bomberos en cuanto a capacidad e insumos, esto dentro de las mesas de trabajo desarrolladas por el Plan Maestro Tayrona.</t>
  </si>
  <si>
    <t xml:space="preserve">Campañas ambientales de “tu jaula no es mi casa” y protección de las iguanas “no te comas mi futuro” 
Mesas de trabajo y Actas de notificaciones hechas a los procedimientos adelantados por parte de policía ambiental y oficina de medio ambiente de Ciénaga.
</t>
  </si>
  <si>
    <t>Estos están dentro de los documentos presentados en los planes de gestión ambiental 2018 2019.</t>
  </si>
  <si>
    <t xml:space="preserve">Se ejecuto el proyecto “Apoyo para la formulación del plan de mitigación de cambio climático del municipio de Dibulla” método de verificación código verificación secop IPMC0442018.  </t>
  </si>
  <si>
    <t>https://www.contratos.gov.co/consultas/detalleProceso.do?numConstancia=18-13-8366520</t>
  </si>
  <si>
    <t xml:space="preserve">PRAE en instituciones educativas del municipio desarrollado y llevado a cabo con acompañamiento de PRODECO.
A su vez cada colegio diseño su Proyecto Educativo Institucional Ambiental, que es la carta de navegación de las escuelas y colegios, en donde se especifican entre otros aspectos los principios y fines del establecimiento, los recursos docentes y didácticos disponibles y necesarios, la estrategia pedagógica, el reglamento para docentes y estudiantes y el sistema de gestión. 
</t>
  </si>
  <si>
    <t>aporte de apoyo al diseño de programas educativos ambientales</t>
  </si>
  <si>
    <t xml:space="preserve">Junto a las acciones desarrolladas de la certificación turística se encuentra un informe que se desprende y hace parte del componente ambiental, dentro de este se destaca las jornadas de educación ambiental de “tu jaula no es mi casa” y protección de las iguanas “no te comas mi futuro” 
Mesas de trabajo y Actas de notificaciones hechas a los procedimientos adelantados por parte de policía ambiental y oficina de medio ambiente de Ciénaga
</t>
  </si>
  <si>
    <t>"Aporte de apoyo al diseño de programas educativos y turísticos" informes de gestion ambiental</t>
  </si>
  <si>
    <t xml:space="preserve"> 1. FORTALECIMIENTO DE LOS PROCESOS DE GESTIÓN DEL RIESGO COMO INSUMO BASE EN EL ORDENAMIENTO TERRITORIAL EN EL MUNICIPIO DE DIBULLA IPMC0682018                                                             2. Para esta acción se inició el 25 de septiembre con la socialización:  del contrato 0061 de 2018 que tiene como objeto: “IMPLEMENTACIÓN DEL PROGRAMA DE GESTIÓN AMBIENTAL SECTORIAL Y URBANA N LOS MUNICIPIOS DEL DEPARTAMENTO DE LA GUAJIRA” Involucrados (Corpoguajira, ONG Preservar, Alcaldía de Dibulla)</t>
  </si>
  <si>
    <t xml:space="preserve"> 1. FORTALECIMIENTO DE LOS PROCESOS DE GESTIÓN DEL RIESGO COMO INSUMO BASE EN EL ORDENAMIENTO TERRITORIAL EN EL MUNICIPIO DE DIBULLA IPMC0682018                                                                      2. Para esta acción se inició el 25 de septiembre con la socialización:  del contrato 0061 de 2018 que tiene como objeto: “IMPLEMENTACIÓN DEL PROGRAMA DE GESTIÓN AMBIENTAL SECTORIAL Y URBANA N LOS MUNICIPIOS DEL DEPARTAMENTO DE LA GUAJIRA” Involucrados (Corpoguajira, ONG Preservar, Alcaldía de Dibulla)</t>
  </si>
  <si>
    <t>Implementación y puesta en marcha del CIDEA municipal</t>
  </si>
  <si>
    <t>CREACION DE PROCEDAS COMUNALES Y RURALES, SEGUIMENTO Y CONTROL A LOS PRAE EXISTENTE.</t>
  </si>
  <si>
    <t>DESARROLLO DE ESTRATEGIAS AMBIENTALES DIRIGIDAS A LA COMUNIDAD ESTUDIANTIL PARA LA PROTECCIÓN DEL MEDIO, GARANTIZANDO LA INTEGRIDAD DE LOS NIÑOS, JÓVENES Y ADOLESCENTES, EN EL MARCO DEL CIDEA, EN EL MUNICIPIO DE DIBULLA</t>
  </si>
  <si>
    <t>https://www.contratos.gov.co/consultas/detalleProceso.do?numConstancia=19-11-10039552</t>
  </si>
  <si>
    <t>Generar programas de ahorro y uso eficiente del recurso hídrico en coordinación con las entidades involucradas.
Producto documento técnico.</t>
  </si>
  <si>
    <t>Implementar  los programas de ahorro y uso eficiente del recurso hídrico en coordinación con las entidades involucradas.
Producto documento técnico.</t>
  </si>
  <si>
    <t>coordinar con la secretaria de planeación la inclusión de programas de educación ambiental en los instrumentos de planificación Producto documentos actualizados</t>
  </si>
  <si>
    <t>implementación del plan municipal de educación ambiental Producto documento técnico de seguimiento</t>
  </si>
  <si>
    <r>
      <t xml:space="preserve">Aunar esfuerzo con la corporación autónoma regional de la guajira  para brindar asistencia técnica y capacitación a los pescadores del municipio de Dibulla en el manejo, prevención y control del pez león.             </t>
    </r>
    <r>
      <rPr>
        <b/>
        <sz val="11"/>
        <rFont val="Arial Narrow"/>
      </rPr>
      <t>Producto:</t>
    </r>
    <r>
      <rPr>
        <sz val="11"/>
        <rFont val="Arial Narrow"/>
      </rPr>
      <t xml:space="preserve"> Pescadores Capacitado. Producto: Pescadores capacitados en el manejo del pez león</t>
    </r>
  </si>
  <si>
    <r>
      <t xml:space="preserve">Identificar las técnicas y herramientas adecuadas y eficientes para la extracción segura de la especie del pes león.                                  </t>
    </r>
    <r>
      <rPr>
        <b/>
        <sz val="11"/>
        <rFont val="Arial Narrow"/>
      </rPr>
      <t xml:space="preserve">Producto: </t>
    </r>
    <r>
      <rPr>
        <sz val="11"/>
        <rFont val="Arial Narrow"/>
      </rPr>
      <t>Protocolo para la captura, extracción y disposición final de los especímenes de pez león</t>
    </r>
  </si>
  <si>
    <r>
      <t xml:space="preserve">Apoyar estrategia de conservación de bosque seco y bosque húmedo tropical  a través del esquema de pago por servicios ambientales BanCO2                               </t>
    </r>
    <r>
      <rPr>
        <b/>
        <sz val="11"/>
        <rFont val="Arial Narrow"/>
      </rPr>
      <t>Producto:</t>
    </r>
    <r>
      <rPr>
        <sz val="11"/>
        <rFont val="Arial Narrow"/>
      </rPr>
      <t xml:space="preserve"> familias beneficiadas con el programa</t>
    </r>
  </si>
  <si>
    <t>PROFESIONAL DE APOYO 
INFORME DE APOYO Y SEGUIMIENTO</t>
  </si>
  <si>
    <t xml:space="preserve">PGIRS ACTUALIZADO
PGIRS ACTUALIZADO Y DOCUMENTO DE ADOPCION
</t>
  </si>
  <si>
    <t>Se están llevando a cabo la aplicación de los proyectos contemplados dentro de este documento</t>
  </si>
  <si>
    <t xml:space="preserve">Articular acciones con la Corporación autónoma regional de la Guajira para implementar los planes de ordenamiento de cuenca. Producto. Documentos técnicos de control y seguimiento </t>
  </si>
  <si>
    <t xml:space="preserve">Seguimiento y evaluación de los planes de Ordenación de la Cuenca Hidrográfica - POMCAS. Producto. Documentos técnicos de control y seguimiento </t>
  </si>
  <si>
    <t>Se tiene el PGIRS que contempla la parte urbana pero el desarrollo en zona rural, cuencas y áreas marino costeras es poco o nada el desarrollo que se tiene propuesto</t>
  </si>
  <si>
    <t xml:space="preserve">Actualización del contracto y convenio con la empresa prestadora del servicio para ampliación de la capacidad operativa. 
CONTRATO ACTUALIZADO CON LA EMPRESA PRESTADORA DEL SERVICIO. "
</t>
  </si>
  <si>
    <t>Se tiene con Operadores de la Sierra SAS ESP la Resolución 1969 del 03 de octubre de 2012 para la prestación del servicio, a la cual se está estudiando la actualización de toda la zona rural municipal. Hasta el momento hay un cubrimiento del 37% rural</t>
  </si>
  <si>
    <r>
      <t xml:space="preserve">1.Proyecto “Actualización del plan de gestión integral de residuos sólidos (PGIRS) del municipio de Dibulla, La Guajira, Caribe”  </t>
    </r>
    <r>
      <rPr>
        <b/>
        <sz val="11"/>
        <rFont val="Arial"/>
      </rPr>
      <t>VIGENCIA DE 10 AÑOS</t>
    </r>
    <r>
      <rPr>
        <sz val="11"/>
        <color theme="1"/>
        <rFont val="Arial"/>
      </rPr>
      <t xml:space="preserve"> método de verificación código verificación secop 16-15-5554482, publicado en la página web del municipio y físico en las instalaciones de la AlcaldíaPuesta en marcha e implementación del PGIRS del municipio, se rindió informe 2017-2018-2019 de seguimientos a las metas del programa a la Corporación autónoma de la guajira Corpoguajira- Concejo Municipal.</t>
    </r>
  </si>
  <si>
    <t>https://www.contratos.gov.co/consultas/detalleProceso.do?numConstancia=16-15-5554482</t>
  </si>
  <si>
    <t xml:space="preserve">Disminuir la inadecuada disposición de residuos sólidos en las cuencas de los municipios por medio de estudio base para la reglamentación de corrientes de los ríos Buritaca, Gaira, Toribio, Córdoba, Orihueca y Sevilla, a partir de la oferta y disponibilidad del recurso hídrico.
Documento POMCAS Complejo Humedales Ciénaga Grande de Santa Marta (NSS 2906-01)
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 
Posteriormente, se realizarán talleres pedagógicos que buscan generar impacto en la importancia del cuidado de los ecosistemas marítimos y costeros; así mismo se instalarán tres ‘Puntos limpios’, para minimizar el impacto negativo de los residuos arrojados por el hombre,
</t>
  </si>
  <si>
    <t xml:space="preserve">
Estos están dentro de los documentos presentados en los planes de gestión ambiental 2018 2019.
Informe final del proyecto, lista de asistencia de la comunidad participante en el proyecto y fotografías de las actividades ejecutadas en el marco del proyecto
</t>
  </si>
  <si>
    <t xml:space="preserve">Corpamag, Estudio base para la reglamentación de corrientes de los ríos Buritaca, Gaira, Toribio, Córdoba, Orihueca y Sevilla, a partir de la oferta y disponibilidad del recurso hídrico.
Documento Plan de Ordenación y Manejo de la Cuenca Hidrográfica Complejo Humedales Ciénaga Grande de Santa Marta (NSS 2906-01)
</t>
  </si>
  <si>
    <t xml:space="preserve">
Se tienen los estudios y jornadas de implementación, jornadas de siembras pero no contamos con  que cumplan con el seguimiento de estos estudios. Solo contamos con el documento
</t>
  </si>
  <si>
    <t xml:space="preserve">Proyecto “Actualización del plan de gestión integral de residuos sólidos (PGIRS) del municipio de Dibulla, La Guajira, Caribe”  VIGENCIA DE 10 AÑOS método de verificación código verificación secop 16-15-5554482, publicado en la página web del municipio y físico en las instalaciones de la AlcaldíaPuesta en marcha e implementación del PGIRS del municipio, se rindió informe 2017-2018-2019 de seguimientos a las metas del programa a la Corporación autónoma de la guajira Corpoguajira- Concejo Municipal.
3. APOYO PARA LA LIMPIEZA DE LAS PLAYAS EN LA PUNTA DE LOS REMEDIOS Y CABECERA MUNICIPAL (LA RIVERA, DESEMBOCADURA DEL RÍO Y SUS ALREDEDORES) EN EL MUNICIPIO DE DIBULLA IPMC0082019
Para esta acción se inició el 25 de septiembre con la socialización:  del contrato 0061 de 2018 que tiene como objeto: “IMPLEMENTACIÓN DEL PROGRAMA DE GESTIÓN AMBIENTAL SECTORIAL Y URBANA N LOS MUNICIPIOS DEL DEPARTAMENTO DE LA GUAJIRA” Involucrados (Corpoguajira, ONG Preservar, Alcaldía de Dibulla)
FORTALECIMIENTO ORGANIZATIVO E INCLUSIÓN DE LOS RECICLADORES DEL MUNICIPIO DE DIBULLA SAMC0092019
Este proyecto contempla 3 acciones y/o actividades para las 3 poblaciones más grande del municipio Dibulla, Mingueo y Palomino:
1. fortalecimiento de la actividad de los recicladores de oficio con la entrega de herramientas (triciclos de carga) para a esta actividad, además de elementos de protección personal.
2. eliminación de todos los botaderos satélites del municipio (8 en total), recuperación del espacio y señalización de prohibido botar basuras.
3. sensibilización casa a casa de las tres poblaciones en separación en la fuente y prestación de una ruta selectiva de los recicladores para así facilitar el trabajo de los mismos
DESCONTAMINACIÓN DE LAS ZONAS AFERENTES DONDE SE CONSTRUYE EL RELLENO SANITARIO DEL MUNICIPIO DE DIBULLA IPMC0202019
APOYO AL FORTALECIMIENTO EMPRESARIAL MEDIANTE LA TRANSFERENCIA DE TECNOLOGÍAS BLANDAS ADMINISTRATIVAS, COMERCIALES Y ORGANIZATIVAS PARA FOMENTAR PROYECTOS PRODUCTIVOS EN EL MUNICIPIO DE DIBULLA IPMC0102019
</t>
  </si>
  <si>
    <t>La empresa Aguas de Dibulla reporta que tienen cobertura del 100% de los corregimientos en sus áreas urbanas y  80% en las áreas rurales, la limitante son las vias de acceso.</t>
  </si>
  <si>
    <t>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t>
  </si>
  <si>
    <t xml:space="preserve">Informe de gestión Ambiental 2018  -2019
Informe final del proyecto, lista de asistencia de la comunidad participante en el proyecto y fotografías de las actividades ejecutadas en el marco del proyecto.
</t>
  </si>
  <si>
    <t>REALIZACIÓN DEL PROGRAMA DE CAPACITACIÓN. 
PROGRAMA DE CAPACITACION PARA EL APROVECHAMIENTO DE AGIAS LLUVIAS EN LOS SECTORES PRODUCTIVOS DEL MUNICIPIO DE Ciénaga.</t>
  </si>
  <si>
    <t>FORTALECIMIENTO ORGANIZATIVO E INCLUSIÓN DE LOS RECICLADORES DEL MUNICIPIO DE DIBULLA SAMC0092019
Este proyecto contempla 3 acciones y/o actividades para las 3 poblaciones más grande del municipio Dibulla, Mingueo y Palomino:
1. fortalecimiento de la actividad de los recicladores de oficio con la entrega de herramientas (triciclos de carga) para a esta actividad, además de elementos de protección personal.
2. eliminación de todos los botaderos satélites del municipio (8 en total), recuperación del espacio y señalización de prohibido botar basuras.
3. sensibilización casa a casa de las tres poblaciones en separación en la fuente y prestación de una ruta selectiva de los recicladores para así facilitar el trabajo de los mismos</t>
  </si>
  <si>
    <t xml:space="preserve">Ciénaga recicla costos 300.000.000 convenio N°009 de 2019 con objeto de aunar esfuerzos para la implementación de un modelo comunitario de manejo integrado de residuos sólidos en el área rural y el barrio costa verde del municipio de Cienaga
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
</t>
  </si>
  <si>
    <t>https://www.contratos.gov.co/consultas/detalleProceso.do?numConstancia=19-11-9800239</t>
  </si>
  <si>
    <t xml:space="preserve">articular acciones con la empresa de acueducto del municipio para promover  sistemas con aprovechamiento de aguas lluvias dentro del marco de  Ley 373 de 1997, de uso eficiente del recurso hídrico. Documentos técnicos de control y seguimiento </t>
  </si>
  <si>
    <t xml:space="preserve">seguimiento al plan de uso eficiente y ahorro del agua. Documentos técnicos de control y seguimiento </t>
  </si>
  <si>
    <t xml:space="preserve"> 1. APOYO PARA LA LIMPIEZA DE LAS PLAYAS EN LA PUNTA DE LOS REMEDIOS Y CABECERA MUNICIPAL (LA RIVERA, DESEMBOCADURA DEL RÍO Y SUS ALREDEDORES) EN EL MUNICIPIO DE DIBULLA IPMC0082019
Para esta acción se inició el 25 de septiembre con la socialización:  del contrato 0061 de 2018 que tiene como objeto: “IMPLEMENTACIÓN DEL PROGRAMA DE GESTIÓN AMBIENTAL SECTORIAL Y URBANA N LOS MUNICIPIOS DEL DEPARTAMENTO DE LA GUAJIRA” Involucrados (Corpoguajira, ONG Preservar, Alcaldía de Dibulla)
2. FORTALECIMIENTO ORGANIZATIVO E INCLUSIÓN DE LOS RECICLADORES DEL MUNICIPIO DE DIBULLA SAMC0092019
Este proyecto contempla 3 acciones y/o actividades para las 3 poblaciones más grande del municipio Dibulla, Mingueo y Palomino:
1. fortalecimiento de la actividad de los recicladores de oficio con la entrega de herramientas (triciclos de carga) para a esta actividad, además de elementos de protección personal.
2. eliminación de todos los botaderos satélites del municipio (8 en total), recuperación del espacio y señalización de prohibido botar basuras.
3. sensibilización casa a casa de las tres poblaciones en separación en la fuente y prestación de una ruta selectiva de los recicladores para así facilitar el trabajo de los mismos
3. DESCONTAMINACIÓN DE LAS ZONAS AFERENTES DONDE SE CONSTRUYE EL RELLENO SANITARIO DEL MUNICIPIO DE DIBULLA IPMC0202019</t>
  </si>
  <si>
    <t xml:space="preserve">Ciénaga recicla costos 300.000.000 convenio N°009 de 2019 con objeto de aunar esfuerzos para la implementación de un modelo comunitario de manejo integrado de residuos sólidos en el área rural y el barrio costa verde del municipio de Cienaga
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
Estos centros son puestos en marcha y sostenibles con la comunidad.
</t>
  </si>
  <si>
    <t>https://www.contratos.gov.co/consultas/detalleProceso.do?numConstancia=19-13-9284104         https://www.contratos.gov.co/consultas/detalleProceso.do?numConstancia=19-11-9800239                          https://www.contratos.gov.co/consultas/detalleProceso.do?numConstancia=19-13-9568425</t>
  </si>
  <si>
    <t xml:space="preserve">Estudios ambientales para el establecimiento de la línea base y monitoreo durante el proceso de construcción del relleno sanitario en Dibulla (2017) CMAPTS0042017 </t>
  </si>
  <si>
    <t xml:space="preserve">Ciénaga recicla costos 300.000.000 convenio N°009 de 2019 con objeto de aunar esfuerzos para la implementación de un modelo comunitario de manejo integrado de residuos sólidos en el área rural y el barrio costa verde del municipio de Cienaga
El proyecto busca reciclar las basuras para transformarla y reutilizarla para nuevos productos, dándole una vida útil para poder negociarlos, siendo un sostén para muchas familias de estos sectores que se integraran. Es un proyecto que inicia en Cordobita y Costa Verde inicialmente, pero queremos que se extienda a lo que es el Corregimiento de Sevillano y la Sierra Nevada, estamos emocionados e ilusionados con lo que vamos a hacer, con la certeza de que los ciudadanos nos van a acompañar
Producción de más de 3 toneladas mensuales de abono orgánico, aumento en el reciclaje del municipio a un 10% de total de residuos aprovechables.
</t>
  </si>
  <si>
    <t>https://www.contratos.gov.co/consultas/detalleProceso.do?numConstancia=17-15-6719830</t>
  </si>
  <si>
    <t>Promover sistemas tecnológicos innovadores para el aprovechamiento y almacenamiento de las aguas lluvias, con políticas administrativas de incentivos para la construcción de sistemas de almacenamiento.
Producto Documento técnico.</t>
  </si>
  <si>
    <t>Implementar los proyectos innovadores para el aprovechamiento y almacenamiento de las aguas lluvias, con políticas administrativas de incentivos para la construcción de sistemas de almacenamiento.
Producto Documento técnico.</t>
  </si>
  <si>
    <t>campañas de información y capacitación para el aprovechamiento del agua lluvia Producto: Informes de capacitaciones</t>
  </si>
  <si>
    <t>Cienaga</t>
  </si>
  <si>
    <t>Empresa Operadores de la Sierra SAS ESP ha realizado por medio de su oficina de RSE la socialización y divulgación en todo el municipio de sus rutas y horarios de recolección, se contempla 3 días semanales y se ha cumplido con las rutas.</t>
  </si>
  <si>
    <t xml:space="preserve">Esta implementada y se cumple con el 100% de recolección en el área urbana
PGIRS 2018
</t>
  </si>
  <si>
    <t xml:space="preserve">Desarrollar los programas de monitoreo e investigación para conocer el estado de conservación de los valores naturales, culturales y beneficios ambientales de las áreas protegidas nacionales.
Informe técnico </t>
  </si>
  <si>
    <t>El municipio no cuenta con almacenamientos transitorios dado que la disposición final se realiza directamente sobre el relleno sanitario.</t>
  </si>
  <si>
    <t>Todos los recibos en su respaldo contienen información clara sobre los días en que se realizan la recolección en cada corregimiento del municipio de Dibulla, a su vez mensajes informativo sobre la temporada de sequía y el uso eficiente del agua.</t>
  </si>
  <si>
    <t xml:space="preserve">Esta implementada y se cumple con el 100% de recolección en el área urbana
PGIRS 2018
</t>
  </si>
  <si>
    <t>al respaldo de cada recibo de la empresa aguas de Dibulla encargada de presatar los servicio de aseo, acueducto y alcantarillado se encuentra la informacion pertinente para conocer el horario de la prestacion del servicio de aseo</t>
  </si>
  <si>
    <t xml:space="preserve">•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t>
  </si>
  <si>
    <t xml:space="preserve">• Un docente e investigador del programa de Biología  con 1 hora semanal (total de 40 horas anuales) en su plan de trabajo como asesor técnico para acompañar a la entidad responsable en el desarrollo de la presente acción.
</t>
  </si>
  <si>
    <t>en el municipio no existen sistemas de almacenamiento transitorios de residuos solidos en vias principales</t>
  </si>
  <si>
    <t xml:space="preserve">La Administración Municipal, a través de la Oficina de Medio Ambiente, activó mesas de trabajo y visitas de inspección con la nueva Unidad de Policía Ambiental, que brindará el apoyo en temas relacionados. Las visitas se han hecho en algunas zonas afectadas y por quejas interpuestas por los ciudadanos; es importante que toda la población sepa que ya cuentan con una autoridad ambiental que hará cumplir los  compromisos, con respecto a sanciones que se impongan a aquellos que atenten contra el medio ambiente y no se acaten a las normas. 
De igual manera, la Oficina de Medio Ambiente, estará haciendo una sensibilización para concientizar a la población sobre la existencia del Código de Policía y el cumplimiento que deben hacer sobre las normas que protegen al medio ambiente.
</t>
  </si>
  <si>
    <t>Se anexa la presentación hecha por policía ambiental.</t>
  </si>
  <si>
    <t>Se realizan campañas de recolección de RS y charlas sobre el manejo adecuado y disposición de los RS en barrios subnormales del municipio de Dibulla, entidades participantes: Alcaldía de Dibulla, Pto. Brisa, Empresa Aguas de Dibulla y Mingueo limpio y cívico) enmarcado en las acciones del CIDEA</t>
  </si>
  <si>
    <t>Ya se encuentra implementando los comparendos ambientales por inadecuada disposicion de residuos solidos en el municipio</t>
  </si>
  <si>
    <t xml:space="preserve">Informe de cumplimientos y seguimiento a los PMA a la constructora ruta de sol y seguimiento a la empresa Operadores de la Sierra. </t>
  </si>
  <si>
    <t>No hemos tenido informe por parte de operadores sobre problemas relacionados al manejo integral de los residuos producto del mantenimiento vial por parte de la concesión vial.</t>
  </si>
  <si>
    <t>Desarrollar los programas de monitoreo e investigación para conocer el estado de conservación de los valores naturales, culturales y beneficios ambientales de las áreas protegidas nacionales.
Producto: Informe técnico</t>
  </si>
  <si>
    <t>En el municipio se clausuraron todos los puntos críticos.</t>
  </si>
  <si>
    <t>Informe de operadores de la sierra del 21 de agosto de 2019, se anexa el informe que lleva el mismo nombre.</t>
  </si>
  <si>
    <t xml:space="preserve">Actualmente la recolección en los municipios de pueblo viejo se hace con el mismo operador y se realiza en el relleno r
Sanitario “la María” que se encuentra en el municipio de Ciénaga.
</t>
  </si>
  <si>
    <t>No contamos con informes por parte de operadores sobre esta información.</t>
  </si>
  <si>
    <t>CONSTRUCCIÓN DE REDES DE SANEAMIENTO BASICO EN LA CALLE 8 EN EL CORREGIMIENTO DE MINGUEO MUNICIPIO DE DIBULLA</t>
  </si>
  <si>
    <t>https://www.contratos.gov.co/consultas/detalleProceso.do?numConstancia=19-13-10182645</t>
  </si>
  <si>
    <t xml:space="preserve">Operadores de la Sierra SAS ESP
Resolución 1969 del 03 de octubre de 2012
</t>
  </si>
  <si>
    <t xml:space="preserve">
Si existe y está en jurisdicción de la empresa Operadores de la Sierra
</t>
  </si>
  <si>
    <t>Si bien se realizan los análisis pertinentes del agua de entrada, intermedia ( paso de laguna facultativa a maduración) y salida del STAR, se tiene contemplado para este segundo semestre de 2019, como medida preventiva y de mantenimiento, el inicio del dragado hidráulico del lodo sedimentado en las lagunas, con el fin de mejorar la eficiencia del STAR</t>
  </si>
  <si>
    <t>Actualización del plan de saneamiento y manejo de los vertimientos de la cabecera y sus corregimientos, excepto Campana en el municipio de Dibulla CMAPTS0072018
Auto N°1678 de 2018 de Corpoguajira “por el cual se avoca conocimiento de la solicitud de evaluación y aprobación del PSMV formulado al casco urbano del corregimiento de Mingueo- municipio de Dibulla
Auto N°1643 de 2018 de Corpoguajira “por el cual se avoca conocimiento de la solicitud de evaluación y aprobación del PSMV formulado al casco urbano del corregimiento de Palomino- municipio de Dibulla</t>
  </si>
  <si>
    <t>https://www.contratos.gov.co/consultas/detalleProceso.do?numConstancia=18-15-8308076                                http://corpoguajira.gov.co/wp/autos-noviembre-diciembre-2018/    http://corpoguajira.gov.co/wp/resoluciones-septiembre-octubre-2019/</t>
  </si>
  <si>
    <t xml:space="preserve">Articular acciones con la corporación autónoma regional de La Guajira, el Sistema de Alerta Temprana de La Guajira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</si>
  <si>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1. CONSTRUCCION DE BATERIAS SANITARIAS PARA LA COMUNIDAD INDIGENA DE WEIPIAPA EN EL CORREGIMMIENTO DE MINGUEO, MUNICIPIO DE DIBULLA SAMC0062019                                                                                  2.Revisión y ajuste de los diseños hidro-sanitarios del sistema de alcantarillado del corregimiento de Palomino, municipio de Dibulla (2018) CMAPTS0052018                                                                                               CONSTRUCCIÓN DE REDES DE SANEAMIENTO BASICO EN LA CALLE 8 EN EL CORREGIMIENTO DE MINGUEO MUNICIPIO DE DIBULLA</t>
  </si>
  <si>
    <t xml:space="preserve">https://www.contratos.gov.co/consultas/detalleProceso.do?numConstancia=19-11-9671806    https://www.contratos.gov.co/consultas/detalleProceso.do?numConstancia=18-15-8128121
</t>
  </si>
  <si>
    <t xml:space="preserve">seguimiento y evaluación de los productos de divulgación en medios escritos y electrónicos, tales como boletines de prensa y la página web, sobre el estado de las cuencas que bajan de la sierra nevada de Santa Marta, con el fin de identificar los escenarios de riesgo. Producto. Documentos técnicos de control y seguimiento </t>
  </si>
  <si>
    <t>Dado que no ha sido aprobado porque este no reunía los elementos técnicos necesarios y ante esto, la Empresa Operadores de Servicios de la Sierra S.A.S E.S.P., ante la cual recae esta responsabilidad, se encuentra actualmente en trámite en los términos de la Ley 1333 de 2009</t>
  </si>
  <si>
    <t>Plan de Saneamiento y Manejo de Vertimientos mediante Auto No. 0639 del 15 de mayo de 2008</t>
  </si>
  <si>
    <t>Se esta gestionando y programando la optimizacion de todas las PTAR del municipio de Dibulla</t>
  </si>
  <si>
    <t xml:space="preserve">
Secretaria de Infraestructura
Planeación 	
</t>
  </si>
  <si>
    <t xml:space="preserve">Ampliación de 4772m lineales de tubería principal y 4980m lineales de tubería domiciliaria en los barrios Nelson Pérez y Elisa Celedon
Ampliación de 8318m lineales de tubería principal y 6048m lineales de tubería domiciliaria en el barrio 5 de febrero.
Se ejecutó y se dio por cumplido.
</t>
  </si>
  <si>
    <t xml:space="preserve">1. CONSTRUCCION DE BATERIAS SANITARIAS PARA LA COMUNIDAD INDIGENA DE WEIPIAPA EN EL CORREGIMMIENTO DE MINGUEO, MUNICIPIO DE DIBULLA SAMC0062019                                                                                  2.Revisión y ajuste de los diseños hidro-sanitarios del sistema de alcantarillado del corregimiento de Palomino, municipio de Dibulla (2018) CMAPTS0052018   </t>
  </si>
  <si>
    <t xml:space="preserve">
Se han realizado diversas campañas junto a Operadores de la Sierra con el fin de dar complimiento a los programas de uso eficiente y ahorro del agua
</t>
  </si>
  <si>
    <t>Informe de gestión  2018, ahorro y uso eficiente de agua y energía. seguimiento en el periodo de 2019.</t>
  </si>
  <si>
    <t xml:space="preserve">Recuperación de los cauces y márgenes de los ríos Jerez, Cañas, Ancho y Negro en el Municipio de Dibulla. Convenio interadministrativo No. 004 de 2017 entre Alcaldía de Dibulla- Corpoguajira                                                                "1. Protección de áreas estratégicas para la conservación del recurso hídrico en las cuencas de los ríos jerez, cañas y ancho, que surten los sistemas de acueducto del municipio de Dibulla, departamento de la guajira SAMC0132019
2. Reforestación en zonas críticas del arroyo Julián y sus afluentes en el municipio de Dibulla LP0042018"       </t>
  </si>
  <si>
    <t>https://www.contratos.gov.co/consultas/detalleProceso.do?numConstancia=19-11-9819252     https://www.contratos.gov.co/consultas/detalleProceso.do?numConstancia=18-1-188583</t>
  </si>
  <si>
    <t xml:space="preserve">Ampliación de 4772m lineales de tubería principal y 4980m lineales de tubería domiciliaria en los barrios Nelson Pérez y Elisa Celedon
Ampliación de 8318m lineales de tubería principal y 6048m lineales de tubería domiciliaria en el barrio 5 de febrero 
Aumento de las redes en los barrios 5 de febrero, Nelson Pérez y Elisa Celedon al 100%
</t>
  </si>
  <si>
    <t xml:space="preserve">
Proyecto de ampliación, Secretaria de infraestructura - Oficina de planeación
</t>
  </si>
  <si>
    <t>PROTECCIÓN DE ÁREAS ESTRATÉGICAS PARA LA CONSERVACIÓN DEL RECURSO HÍDRICO EN LAS CUENCAS DE LOS RÍOS JEREZ, CAÑAS Y ANCHO, QUE SURTEN LOS SISTEMAS DE ACUEDUCTO DEL MUNICIPIO DE DIBULLA, DEPARTAMENTO DE LA GUAJIRA SAMC0132019</t>
  </si>
  <si>
    <t>https://www.contratos.gov.co/consultas/detalleProceso.do?numConstancia=19-11-9819252</t>
  </si>
  <si>
    <t>Preparar informes técnicos de productos de divulgación permanente del estado de las cuencas (boletines, observatorios, etc.) en el marco de los comité de gestión del  y municipal.
Producto Informe técnico.</t>
  </si>
  <si>
    <t>Mantener y actualizar los  informes técnicos de productos de divulgación permanente del estado de las cuencas (boletines, observatorios, etc.) en el marco de los comité de gestión del  y municipal.
Producto Informe técnico.</t>
  </si>
  <si>
    <t xml:space="preserve">Dado que no ha sido aprobado porque este no reunía los elementos técnicos necesarios y ante esto, la Empresa Operadores de Servicios de la Sierra S.A.S E.S.P., ante la cual recae esta responsabilidad, se encuentra actualmente en trámite en los términos de la Ley 1333 de 2009
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
</t>
  </si>
  <si>
    <t xml:space="preserve">Plan de Saneamiento y Manejo de Vertimientos mediante Auto No. 0639 del 15 de mayo de 2008
Se presentan unos ítem donde se involucran los ríos que competen al municipio en los POMCAS, así mismo las acciones para mitigar los impactos que se generan en los mismos.
</t>
  </si>
  <si>
    <t>PROYECTO “ADECUACIÓN, LIMPIEZA Y RETIRO DE RESIDUOS SÓLIDOS DEL CANAL DE AGUAS PLUVIALES EN EL CORREGIMIENTO DE LA PUNTA. MUNICIPIO DE DIBULLA (2018)” IPMC0312018</t>
  </si>
  <si>
    <t xml:space="preserve">Articular acciones con la corporación autónoma regional del magdalena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</si>
  <si>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https://www.contratos.gov.co/consultas/detalleProceso.do?numConstancia=18-13-8171307</t>
  </si>
  <si>
    <t>Se han realizado mesas de trabajo en reunión con Aguas del Magdalena, informes de gestión con Operadores de la Sierra.</t>
  </si>
  <si>
    <t>1. Protección de áreas estratégicas para la conservación del recurso hídrico en las cuencas de los ríos jerez, cañas y ancho, que surten los sistemas de acueducto del municipio de Dibulla, departamento de la guajira SAMC0132019
2. Reforestación en zonas críticas del arroyo Julián y sus afluentes en el municipio de Dibulla LP0042018</t>
  </si>
  <si>
    <t>Actualmente no se están realizando ampliaciones de los canales, pero se han realizado periódicamente mantenimiento a los canales por motivos de control de vectores, disminución de puntos críticos y disminución de riesgo por aumento en periodo de lluvias</t>
  </si>
  <si>
    <t xml:space="preserve">Secretaria de infraestructura
Oficina de planeación
Gestión del Riesgo
</t>
  </si>
  <si>
    <t xml:space="preserve">Se desarrolló el proyecto con nombre “Anuar esfuerzos humanos, técnicos y presupuestales de un plan de buenas prácticas ambientales para el manejo integral de los recursos hídricos para la adaptación al cambio climático en el municipio de Ciénaga, Magdalena.
Con apoyo de Corpamag se llevó a cabo la siembra de 270 árboles para la conservación de espacios aprovechables para la recuperación de bosques.
</t>
  </si>
  <si>
    <t xml:space="preserve">Convenio de asociación N° 011 de 2015, para entrega de estaciones meteorológicas e hidro-climáticas pertenecientes al municipio de Ciénaga (Proyecto de cambio climático) a entidades encargadas del monitoreo de alertas tempranas de deforestación. 
</t>
  </si>
  <si>
    <t>SUMINISTRO E INSTALACION DE REDES DE DISTRIBUCION DE RIEGO PARA CASERIO Y VEREDAS DEL  MUNICIPIO DE DIBULLA, LA GUAJIRA</t>
  </si>
  <si>
    <t>https://www.contratos.gov.co/consultas/detalleProceso.do?numConstancia=18-11-8215796</t>
  </si>
  <si>
    <t xml:space="preserve">Articular con la corporación autónoma regional de la guajira para formular los diferentes mecanismos de planificación.                                                                   Productos. Diferentes Mecanismos Formulados. Producto. Documentos técnicos de control y seguimiento </t>
  </si>
  <si>
    <t xml:space="preserve">Seguimiento e implementación de los diferentes mecanismos de planificación del territorio (POMCAS, POMIUAC, POT/EOT, PORH, PMAP, PDD, PMSV. Producto. Documentos técnicos de control y seguimiento </t>
  </si>
  <si>
    <t>1. PRESTACIÓN DE SERVICIOS PROFESIONALES DE ASESORÍA EN EL PROCESO DE SOCIALIZACIÓN, CONCERTACIÓN Y ADOPCIÓN DEL PLAN BÁSICO DE ORDENAMIENTO TERRITORIAL DEL MUNICIPIO DE DIBULLA CPS027/2019   
2. FORTALECIMIENTO DE LOS PROCESOS DE GESTIÓN DEL RIESGO COMO INSUMO BASE EN EL ORDENAMIENTO TERRITORIAL EN EL MUNICIPIO DE DIBULLA IPMC0682018</t>
  </si>
  <si>
    <t xml:space="preserve">https://www.contratos.gov.co/consultas/detalleProceso.do?numConstancia=19-12-9161006                          https://www.contratos.gov.co/consultas/detalleProceso.do?numConstancia=18-13-8735549        </t>
  </si>
  <si>
    <t xml:space="preserve">aunar esfuerzo con la corporación autónoma regional de La Guajira para proteger el recurso hídrico del humedal Mamavita, Boca de río Lagarto, boquita del icacal, Michiragua, río Jerez, río Cañas, Río San Salvador, Río Palomino, Rio maría mina, rio curual, arrollo maluisa entre otros. Producto. Documentos técnicos de control y seguimiento </t>
  </si>
  <si>
    <t xml:space="preserve">Realizar Gestiones ante la corporación y el ministerio de medio ambiente para proteger el recurso hídrico de los cuerpos de agua lenticos y loticos del municipio de Dibulla. Producto. Documentos técnicos de control y seguimiento </t>
  </si>
  <si>
    <t>Protección de áreas estratégicas para la conservación del recurso hídrico en las cuencas de los ríos jerez, cañas y ancho, que surten los sistemas de acueducto del municipio de Dibulla, departamento de la guajira SAMC0132019</t>
  </si>
  <si>
    <t xml:space="preserve">realizar seguimiento al plan básico de ordenamiento territorial con el fin de articular la expansión urbana según determinantes ambientales.                                         Producto. Documento técnico de seguimiento y control </t>
  </si>
  <si>
    <t>Articular acciones con la corporación autónoma regional de La Guajira, el resguardo Kogui-Malayo- Arhuaco para adelantan estudios de línea base que permita la declaratoria como área protegida de los humedales costeros en el municipio de Dibulla</t>
  </si>
  <si>
    <t>presentación y socialización de los alcances y ejecución  de proyecto área protegida de los humedales costeros a las autoridades locales e instituciones educativas de la zona de influencia, con el fin de explicar las ventajas de la declaratoria de un área protegida</t>
  </si>
  <si>
    <t>1. Para esta acción se inició el 25 de septiembre con la socialización:  del contrato 0061 de 2018 que tiene como objeto: “IMPLEMENTACIÓN DEL PROGRAMA DE GESTIÓN AMBIENTAL SECTORIAL Y URBANA N LOS MUNICIPIOS DEL DEPARTAMENTO DE LA GUAJIRA” Involucrados (Corpoguajira, ONG Preservar, Alcaldía de Dibulla)
2. Proyecto Bosques seco PNUD                                                                                                                              3. Constitucion por decreto municipal No.   059 de 2019 el CIDEA del municipio de Dibulla y Acuedo del concejo municipal No. 018 de 2019</t>
  </si>
  <si>
    <t xml:space="preserve">Promover el intercambio de información entre la Corporaciones Autónomas Regional de La Guajira y el municipio de Dibulla para  para fortalecer la gestión y manejo en el territorio. Producto. Documentos técnicos de control y seguimiento </t>
  </si>
  <si>
    <t xml:space="preserve">Impulsar la protocolización, formalización y estandarización de los mecanismos de coordinación interinstitucional,  fortalecer la gestión y manejo en el territorio. Producto. Documentos técnicos de control y seguimiento </t>
  </si>
  <si>
    <t xml:space="preserve">
Acciones desarrolladas por actividades de educación ambiental llevadas a cabo por el grupo de profesionales de la oficina de medio ambiente ligadas al plan de desarrollo municipal, objetivos de desarrollo sostenible y políticas nacionales ambientales.
Contamos con siembras, educación y desarrollo de comité interinstitucional de educación ambiental CIDEA
</t>
  </si>
  <si>
    <t xml:space="preserve">
Informe de gestión Ambiental 2018  -2019.
Plan de desarrollo Municipal 2016-2019
Plan Municipal de Educación Ambiental del Municipio de Ciénaga 
Departamento del Magdalena
2017 – 2023
</t>
  </si>
  <si>
    <t xml:space="preserve">Aunar esfuerzo con distinta entidades encaminadas a lograr la máxima racionalidad en el proceso de decisión relativo a la conservación, defensa, protección y mejora del medio ambiente del municipio. Producto. Documentos técnicos de control y seguimiento </t>
  </si>
  <si>
    <t xml:space="preserve">Aunar esfuerzo con corporación autónoma regional de La Guajira  para fortalecer la gestión ambiental, protección y conservación del territorio                                     Productos. Proyectos formulados y ejecutado y Documentos técnicos de control y seguimiento </t>
  </si>
  <si>
    <t>1. Adquisición a título de Compraventa de mejoras rurales para la recuperación, conservación, protección y/o fortalecimiento de las condiciones ambientales y productivas del territorio del Resguardo Indígena Kogui-Malayo-Arhuaco, jurisdicción del Corregimiento de Palomino, Municipio de Dibulla, La Guajira COMPRAVENTA 010 DE 2019</t>
  </si>
  <si>
    <t>https://www.contratos.gov.co/consultas/detalleProceso.do?numConstancia=19-12-9688012</t>
  </si>
  <si>
    <t xml:space="preserve">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
</t>
  </si>
  <si>
    <t>Se presentan unos ítem donde se involucran los ríos que competen al municipio en los POMCAS, así mismo las acciones para mitigar los impactos que se generan en los mismos.</t>
  </si>
  <si>
    <t xml:space="preserve">realizar seguimiento al plan de desarrollo camino al bienestar con el fin de hacer seguimiento al programa protección del capital natural y crecimiento verde para el bienestar.                                                      Producto. Documento técnico de seguimiento y control </t>
  </si>
  <si>
    <t>Implementar estrategias de  estrategias de protección y conservación, frente al uso  del territorio en el nuevo plan de desarrollo 2019-2023.                 documento técnico de seguimiento y control.</t>
  </si>
  <si>
    <t xml:space="preserve">articular el plan de desarrollo municipal 2019-2023 con el plan nacional de desarrollo 2018-2022 sobre la sostenibilidad ambiental. Producto. Documento técnico de seguimiento y control </t>
  </si>
  <si>
    <t>incorporación de políticas, planes, programas y proyectos determinados dentro del plan maestro, en el proyecto de revisión y ajuste del POT</t>
  </si>
  <si>
    <t xml:space="preserve">creación de los POMCAS municipales para articulación con los demás instrumentos de planificación. </t>
  </si>
  <si>
    <t>Incorporación de políticas, planes, programas y proyectos determinados dentro del plan maestro, en el proyecto de revisión y ajuste del POT</t>
  </si>
  <si>
    <t>Incorporar en el plan general de asistencia técnica municipal la actividad pesquera y definir unas líneas de trabajo                                                                                  Producto. Líneas de trabajo definidas en el plan de asistencia técnica municipal</t>
  </si>
  <si>
    <t xml:space="preserve">seguimiento y evaluación de la línea de trabajo establecido en el plan general de asistencia técnica municipal. Producto. Documentos técnicos de control y seguimiento </t>
  </si>
  <si>
    <t xml:space="preserve">Incorporación de políticas, planes, programas y proyectos determinados dentro del plan maestro, en el proyecto de revisión y ajuste del POT
Disminuir la inadecuada disposición de residuos sólidos en las cuencas de los municipios por medio de estudio base para la reglamentación de corrientes de los ríos Buritaca, Gaira, Toribio, Córdoba, Orihueca y Sevilla, a partir de la oferta y disponibilidad del recurso hídrico.
Documento POMCAS Complejo Humedales Ciénaga Grande de Santa Marta (NSS 2906-01)
</t>
  </si>
  <si>
    <t xml:space="preserve">"Aprobación del proyecto de revisión y ajuste del POT (Actualmente en ejecución) DOCUMENTO POT ACTUALIZADO"
Informe final del proyecto, lista de asistencia de la comunidad participante en el proyecto y fotografías de las actividades ejecutadas en el marco del proyecto
</t>
  </si>
  <si>
    <t xml:space="preserve">Realizar proceso de interlocución y comunicación entre la comunidad y el municipio encaminada a solucionar problemas de la comunidad  en materia ambiental. Producto. Documento técnico de seguimiento y control </t>
  </si>
  <si>
    <t xml:space="preserve">seguimiento y control a los  proceso de interlocución y comunicación entre la comunidad y el municipio encaminada a solucionar problemas de la comunidad  en materia ambiental. Producto. Documento técnico de seguimiento y control </t>
  </si>
  <si>
    <t xml:space="preserve">PRESTACIÓN DE SERVICIOS PROFESIONALES DE ASESORÍA EN EL PROCESO DE SOCIALIZACIÓN, CONCERTACIÓN Y ADOPCIÓN DEL PLAN BÁSICO DE ORDENAMIENTO TERRITORIAL DEL MUNICIPIO DE DIBULLA CPS027/2019  </t>
  </si>
  <si>
    <t xml:space="preserve">transferir apoyo técnico y económico  para que la secretaria de turismo y cultura formule el plan de desarrollo turístico del municipio de Dibulla. Documento técnico de seguimiento y control </t>
  </si>
  <si>
    <t xml:space="preserve">seguimiento y control al plan de desarrollo turístico del municipio de Dibulla. Documento técnico de seguimiento y control </t>
  </si>
  <si>
    <t xml:space="preserve">CONTROL Y SEGUIMIENTO </t>
  </si>
  <si>
    <t xml:space="preserve">1. FORTALECIMIENTO EN LAS TEMÁTICAS AFINES PARA LA PRESTACIÓN DE SERVICIOS TURÍSTICOS EN EL MUNICIPIO DE DIBULLA. ESAL No. 004
2. PRESTACIÓN DE SERVICIOS PROFESIONALES DE ASESORÍA EN EL PROCESO DE SOCIALIZACIÓN, CONCERTACIÓN Y ADOPCIÓN DEL PLAN BÁSICO DE ORDENAMIENTO TERRITORIAL DEL MUNICIPIO DE DIBULLA CPS027/2019  </t>
  </si>
  <si>
    <t>Dibulla</t>
  </si>
  <si>
    <t>formulación y implementación del SIGAM</t>
  </si>
  <si>
    <t>PRODUCTOS
EJECUCION Y APLICACIÓN  DE POLITICAS PUBLICAS AMBIENTALES GENRADAS DESDE EL GOBIERNO CENTRAL.</t>
  </si>
  <si>
    <t xml:space="preserve">Incorporación de políticas, planes, programas y proyectos determinados dentro del plan maestro, en el proyecto de revisión y ajuste del POT
</t>
  </si>
  <si>
    <t>Acuerdos realizados con los entes involucrados</t>
  </si>
  <si>
    <t xml:space="preserve">
Promover la participación de actores estratégicos en la consolidación del Sistema Nacional de Áreas Protegidas, SINAP
Producto: Informe técnico
</t>
  </si>
  <si>
    <t>Promover la participación de actores estratégicos en la consolidación del Sistema Nacional de Áreas Protegidas, SINAP
Producto: Informe técnico</t>
  </si>
  <si>
    <t xml:space="preserve">Articular con la corporación autónoma regional del magdalena para formular los diferentes mecanismos de planificación.                                                                   Productos. Diferentes Mecanismos Formulados. Producto. Documentos técnicos de control y seguimiento </t>
  </si>
  <si>
    <t>Articular los planes de Ordenamiento ya adoptados con el POMCA Y EOT en el área de estudio del plan maestro.
Producto Documento técnico</t>
  </si>
  <si>
    <t>Implementar los planes de Ordenamiento ya adoptados con el POMCA Y EOT en el área de estudio del plan maestro.
Producto Documento técnico de seguimiento, y control.</t>
  </si>
  <si>
    <t xml:space="preserve">aunar esfuerzo con la corporación autónoma regional del magdalena para proteger el recurso hídrico del humedal Ciénaga grande de santa marta , rio frio , rio Aracataca , rio fundación , entre otros. Producto. Documentos técnicos de control y seguimiento </t>
  </si>
  <si>
    <t xml:space="preserve">Realizar Gestiones ante la corporación y el ministerio de medio ambiente para proteger el recurso hídrico de los cuerpos de agua lenticos y loticos del municipio de Puebloviejo. Producto. Documentos técnicos de control y seguimiento </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</si>
  <si>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</si>
  <si>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</si>
  <si>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 xml:space="preserve">Articular con la corporación autónoma regional del magdalena para formular los diferentes mecanismos de planificación. para coordinar la expansión urbana y los proyecto de infraestructura portuaria                                                                  Productos. Diferentes Mecanismos Formulados. </t>
  </si>
  <si>
    <t xml:space="preserve"> implementación de los diferentes mecanismos de planificación del territorio (POMCAS,  POT/EOT. Producto. Documentos técnicos de control y seguimiento </t>
  </si>
  <si>
    <t>SITIO NUEVO</t>
  </si>
  <si>
    <t>Actualmente se viene realizando revisión y actualización del EOT implementando Unidades de Planificación Rural que ayudaran a Articular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revisión, ajuste y actualización.</t>
  </si>
  <si>
    <t>Implementar los ajustes y actualización del EOT en las Unidades de Planificación Rural que  Articulan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</si>
  <si>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5D1</t>
  </si>
  <si>
    <t>ACCION ELIMINIDA</t>
  </si>
  <si>
    <t>En este periodo no se adelantaron actividades relacionadas.</t>
  </si>
  <si>
    <t>El EOT en el municipiode Puebloviejo se encuentra desactualizado, en este periodo no se realizaron actividades relacionadas a su actualizacion.</t>
  </si>
  <si>
    <t>A) Protección y conservación de la Biodiversidad</t>
  </si>
  <si>
    <t>Controlar y regular las expansiones urbana y agropecuaria a través del seguimiento y monitoreo frecuente y permanente.</t>
  </si>
  <si>
    <t>Controlar y regular la expansión la frontera agrícola y el uso del suelo urbano, mediante el EOT
 Producto: Informe técnico</t>
  </si>
  <si>
    <t>$ -</t>
  </si>
  <si>
    <t xml:space="preserve">Seguimiento permanente a las contingencias, incidentes, quejas y denuncias presentadas por las comunidades y entidades competentes para el área de estudio
</t>
  </si>
  <si>
    <t>Restricción en el uso de los espacios sagrados para las prácticas culturales y espirituales en el PNNT y  áreas aledañas</t>
  </si>
  <si>
    <t>1E</t>
  </si>
  <si>
    <t>Garantizar el acceso a los espacios sagrados y la realización de  prácticas culturales y espirituales de los cuatro pueblos indígenas de la SNSM en el PNN Tayrona y su zona de influencia.</t>
  </si>
  <si>
    <t>1E1</t>
  </si>
  <si>
    <t xml:space="preserve">Apoyar la implementación de las prácticas culturales y espirituales en los espacios sagrados ubicados en el PNN Tayrona   y su monitoreo cultural (vigilancia cultural para el mantenimiento y cumplimiento de la función original) </t>
  </si>
  <si>
    <t xml:space="preserve">Construcción conjunto de plan de Manejo del PNNT con los cuatro pueblos indígenas de la Sierra Nevada de Santa Marta 
Producto:  Plan de Manejo. 
</t>
  </si>
  <si>
    <t xml:space="preserve">Implementación de las líneas de acción del  plan de Manejo conjunto  del PNNT con los cuatro pueblos indígenas de la Sierra Nevada de Santa Marta 
Producto: Informe Técnico   
</t>
  </si>
  <si>
    <t>El municipio de Puebloviejo no cuenta con agua potable de manera permanente, por el contrario muchas familias carecen de este servicio.</t>
  </si>
  <si>
    <t xml:space="preserve">ICANH </t>
  </si>
  <si>
    <t>1.  Identificar los espacios que componen los sitios sagrados de la línea negra                                       2. Apoyar la elaboración de la política de sitios sagrados encabezada por el Ministerio de Cultura.      3.  Construir espacios de discusión técnica interinstitucional para precisar los ejes para la  caracterización, prevención y reparación del daño cultural.</t>
  </si>
  <si>
    <t>1.  Apoyar la elaboración de la política de sitios sagrados encabezada por el Ministerio de Cultura.      2.  Construir espacios de discusión técnica interinstitucional para precisar los ejes para la  caracterización, prevención y reparación del daño cultural.</t>
  </si>
  <si>
    <t>Falta de coordinacion con las entidades identificadas.</t>
  </si>
  <si>
    <t>El Ministerio del Interior en cabeza de la Dirección de Consulta Previa ha venido trabajando desde 2015 en el cumplimiento de los acuerdos adquiridos por el gobierno nacional el 8 y 9 de septiembre de 2015, espacio en el cual se determinó la necesidad de formular un protocolo de consulta previa con los pueblos indígenas de la SNSM. Es así que en 2015, el gobierno nacional destinó $487.531.000 con el fin de ejecutar la primera fase del protocolo de consulta previa. 
Esta primera fase se basó en la propuesta presentada en 2015 por los cuatro pueblos de la SNSM y tuvo el siguiente esquema de ejecución:
1. Dando cumplimiento al compromiso adquirido por el MI-DCP, y posterior a la presentación de la propuesta de financiamiento en la mesa de diálogo con los cuatro pueblos de la SNSM, el Ministerio del Interior asumió los gastos correspondientes a los talleres propuestos por los cuatro pueblos en el marco de la ejecución de la primera fase de construcción del protocolo. Se financiaron 9 talleres con recursos del MI, por un valor correspondiente a COP $183.360.000 millones. La ANM por su parte, financió el primer taller contemplado en la propuesta por un monto de COP $70 millones. En total, la realización de los talleres en el marco de la primera fase de construcción del Protocolo de Consulta Previa liderados por los cuatro pueblos tuvo un costo de COP $ 253.360.000.
2. ·       Por otro lado, para la consolidación del equipo formulador del protocolo (primera fase) y la formulación de productos base para la segunda fase de construcción del protocolo el Ministerio del Interior en colaboración con FONADE y la Agencia Nacional de Hidrocarburos, se llevó a cabo la formalización de un contrato de servicios No. 2152199 con el Resguardo Arhuaco desde el 18 de diciembre de 2015 hasta el 31 de diciembre de 2015. El convenio se firmó por un monto de COP $234.171.000 y permitió obtener tres productos de base para la iniciación de la segunda fase, estos fueron:
a)     Documento con las directrices unificadas de los lineamientos, principios, procedimiento y criterios para el protocolo que garantice la protección del territorio ancestral  y conocimiento ancestral.
b)     Documento consolidado  preliminar de análisis cultural de los lineamientos, principios, procedimiento, criterios y el enfoque del estudio diagnostico (territorio ancestral, cultura propia, gobierno propio y consentimiento propio) para construir la propuesta del protocolo propio de los pueblos indígenas de la SNSM.
c)     Documento preliminar de estudio diagnóstico de la afectación cultural material- espiritual y ambiental  de los principios y derechos fundamentales generados por la intervención pública y privada en la política de desarrollo económico del país en la sierra nevada.
La ejecución de primera fase del protocolo de consulta previa finalizó en marzo de 2016 con la entrega de los productos mencionados anteriormente.
Ahora bien, 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</si>
  <si>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Formulacion del PRAE en el Colegio Rural De niñas del corregimiento de la Isla del Rosario, Municipio de Puebloviejo.</t>
  </si>
  <si>
    <t>Reunion de socializacion de la formulacion e implementacion del PRAE en el colegio del corregimiento de la Isla del Rosario con el CIDEA.
Capcitacion de formulacion de proyectos al PROCEDAS 
Foro Socioambiental INSEDERUT Institucion educativa rural de Tasajeras</t>
  </si>
  <si>
    <t>Protocolo de consulta previa con los pueblos indígenas de la SNSM. Cabe señalar que la primera fase del protocolo ya se surtió, con ejecución presupuestal por valor de $487.531.000. La segunda etapa, de acuerdo con los compromisos establecidos quedó a cargo de las Corporaciones Autónomas y del Ministerio del Interior para la realización de actividades que comprender entre otros, Estudio, revisión  y definición del protocolo para los procesos de consulta previa en sierra nevada, Concertación con entidades el protocolo de los procesos de consulta previa en la sierra nevada y su implementación, por valor estimado total de $406.000.000, distribuidos entre las mencionadas entidades, distribuidos de la siguiente manera: CORPAMAG: $135,000,000, CORPOGUAJIRA: $50.000.000, MINISTERIO DEL INTERIOR: $221.000.000. Este presupuesto está sujeto ajustes y revisiones por parte de las entidades. Producto: Protocolo de consulta previa con pueblos de la Sierra</t>
  </si>
  <si>
    <t>La entidad responsable no ha coordinado la actividad con el municipio</t>
  </si>
  <si>
    <t xml:space="preserve">Implementación de la línea de acción  del ordenamiento del territorio incluida en el  plan de manejo conjunto. 
Producto: Informe Técnico   
</t>
  </si>
  <si>
    <t xml:space="preserve">Implementación y seguimiento  de la línea de acción  del ordenamiento del territorio incluida en el  plan de manejo conjunto. 
Producto: Informe Técnico   
</t>
  </si>
  <si>
    <t>Resolución No 955 del 4 de abril del 2008 implementación de la UPR 1</t>
  </si>
  <si>
    <t>Informe de vulnerabilidades y amenazas del Departamento del Magdalena. Incendios forestales</t>
  </si>
  <si>
    <t>Actas de visita e informes técnico realizados por Secretaria de Salud Municipal a la ESE Hospital local de Sitionuevo.</t>
  </si>
  <si>
    <t>Se evidenció queel PGIRS del municipio está vigente, sinembargo desactualizado.</t>
  </si>
  <si>
    <t>Convenio con la Unidad Prestadora de Servicios Públicos de Sitionuevo</t>
  </si>
  <si>
    <t>Implementar los planes de acción de los Regímenes Especiales de Manejo (Indígenas) y a los Acuerdos de Uso y Manejo suscritos (Afrodescendiente y raizal)
Producto: Informe técnico</t>
  </si>
  <si>
    <t xml:space="preserve">Implementación de la línea de acción  de los ejercicios vigilancia, control y manejo ambiental de los espacios sagrados en el PNN Tayrona y zonas aledañas de acuerdo con la visión ancestral. Incluida en el  plan de manejo conjunto. 
Producto: Informe  Técnico   
</t>
  </si>
  <si>
    <t xml:space="preserve">Implementación y seguimiento  de la línea de acción  de los ejercicios vigilancia, control y manejo ambiental de los espacios sagrados en el PNN Tayrona y zonas aledañas de acuerdo con la visión ancestral. Incluida en el  plan de manejo conjunto. 
Producto: Informe  Técnico   
</t>
  </si>
  <si>
    <t>No se evidenciaron documentos tecnicos de seguimiento al operador del PGIRS.</t>
  </si>
  <si>
    <t>En el municipio se encuentra una coopertaiva de pescadores que se dedican al reciclaje, independiente del servicio publico de aseo.</t>
  </si>
  <si>
    <t>No se evidenciaron centro de acopios selectivos en el municipio.</t>
  </si>
  <si>
    <t>Jornada de sensibilizacón y concientización y recoleccion de Residuos a la comunidad del corregimiento de Palmira, denominado Limpiar para jugar en navidad en coordinacion con CORPAMAG</t>
  </si>
  <si>
    <t>Implementar un programa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</si>
  <si>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Mantener los programas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</si>
  <si>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Incorporar políticas, planes, programas y proyectos determinados dentro del plan maestro que permitan la articulación eficaz de acciones en el territorio.
Producto Documento técnico</t>
  </si>
  <si>
    <t>implementación de las políticas, planes, programas y proyectos determinados dentro del plan maestro que permitan la articulación eficaz de acciones en el territorio.
Producto Documento técnico de control y seguimiento.</t>
  </si>
  <si>
    <t>Coordinar esfuerzos con distinta entidades encaminadas Fortalecer e incrementar  la capacidad de gestión y participación  en los procesos de planificación  entre entidades y  con actores sociales Producto. Documentos técnicos.</t>
  </si>
  <si>
    <t>Mantener la capacidad  de gestión y participación  en los procesos de planificación  entre entidades y  con actores sociales Producto. Documentos técnicos de control y seguimiento</t>
  </si>
  <si>
    <t xml:space="preserve">Coordinar esfuerzo con CORPAMAG Y Gobernación del Magdalena para la adopción de actos administrativos que formalicen la gestión institucional en el municipio que busquen armonizar el sector productivo con el sector ambiental frente a proyectos sostenibles de desarrollo económico para la protección y conservación.                                     Productos. Actos administrativos  ejecutado </t>
  </si>
  <si>
    <t>Implementar  actos administrativos que formalicen la gestión institucional en el municipio que busquen armonizar el sector productivo con el sector ambiental frente a proyectos sostenibles de desarrollo económico para la protección y conservación.                                     Productos. Documento técnico de control seguimiento y evaluación.</t>
  </si>
  <si>
    <t>Coordinar esfuerzo con CORPAMAG Y Gobernación del Magdalena para implementar la política nacional relacionada con la sostenibilidad ambiental como eje fundamental para la toma de decisiones en el manejo del territorio.                                 Productos Documento técnico de compromisos.</t>
  </si>
  <si>
    <t>implementar las políticas nacionales relacionadas con la sostenibilidad ambiental como eje fundamental para la toma de decisiones en el manejo del territorio.                                 Productos Documento técnico de seguimiento control y evaluación{en.</t>
  </si>
  <si>
    <t>En este periodo no se adelantaron actividades relacionadas a esta medida.</t>
  </si>
  <si>
    <t>Programa general de asistencia técnica municipal de la actividad pesquera y definir unas líneas de acciones y agendas de trabajo para incluirlas como instrumentos de planificación pesquera departamental, municipal y local.
Producto: Documento técnico.</t>
  </si>
  <si>
    <t>Implementar el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</si>
  <si>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Articular con las entidades responsables  para formular e implementar los  diferentes mecanismos de planificación que permitan integrar las distintas políticas publicas ambientales                                                                   Productos. Documento técnico que indique los diferentes Mecanismos Formulados.</t>
  </si>
  <si>
    <t>Implementar los  diferentes mecanismos de planificación que permitan integrar las distintas políticas publicas ambientales                                                                   Productos. Documento técnico de control y evaluación.</t>
  </si>
  <si>
    <t xml:space="preserve">Elaborar en coordinación con las entidades de resortes turísticos  un plan de ordenamiento y desarrollo eco turístico que  articule los instrumentos de planificación existentes con la participación de las entidades públicas, empresas  privadas y actores sociales.
Producto: Documento técnico del plan turístico. </t>
  </si>
  <si>
    <t xml:space="preserve">Implementar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</si>
  <si>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Coordinar con CORPAMAG Y Gobernación del Magdalena  la temática ambiental que tenga injerencia en el PNN Tayrona en los Planes de Ordenamiento y otros  instrumentos de Planificación actualizados.
Producto: Documento técnico .
</t>
  </si>
  <si>
    <t xml:space="preserve">Implementar las  temática ambientales que tengan injerencia en el PNN Tayrona en los Planes de Ordenamiento y otros  instrumentos de Planificación actualizados.
Producto: Documento técnico de seguimiento.
</t>
  </si>
  <si>
    <t>Articular acciones con la corporación autónoma regional del magdalena , los moradores de las áreas protegida para socializar la importancias de las  área protegida de los humedales costeros en el municipio de Puebloviejo Producto talleres de socialización y boletines radiales</t>
  </si>
  <si>
    <t>ejecución de programas de educación ambiental de  área protegida de  los humedales costeros con las  autoridades locales e instituciones educativas de la zona de influencia, con el fin de explicar las ventajas de la declaratoria de un área protegida Producto documento técnico de  control</t>
  </si>
  <si>
    <t>Divulgacion a la comunidad los horarios y rutas de recoleccion.</t>
  </si>
  <si>
    <t xml:space="preserve">• GRUCA, GUPAE: Realizar acompañamiento a las diferentes autoridades ambientales de la jurisdicción de la policía metropolitana de santa marta en el desarrollo de campañas de prevención y sensibilización sobre  la importancia de la conservación de las  áreas protegidas (ecosistemas, fauna, flora silvestre).  
• DERECHOS HUMANOS: será el encargado del acompañamiento a las autoridades ambientales y demás instituciones, generando un enlace con la población y actores sociales para la conservación de las áreas protegidas. 
PRODUCTOS:
Realizar un informe de las actividades realizadas de semestral ( dos por año) </t>
  </si>
  <si>
    <t>No se evidencian centros de acopio.</t>
  </si>
  <si>
    <t>Socializacion con la comunidad de municipio el Nuevo Codigo Nacional de Policia.</t>
  </si>
  <si>
    <t>2F2</t>
  </si>
  <si>
    <t xml:space="preserve">Suscribir acuerdos para la conservación del área protegida con pescadores artesanales que ejercen su labor en dicha zona </t>
  </si>
  <si>
    <t>Mesas de trabajo y gestión para las propuestas de acuerdos de conservación del área protegida con pescadores artesanales
Producto: Actas de reunión</t>
  </si>
  <si>
    <t>Los residuos solidos son dispuestos en el relleno sanitario del municipio de Cienaga.</t>
  </si>
  <si>
    <t xml:space="preserve">• Inscribir el Plan Maestro del PNNT como un proyecto de investigación en la Vicerrectoría de investigación de la Universidad del Magdalena con el fin de formalizar los planes de trabajo de cada  docente.
•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</si>
  <si>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 xml:space="preserve">•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</si>
  <si>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Brindar formación en cursos de corta duración de acuerdo con las orientaciones ocupacionales de los beneficiarios.
Brindar acompañamiento para identificar y formular proyectos productivos de mejoramiento socioeconómico para los beneficiarios.</t>
  </si>
  <si>
    <t>Brindar formación de nivel técnico de acuerdo con los proyectos productivos definidos por los beneficiarios.
Brindar acompañamiento para fortalecer las unidades productivas de los beneficiarios</t>
  </si>
  <si>
    <t>En el municipio no cuenta con Sistema de Alcantarillado</t>
  </si>
  <si>
    <t>El servicio de agua potableen el municipio es deficiente.</t>
  </si>
  <si>
    <t>En el municipio no cuenta con Sistema de Alcantarillado
Construcción y ampliación de las redes de conducción y distribución de subsectores Nueva Frontera, La 40 y Cero estrés del sistema de acueducto de Puebloviejo, Magdalena.</t>
  </si>
  <si>
    <t>$135.321.873</t>
  </si>
  <si>
    <t xml:space="preserve">
Promover la participación de actores estratégicos en la consolidación del Sistema Nacional de Áreas Protegidas, SINAP
Producto: Documento de instrumentos de ordenamiento del territorio donde se desarrollan acciones  tendientes a la conservación in situ </t>
  </si>
  <si>
    <t xml:space="preserve">Promover la participación de actores estratégicos en la consolidación del Sistema Nacional de Áreas Protegidas, SINAP
Producto: Documento de instrumentos de ordenamiento del territorio donde se desarrollan acciones  tendientes a la conservación in situ </t>
  </si>
  <si>
    <t>Promover el intercambio de información entre la Corporaciones Autónomas Regional del magdalena  y el municipio de Puebloviejo para  para fortalecer la gestión y actualización de los documentos de planificación para el  manejo en el territorio. Producto. Documentos de planificación actualizado</t>
  </si>
  <si>
    <t xml:space="preserve">implementación de los mecanismos de planificación fortalecer la   coordinación interinstitucional, para  la gestión y manejo en el territorio. Producto. Documentos técnicos de control y seguimiento </t>
  </si>
  <si>
    <t>No existe sistemas de alcantarillados</t>
  </si>
  <si>
    <t>Poca coordiancion con la entidad.</t>
  </si>
  <si>
    <t>Jornada de sensibilizacion y concientización en el corregimiento de Palmira. en acompañamiento con CORPAMAG</t>
  </si>
  <si>
    <t xml:space="preserve">Aunar esfuerzo con corporación autónoma regional del magdalena  para fortalecer la gestión ambiental, protección y conservación del territorio                                     Productos. Proyectos formulados y ejecutado y Documentos técnicos de control y seguimiento </t>
  </si>
  <si>
    <t xml:space="preserve">Aunar esfuerzo con corporación autónoma regional del magdalena  para la adopción de actos administrativos que formalicen la gestión institucional en el municipio para la protección y conservación                                     Productos. Actos administrativos  ejecutado </t>
  </si>
  <si>
    <t>aplicación de los actos administrativos sancionados Producto documento técnico de control</t>
  </si>
  <si>
    <t xml:space="preserve">Aunar esfuerzo con corporación autónoma regional del magdalena  para la implementación de las políticas nacional relacionada con la sostenibilidad ambiental como eje fundamental en la toma de decisiones        Productos. Documentos técnicos de control y seguimiento </t>
  </si>
  <si>
    <t xml:space="preserve">implementación de  las políticas publicas de sostenibilidad . Producto. Documentos técnicos de control y seguimiento </t>
  </si>
  <si>
    <t xml:space="preserve">implementación de las líneas de acción para la incorporación de la actividad pesquera en los instrumentos de planificación. Producto. Documentos técnicos de control y seguimiento </t>
  </si>
  <si>
    <t xml:space="preserve">Articular con la corporación autónoma regional del magdalena para formular los diferentes mecanismos de planificación que permitan integrar las distintas políticas publicas ambientales                                                                   Productos. Diferentes Mecanismos Formulados. </t>
  </si>
  <si>
    <t xml:space="preserve">implementación de los diferentes mecanismos de planificación del territorio para implementar las políticas publicas ambientales Producto. Documentos técnicos de control y seguimiento </t>
  </si>
  <si>
    <t>coordinar la corporación autónoma regional del magdalena ,  con la gobernación del magdalena   y otras entidades la elaboración de un plan de ordenamiento turístico Producto plan turístico elaborado</t>
  </si>
  <si>
    <t>implementación  del plan seguimiento y control a la implementación del plan de ordenamiento turístico Producto documento técnico de control y seguimiento</t>
  </si>
  <si>
    <t>aunar esfuerzos con la corporación autónoma regional  para incrementar la temática ambiental en los OET , plan de desarrollo y otros Producto instrumentos de planificación actualizados</t>
  </si>
  <si>
    <t>seguimiento y evaluación de la implementación de la temática ambiental en los instrumentos de planificación Producto documento técnico de control y evaluación</t>
  </si>
  <si>
    <t>coordinar  con la corporación autónoma regional del magdalena para la adopción ,  capacitación e implementación  del POMUAC a los habitantes del municipio  Producto documento técnico de control y seguimiento</t>
  </si>
  <si>
    <t xml:space="preserve"> implementación del POMUAC en el municipio de Puebloviejo Producto  documento técnico de control y seguimiento</t>
  </si>
  <si>
    <t>Contar con un marco de política y normativo adecuado que dinamice el cumplimiento de la misión institucional
Producto: Informe técnico</t>
  </si>
  <si>
    <t>Deficiencias en el marco legal</t>
  </si>
  <si>
    <t>1H</t>
  </si>
  <si>
    <t>Proponer normatividad que  contemple los usos del suelo (estatuto)</t>
  </si>
  <si>
    <t>1H1</t>
  </si>
  <si>
    <t>2H</t>
  </si>
  <si>
    <t>Proponer normatividad que contemple todas  las conductas prohibidas al interior de áreas protegidas</t>
  </si>
  <si>
    <t>2H1</t>
  </si>
  <si>
    <t>UniMagdalena</t>
  </si>
  <si>
    <t>Todos los docentes de la Universidad del Magdalena involucrados  en el Plan Maestro apoyaran esta acción como parte de sus actividades en sus planes de trabajo.</t>
  </si>
  <si>
    <t>Inicio del trámite de Consulta Previa del proyecto de Ley de Consulta con las comunidades étnicas del país. De acuerdo con la información reportada por el Despacho del Viceministro de Participación, se estima la ejecución de presupuesto por valor de $5,000 millones de pesos. Producto: Actas de reuniones de consulta previa con los espacios de representación de las comunidades étnicas</t>
  </si>
  <si>
    <t>Humboldt</t>
  </si>
  <si>
    <t>5H</t>
  </si>
  <si>
    <t>Propender por iniciativa del ministerio de ambiente y desarrollo sostenible por que se establezca por el ministerio de comercio, industria y turismo una política pública que contenga directrices  sobre ordenación de asentamientos urbanos y expansión urbana</t>
  </si>
  <si>
    <t>5H1</t>
  </si>
  <si>
    <t>Participar en el diseño de la construcción del plan de ordenamiento turístico (plan integral de ordenamiento turístico para el área del plan maestro) y su articulación con el Plan de Ordenamiento Ecoturístico del PNN Tayrona. 
Informe técnico</t>
  </si>
  <si>
    <t>Esta acción se cumplió por parte de PNN, se aporta soporte del procedimiento realizado el cual corresponde a: Diagnóstico situación del límite cartográfico del PNN Tayrona donde se priorizó el ejercicio de precisión de los límites a escala 1:25000 y Oficio de remisión a DIMAR</t>
  </si>
  <si>
    <t>Diagnóstico situación del límite cartográfico del PNN Tayrona -Oficio remision DIMAR</t>
  </si>
  <si>
    <t>Se cuenta con el borrador de estudio previo propuesto por PNN para la actualización para la construcción del convenio. Sin embargo, se deja constancia de las actividades conjuntas entre PNN y la ARMADA que propenden al fortalecimiento del control y la vigilancia al interior de PNNT, esto se viene adelantado a través de planes de trabajo durante los las temporadas de alta afluencia de visitantes y los cierres temporales.</t>
  </si>
  <si>
    <t>Borrador de EP Convenio- listados de asistencia jornada de trabajo</t>
  </si>
  <si>
    <t>La comunicación comunitaria hace parte de uno de los mecanismos de acción de la Estrategia de Comunicaciones y Educación Ambiental para la conservación de Parques Nacionales Naturales de Colombia. El PNNT cuenta con un Colectivo de Comunicadores pertenecientes a la Institución Etnoeducativa Distrital Intercultural de La Revuelta INEDTER, con un total de 25 estudiantes
 Los colectivos de comunicadores responden a los lineamientos de nivel central, enmarcados dentro de los procesos de “comunicación comunitaria para la conservación de la biodiversidad de los Parques Nacionales” y “Educación para la conservación”, estos grupos ecológicos o Eco Parches son concebidos con la finalidad de crear en los jóvenes valores por el medio ambiente y generar acciones encaminadas a la conservación.</t>
  </si>
  <si>
    <t>informe tecnico con acciones de educación ambiental</t>
  </si>
  <si>
    <t>Acta de finalización curso -Perfiles de Proyecto</t>
  </si>
  <si>
    <t>Implementación del plan de acción del pez león del PNNT. Se aporta para este semestre a la línea de acción numero dos ( 2) correspondiente al Control y Manejo, como aporte se realizaron siete jornadas de extracción de pez león los días 01 y 02 de octubre; 02, 17, 18, 25 y 28 de noviembre donde se extrajeron en total 152 individuos.</t>
  </si>
  <si>
    <t>Informe Tecnico Pez León 2019</t>
  </si>
  <si>
    <t>En cuanto a las campañas encaminadas a la sensibilización del pez león al interior del PNNT se cuenta con los siguientes avances:
 1. Participación del Festival gastronómico en el marco de las fiestas del Mar 2019, donde se socializo la importancia del consumo de pez león, este escenario fue compartido con ACODRES y del Restaurante Rocotto quienes realizaron preparación de algunos especímenes para su degustación a los participantes de este evento. 
 2. Realización del V Torneo de Captura y Extracción de Pez León: Eventos que estimulan el consumo y disminuye la cantidad de esta especie invasora en el Caribe Colombiano.</t>
  </si>
  <si>
    <t>Para el cuarto trimestre de la vigencia de 2019, se realizaron siete jornadas de extracción de pez león los días 01 y 02 de octubre; 02, 17, 18, 25 y 28 de noviembre donde se extrajeron en total 152 individuos de pez león en este cuarto trimestre del año vigente. El 28 de Noviembre se realizó la captura durante el VI torneo de pez león con una captura de 101 individuos.</t>
  </si>
  <si>
    <t>Gestionar la creación e implementación de un banco de pez león (centro de acopio) donde se recepcionarán todos los ejemplares extraídos en el PNN Tayrona y su área de influencia, y se convertirá en el principal punto de comercialización del Pez león, como alternativa para los pescadores incluidos en el "Plan de Compensación Sentencia T606-2015".</t>
  </si>
  <si>
    <t>Los individuos capturados son reportados en una base datos la cual es retroalimentada cada jornada para llevar un control de numero de individuos y lugar donde se extrae.</t>
  </si>
  <si>
    <t>Base de datos 2019</t>
  </si>
  <si>
    <t>Dentro de la estructura organizacional Parques Nacionales cuenta con tres niveles ( Central- Territorial y Local ) de los cuales son eslavones que coadyuvan a los procesos de las areas protegidas para esta acción se cuenta con el apoyo de la generacion de la Guia de Bosque Seco Tropical. Guía de especies del IAVH, GEF y PNUD, la cual se considera un modelo para la divulgacion del conocimiento acerca de la importancia de conservacion del bosque seco tropical.</t>
  </si>
  <si>
    <t>Bosque Seco Tropical. Guía de especies</t>
  </si>
  <si>
    <t>Se avanza en el proceso de restauracion en el sector de Bahia Concha- con una parcela de Manglar como meta se pretende Incrementar la cobertura de rodales de manglar afectados por acciones antrópicas, tratando de recuperar las condiciones ecológicas iniciales para propiciar la conectividad entre fragmentos que contribuyan al flujo natural de especies, a través de procesos de restauración participativa en el sector de Bahía Concha</t>
  </si>
  <si>
    <t>Informe de los avances del proyecto de restauración del sector de Bahía Concha</t>
  </si>
  <si>
    <t xml:space="preserve">Priorizar áreas para implementar estrategias de restauración en el PNN Tayrona 
Producto: Informe técnico
</t>
  </si>
  <si>
    <t>Se cuenta con Diagnostico para la restauración ecologica en áreas intervenidas del PNNT . El cual describe las areas afectadas por presion al interior del AP.</t>
  </si>
  <si>
    <t>Documento Diagnostico para la restauración ecologica en áreas intervenidas del PNNT .</t>
  </si>
  <si>
    <t>la Sociedad de Activos Especiales – SAE, en ejercicio de su función de Policía Administrativa consagrada en el parágrafo tercero del artículo 22 de la ley 1849 de 2017, a través del cual modifica el artículo 91 de la ley 1708 de 2014, realizó la recuperación material de tres predios objeto de procesos judiciales de extinción de dominio en el sector de Bahía Concha al interior del Parque Nacional Natural Tayrona, el área recuperada evidenciando graves impactos en los ecosistemas presentes en el área, indicando que la zona ya presenta alteraciones significativas en su condición natural, demostrados en una alta mortalidad de individuos jóvenes de especies de manglar, ubicados en la desembocadura de la quebrada Concha (no hay presencia de plántulas) y los arboles adultos se encuentran sometidos a una fuerte presión por altas tasas de sedimentación y perdida del flujo hídrico, producto de la desviación del cauce natural de la quebrada, remoción de la cobertura vegetal y del suelo en las áreas aledañas o la zona de inundación natural de la quebrada, es decir, en la zona del plano aluvial. Igualmente, toda la duna que sustenta la playa está altamente intervenida con la eliminación de la estructura del bosque natural, quedando solamente árboles seleccionados de muy pocas especies.
 Resolución 0394 del 19 de marzo de 2019</t>
  </si>
  <si>
    <t>Folio de matricula inmobiliaria depositario provisional PNNT</t>
  </si>
  <si>
    <t>Dentro de las estrategias de monitoreoe investigacion desarrolladas para el año 2019 se cuenta: 
 Diseño para el monitoreo del recurso hídrico del PNN Tayrona: fuentes hídricas Santa Rosa, La Boquita y San Lucas del sector de Arrecifes como son: extensión corta (desde nacimiento a desembocadura), alto poder de infiltración (suelo arenoso), alta demanda (turismo), etc; se concluye que estos cuerpos de agua presentan condiciones de fragilidad y no tienen la capacidad, todo el año, para ofertar el recurso en actividades turísticas del Parque y además sustentar los ecosistema asociado a ellas
  Diseño para el monitoreo de medianos y grandes mamíferos del PNN Tayrona: Se obtuvieron 280 registros independientes de 5328 fotografías, con un esfuerzo de muestreo total de 3263 cáma-ras-día. Los datos obtenidos mostraron una riqueza específica de 15 especies distribuidas en siete órdenes (Carnivora, Rodentia, Pilosa, Cingulata, Lagomorpha, Didelphimorphia y Cetartiodactyla), 11 familias y 13 géneros</t>
  </si>
  <si>
    <t>Informe de monitoreoPNNT 2019</t>
  </si>
  <si>
    <t>Se cuenta con propuesta de Zona amortiguadora en cada uno de sus componentes, delimitación, zonificación y usos permitidos se utilizo como referente el documento elaborado por Parques Nacionales sin embargo no se cuenta con un proceso con las instituciones competentes para la declaratoria.</t>
  </si>
  <si>
    <t>Propuesta de zona con funcion amortiguadora</t>
  </si>
  <si>
    <t xml:space="preserve">Identificar los sectores del PNNT, que cumple con los criterios de zonas amortiguadoras. Acción sujeta al acto administrativo de la expedición del decreto reglamentario
Producto: sitios identificados </t>
  </si>
  <si>
    <t>Segunda Jornada De Trabajo Para La Formulacion Del Plan De Prevencion Mitigacion De Incendios Forestales Del Plan Mestro</t>
  </si>
  <si>
    <t>Informe tecnico de la actividad</t>
  </si>
  <si>
    <t>Actualización del plan de riesgo público en las acciones contenidas para la prevención en tiempo de sequía el cual se encuentra orientado a visitante prestadores de servicio y comunidad local este plan lleva propuesto un plan de formación y se cuenta diseñado por los tres niveles de Parques Nacionales</t>
  </si>
  <si>
    <t>Plan de riesgo actualizado</t>
  </si>
  <si>
    <t>Generación de espacios de trabajo con la gobernacion del Magdalena par la construccion del diseño del plan interinstitucional de prevención, mitigación y contingencia de los incendios forestales dentro del PNNT y zonas aledañas, en el marco de la ley 1523 del 2012</t>
  </si>
  <si>
    <t>Actas de reunion- Eje tematico contenido Plan</t>
  </si>
  <si>
    <t>A través de los subprogra-mas de control y vigilancia y educación para la conserva-ción se implanta el decomiso preventivo de elementos que pueden ocasionar incendios forestales. Así como los recorridos en sectores como playa, zonas de camping, hamaqueros etc.</t>
  </si>
  <si>
    <t>Informe de control y vigilancia 2019</t>
  </si>
  <si>
    <t>PNN cuenta con una línea estratégica de Prevención, Vigilancia y Control, con el cual se permite realizar seguimiento a las presiones identificadas al interior del PNNT, estos reportes son consolidados en informes anuales, para este reporte se reporta el correspondiente al año 2019. 
 Este informe incluye acciones tales como el control el tráfico de especies silvestres y aquellas de interés comercial (bovinos, equinos, porcinos, etc).</t>
  </si>
  <si>
    <t>Participar en el comité interinstitucional de control de tráfico ilegal de especies silvestres, con el fin de generar insumos y/o estrategias de prevención y control .
 Producto: Informe Técnico</t>
  </si>
  <si>
    <t>Apoyo en la realización de los estatutos del comité Interinstitucional De Flora Y Fauna – CIFFAM con el objetivo de implementar la Estrategia Nacional para Prevención y el Control del Tráfico Ilegal de Especies Silvestres y contrarrestar el tráfico ilegal de flora y fauna silvestre en jurisdicción del Departamento del Magdalena.</t>
  </si>
  <si>
    <t>Acta de reunión</t>
  </si>
  <si>
    <t>Se adelantan espacios de trabajo las escuelas de buceo de Taganga y de Santa Marta, por medio de la Asociación de empresarios de buceo de Santa Marta, para la participacion Torneo de Captura y Extracción de Pez leon como constiibucion a la sostenibildad ambiental en ecosistemas estrategicos del AP</t>
  </si>
  <si>
    <t>Informe Pez León 2019</t>
  </si>
  <si>
    <t>Acciones programadas de manera mensual a los diferentes sectores de manejo del área protegida, así como las acciones conjuntas con PONAL, ARMADA NACIONAL, ANT y demás entidades.</t>
  </si>
  <si>
    <t>Informe PVC 2019</t>
  </si>
  <si>
    <t>Se cuenta con la instalación de 2 vallas en los sectores de Palangana y zaino diseñadas por Unión Europea y prestadores de servicios donde se le brinda información al visitante acerca del recorrido a realizar durante su visita a estos sectores. 
 Adicionalmente se cuenta con 6 vallas con información como mapas, valores objeto de conservación, importancia de la conservación el PNNT</t>
  </si>
  <si>
    <t>Valla informativa</t>
  </si>
  <si>
    <t>Durante los meses de enero a junio de 2019 se programaron 1.670 recorridos en los 9 sectores de manejo del área protegida de los cuales se realizaron 1.519 recorridos de PVC habiéndose ejecutado el 91% de los recorridos programados durante la vigencia I - 2019. De igual forma se avanzó en la sistematización de los formatos de PVC al aplicativo SICO- SMART, como instrumento de gestión y manejo del ejercicio de la autoridad ambiental (Soporte 6 formatos MVGES_3.2.4_AMSPNN_FO_57_Formato_programacion_ejecucion_recorridos_PVC_V2).
 El porcentaje de visibilidad del área intervenida mediante el ejercicio de la autoridad ambiental,</t>
  </si>
  <si>
    <t>Informe de PVC 2019</t>
  </si>
  <si>
    <t>Se cuenta con zonas marinas priorizadas para la recreación general exterior, donde a través del documento de Ordenamiento, reglamentación y monitoreo del desarrollo de la actividad ecoturística por parte de Parques, se propende minimizar los impactos ambientales que se pueden ocasionar sobre los recursos naturales entre proyectado un estudio de capacidad de carga, una vez se apruebe el plan de manejo del AP.</t>
  </si>
  <si>
    <t>Documento POE</t>
  </si>
  <si>
    <t>Se cuenta con un programa de monitoreo marino el cual incluye un proceso de restauración , llamado desde PNN como guarderías de corales dispuesto en la playa de Cinto 250 fragmentos de coral de la especie Cacho de Venado (A. cervicornis) en tres guarderías tipo colgaderos, en la playa de Neguanje se cuenta 120 fragmentos de coral de la especie Cuerno de Alce (A. palmata) que se tienen en crecimiento en una guardería tipo mesa, 137 fragmentos de las especie Cacho de Venado (A. cervicornis) en dos guarderías tipo colgadero y tipo Domos. (70 fragmentos)</t>
  </si>
  <si>
    <t>Informe Seguimiento de guarderias 2019</t>
  </si>
  <si>
    <t>Informe Instalacion de Vallas</t>
  </si>
  <si>
    <t>Se cuenta con alianzas estrategicas con las escuelas de buceo con el fin de generar procesos encaminados a la conservacion de los ecosistemas marinos del PNNT</t>
  </si>
  <si>
    <t>Informe tecnico</t>
  </si>
  <si>
    <t>Se cuenta con estacion metereologia al interior del AP- esta accion se adelanta con las orientaciones tecnicas del IDEAM para la instalacion de otraas estaciones</t>
  </si>
  <si>
    <t>Actas de reunion</t>
  </si>
  <si>
    <t>No se cuenta con reporte</t>
  </si>
  <si>
    <t>Para esta acción se cuenta con dos bases de datos de los años 2006 y 2015, que hacen parte de los insumos entrega-dos al Plan de Compen-sación</t>
  </si>
  <si>
    <t>Bases de datos</t>
  </si>
  <si>
    <t>Base de datos actualizada año 2019 de las jornadas de extracción de Pez León PNNT.</t>
  </si>
  <si>
    <t>Base de datos</t>
  </si>
  <si>
    <t>trabajo articulado con el SENA para gestionar formaciones que aborden esta tematica</t>
  </si>
  <si>
    <t>Acta de reunión SENA</t>
  </si>
  <si>
    <t>Parques Nacionales desarrolla el monitoreo de sus coberturas de la tierra desde el año 2002
 y su último periodo de análisis data del año 2017 a escala 1:100.000 a partir de la
 interpretación de imágenes satelitales Landsat, haciendo mediciones en los periodos 2000-
 2002, 2005-2007, 2010-2012, 2014-2015 y 2016-2017. Adicionalmente, para el año 2019
 se cuenta con datos medidos a escala 1:25.000, a partir de imágenes Planet Scope.</t>
  </si>
  <si>
    <t>ANALISIS MULITEMPORAL DE COBERTURAS PNN TAYRONA 2002 A 2019</t>
  </si>
  <si>
    <t>El sistema de alertas temprana de PNN está dada a partir de tecnologías de la percepción remota e interpretación de Imágenes satelitales, la cual es revisa el estado de las coberturas naturales terrestres de los Parques Nacionales, al menos una vez cada seis meses. En esta revisión se realiza un recorrido de toda el área del parque y en las zonas en donde se observa transformación de la cobertura natural (superior a 1 ha de superficie), se genera una alerta temprana ubicando el punto de coordenadas en la cobertura transformada, almacenándolo en un shape y se hace un boletín de la alerta, en donde se muestra gráficamente la imagen observada describiendo brevemente la transformación encontrada.</t>
  </si>
  <si>
    <t>Aporte a la implementación de POMCA rio piedra con el monitoreo realizado a las quebradas al interior de AP las cuales responden a un VOC jugando un papel fundamental como reguladores ecosistémicos y abastecedores del recurso</t>
  </si>
  <si>
    <t>Informe tecnico Monitoreo</t>
  </si>
  <si>
    <t>Participación en los escena-rios de Ordenamiento Terri-torial convocados por las entidades competentes esta acción se encuentra articula-da al plan de acción institu-cional en su meta 1.1.1.1 la cual se refiere a la integra-ción de las áreas del SPNN en los textos aprobados de los Planes de Desarrollo - PD- y Planes de Ordena-miento Territorial Municipal y Departamental -POT-</t>
  </si>
  <si>
    <t>Informe Ordenamiento 2019</t>
  </si>
  <si>
    <t>Estructura de documento que responde a la acción A espera del proceso de aprobación del plan de ma-nejo para su adopción</t>
  </si>
  <si>
    <t>Documento borrador</t>
  </si>
  <si>
    <t>Campañas de recolección masiva en el sector de Bahía Concha “Playaton Tayrona” 
 El cual a través de la partici-pación de entidades y pres-tadores de servicios se logró colectar del lecho marino y terrestre el residuo producido en ese sector. 
 Este residuo fue separado y aprovechado por la coopera-tiva.</t>
  </si>
  <si>
    <t>Informe Educación ambiental 2019</t>
  </si>
  <si>
    <t>se realizaron tres jornadas de extracción de residuos con el
 acompañamiento de prestadores de servicios del Área protegida y la empresa ESSMAR en zonas de playa, mangle
 y bosque seco tropical de los cuales se extrajeron aproximadamente 19.1 toneladas de residuos de los cuales 17.5
 toneladas correspondían a residuos no aprovechables y 1.6 toneladas a residuos aprovechables como plásticos,
 latas de aluminio, envases de tipo PET entre otros según datos recolectados por el personal de Parques Nacionales
 que acompaño activamente en la planificación y la ejecución de estas jornadas de extracción de desechos sólidos.</t>
  </si>
  <si>
    <t>Informe Educación Ambiental 2019</t>
  </si>
  <si>
    <t>Entrega de puntos limpios en el sector de Bahía Concha con el fin de fomentar la separación de los residuos producidos por visitantes y prestadores de servicios de este sector.</t>
  </si>
  <si>
    <t>En el desarrollo de los procesos que se llevan en el ámbito no formal de la educación y aportando al plan
 de capacitaciones del área protegida, se llevó a cabo sensibilización sobre residuos a los prestadores
 de servicios del sector de Bahía Concha</t>
  </si>
  <si>
    <t>Informe Residuos Solidos sector Bahia Concha</t>
  </si>
  <si>
    <t>Clasificacion de residuos solidos conjunto con los prestadores de servicios del sector de BC -proceso enmarcado en las acciones de educación ambiental del PNNT</t>
  </si>
  <si>
    <t>Trabajo conjunto con los prestadores de servicios del sector de Bahia Concha- y la empresa de Servicio Publico de Asep ESSMAR - Proceso enmarcado en la recuperacion de la quebrada Concha asi como de los ecosistemas estrategicos del sector</t>
  </si>
  <si>
    <t>Informe de Educación Ambiental</t>
  </si>
  <si>
    <t>La condicienes de recoleccion son dadas de acuerdo a la dinamica del area protegida el cual se enmarcan en la temporada de alta visitancia</t>
  </si>
  <si>
    <t>Diagnostico de los residuos sólidos generados en el sector de Bahía Concha agrupados por tipo de actividad.</t>
  </si>
  <si>
    <t>Informe de Residuos solidos</t>
  </si>
  <si>
    <t>Emisión de acto administrati-vo del permiso de vertimiento correspondiente ARRECI-FES S.A.S 
 Se reporta el seguimiento a la vigencia 2020</t>
  </si>
  <si>
    <t>Acto administrativo</t>
  </si>
  <si>
    <t>PNN cuenta con un proceso para el tramite para descargar vertimientos en las fuentes superficiales de aguas, en los sistemas de alcantarillado público o en el suelo asociado a un acuífero. Con el cual se genera el control y seguimiento de los residuos generados.</t>
  </si>
  <si>
    <t>Formato Permiso de Veritmientos</t>
  </si>
  <si>
    <t>Perfil de proyecto sanitarios ecológico como alternativa sostenible al inte-rior del PNNT para los bene-ficiarios del plan de compen-sación coordinado por la gobernación del Magdalena y como medida de manejo del ordenamiento turístico del sector de bahía Concha y Gairaca.</t>
  </si>
  <si>
    <t>Proyecto Alternativa productiva baño Sostenible</t>
  </si>
  <si>
    <t>Se cuenta con el programa de monitoreo que incluye el seguimiento a fuentes hidricas en 3 quebradas principales que se encuentran al interior del PNNT</t>
  </si>
  <si>
    <t>Informe Monitoreo 2019</t>
  </si>
  <si>
    <t>El SENA esta a la espera del grupo de pescadores del plan de compensación ccaracterizado por Parques Nacionales para iniciar con el segundo grupo para darles la formación de acuerdo a la actividad relacionada.</t>
  </si>
  <si>
    <t>Relación de pescadores del plan de compensación caracterizado por Parquez Nacionales.</t>
  </si>
  <si>
    <t>Se cuenta con la herramienta AEMAPPS con la cual se realiza la cualificación de los procesos de planeación y estado de vulnerabilidad bajo la orientación de la perspectiva de participación social en la conservación.</t>
  </si>
  <si>
    <t>Ejercicio AEMAPPS 2019 ( Matriz Vulnerabilidad)</t>
  </si>
  <si>
    <t>Formato permiso de vertimiento</t>
  </si>
  <si>
    <t xml:space="preserve">Actualmente el SENA está a la espera de que Parque Nacional Tayrona y Corpamag implementen el Banco del Pez León para iniciar las capacitaciones a los operarios, tal como lo dispone la orden constitucional dirigida a Parque Nacionales y Corpamag.                                                                  </t>
  </si>
  <si>
    <t xml:space="preserve"> Se requiere que Parque Nacional Tayrona y Corpamag implementen el Banco del Pez León.</t>
  </si>
  <si>
    <t>Informe de Monitoreo 2019</t>
  </si>
  <si>
    <t xml:space="preserve">• Con las fichas No. 1649451, 1634275, 1634359, 1634382, 1634313 y 1234375 en la vigencia 2019 (Diciembre) se dictó la formación Tecnica a Bachilleres del municipio del Distrito de Santa Marta en “Conservación de Recursos Naturales”. 
• Con la ficha No. 2021657 en la vigencia 2019 (Noviembre) se dictó la formación a Agricultores y Administradores Agrícolas en el Municipio de Santa Marta en “Manejo Ecológico de Insector, Plagas en Cultivos”
• Con la ficha No. 1999271 en la vigencia 2019 (Octubre) se dictó la formación a Agricultores y Administradores Agrícolas en el Municipio de Santa Marta en “Operación de Sistemas de Potabilización de Agua”.                                        • Con la ficha No. 1974635 en la vigencia 2019 (Septiembre) se dictó la formación a Agricultores y Administradores Agrícolas en el Municipio de Santa Marta en “Agroecología y Desarrollo Rural”                                                     • Con la ficha No. 1956914 en la vigencia 2019 (Agosto) se dictó la formación a Trabajadores de Campo en el Municipio de Ciénaga en “Construcción y Preparción de Estanques Piscicolas”.                                                                      • Con la ficha No. 1978947 en la vigencia 2019 (Agosto) se dictó la formación a Obreros de Acuicultura en el Municipio de Pueblo Viejo  en “Acondicionar Estanques Piscicolas”    
</t>
  </si>
  <si>
    <t>Actualmente esta información se encuentra en el registro del aplicativo Sofía Plus, donde se genera a través de los usuarios de los Coordinadores de Formación un documento  denominado PE-04, todas estas formaciones van orientadas a la protección de los suelos y los espacios de humedales y bosques secos tropicales.</t>
  </si>
  <si>
    <t>Seguimiento de la calidad hídrica de los cuerpos de agua receptores de los vertimientos se evalúa a través de los Actos Administrativos de cumplimiento para vertimientos son los Decretos 1594 de 1984, 3930 de 2010 y 4728 de 2010, la Resolución 631 de 2015 fue el último acto administrativo emitido en relación con vertimientos, donde se especifica los límites permisibles</t>
  </si>
  <si>
    <t>Formato de seguimiento de vertimiento</t>
  </si>
  <si>
    <t>PNNT en articulación con el IDEAM avanza en la unificación metodologica para la medición del caudal hidricó de las quebradas objeto de monitoreo al interior del PNNT con la instalación de unas rejilllas de medición - de esta forma se podran comparar los datos con las quebradas que monitorea el IDEAM por fuera del AP.</t>
  </si>
  <si>
    <t>Pendiente de recibir los grupo conformados dentro de los proyectos definidos en el plan de compensación para iniciar la formación en emprendimiento y fortalecimiento de unidades productivas.</t>
  </si>
  <si>
    <t>Listados recibidos por las diferentes instituciones que tiene definidos los proyectos con los pescadores del plan de compensación.</t>
  </si>
  <si>
    <t>las PIC´s quebradas como Santa Rosa, Mazón, San Lucas, Cinto-Cedro, La Boquita, Rodríguez, con el objetivo de proteger y conservar estos ecosistemas. Para el área protegida es clara la necesidad de conocer a nivel climático las variabilidades de cada una de las mi-crocuenca monitoreadas, con el fin de determinar las dinámicas que afectan a este recurso, y así contar con herra-mientas de manejo para su protección y conservación.</t>
  </si>
  <si>
    <t>El PNNT cuenta con un diseño para el monitoreo del recurso hídrico de tres quebrasdas ( Mazon, la Boquita y Santa Rosa) al inetrior del PNNT</t>
  </si>
  <si>
    <t>Informe de Monitoreo 2020</t>
  </si>
  <si>
    <t>Se avanza en la participación en los escenarios de ordenamiento territorial en cumplimiento a las acciones que responden a temáticas de uso del suelo, zona con función amortiguadora, instrumentos de planeación como planes de ordenamiento pesquero, POMIUAC,POMCAS, Catastro Multipropósito, además involucra estrategias integradoras entre los instrumentos de ordenamiento y los pueblos indígenas de la SNSM por dentro y fuera del PNNT.</t>
  </si>
  <si>
    <t xml:space="preserve">En el cumplimiento de las políticas ambientales locales, departamentales y nacionales, el SENA en el año 2018 consiguió a través de la implementación de la ISO 14001:2015 la certificación en Gestión Ambiental en todos sus 17 procesos de este ente internacional.  En el 2019 se realizó verificación por ICONTEC y se confirma la certificación. Actualmente el SENA tiene un gran compromiso con el componente ambiental y la responsabilidad de realizar acciones que vayan encaminadas a la protección del medio ambiente sea este terrestre, aéreo o acuático.  Uno de los requisitos de cumplimiento de la norma es la Responsabilidad social y la obligatoriedad de articularnos con las diferentes instituciones u organizaciones ambientales que nos permitan cumplir los planes de gobiernos orientados a la conservación y buenas prácticas ambientales.
De igual manera todos nuestros programas de formación desarrollan transversalmente un componente ambiental que permite al aprendiz participar en los diferentes eventos del SENA y del gobierno local en actividades de limpieza de ríos, mar, vías, siembra de árboles, etc.
</t>
  </si>
  <si>
    <t>Certificación ISO 14001:2015</t>
  </si>
  <si>
    <t>El Plan de Investigación propuesto para el PNN Tay-rona es de carácter participa-tivo, lo cual implica involucrar tanto a los funcionarios como a las comunidades y los demás actores sociales rela-cionados con la temática. La implementación de las inves-tigaciones propuestas para el Parque, debe superar la tendencia de incluir indirec-tamente a los pobladores locales como objeto de la investigación, sin considerar su percepción del contexto y el valor de su conocimiento, por lo cual deberán ser invo-lucrados como sujetos activos de las mismas</t>
  </si>
  <si>
    <t>Plan de Investigación</t>
  </si>
  <si>
    <t>En el marco de la implementacion de la estrategia de educacion para la conservación de PNNT se cuenta con la realizacion de acciones que coadyuvan a la dinamica hidrica estas estan dadas a traves de PRAES, campañas de limpieza de madre vieja, programas educativos con visitantes entre otras.</t>
  </si>
  <si>
    <t>Informe de Educación Ambiental 2019</t>
  </si>
  <si>
    <t>Nos encontramos en proceso de adopción del plan de manejo del PNNT para inte-grar la zonificación actual en los planes de ordenamiento.</t>
  </si>
  <si>
    <t>Documento Plan de Manejo</t>
  </si>
  <si>
    <t>En el marco del relacionamiento entre Parques Nacionales Naturales de Colombia y los cuatro pueblos indígenas originarios de la Sierra, se cuenta con unos acuerdos de consulta previa protocolizados en el Acta del 22 de febrero de 2019. a consulta previa y se basó en los mecanismos de coordinación de la política de Participación Social de Parques Nacionales Naturales de Colombia.</t>
  </si>
  <si>
    <t>Actas de reunión Acuerdos.</t>
  </si>
  <si>
    <t>Firma de convenio 003 de 2019 celebrado con PNN y los cuatro (4) Pueblos de la SNSMA con el que se busca Aunar esfuerzos humanos, técnicos, operativos y logísticos, para continuar, en el marco del
 relacionamiento y la coordinación entre Parques Nacionales Naturales de Colombia y los Cuatro Pueblos Indigenas de
 la Sierra Nevada de Santa Marta (Arhuaco (Iku), Kogui (Kággaba), Wiwa y Kankuamo) con la construcción de
 estrategias para la conservación y protección de las Areas Protegidas Sierra Nevada de Santa Marta y Tayrona</t>
  </si>
  <si>
    <t>Convenio 003 de 2019</t>
  </si>
  <si>
    <t>Convenio 003 de 2020</t>
  </si>
  <si>
    <t>PNNT adelanta acciones integradas en la estrategia de Estrategia de comunicación – educación para la conservación de la biodiversidad y la diversidad cultural en el ambito formal y no formal</t>
  </si>
  <si>
    <t>Estrategia de comunicación – informe educación ambiental 2019</t>
  </si>
  <si>
    <t>Establecimiento de acto administrativo que  defina las condiciones de  la comunidad de Taganga frente a la ancestralidad que reclaman.</t>
  </si>
  <si>
    <t>Borrador de acuerdos para la conservacion, en el marco del plan de compenacion, con lo cual se busca disminuir la presion por pesca al interior del PNNT, estos acuerdos fueron construidos para tres (3) beneficiarios del plan de compensación pertenecientes a la cooperativa OCEANTOUR</t>
  </si>
  <si>
    <t>Borrador de acuerdo</t>
  </si>
  <si>
    <t>Informe de Ordenamiento 2019</t>
  </si>
  <si>
    <t>El parque Nacional Natural Tayrona participo en la cons-trucción de esta política, donde desde su misión de conservación y enfoque del territorio pidió que se orienta-ra de acuerdo a los a las zonas destinadas a la con-servación y que las demás herramientas estén articula-das unas con la otra y se genere una visión unificada de lo que se adelanta en el territorio, herramientas tales como PDET, Catastro multi-propósito, POD, Determinan-tes ambientales entre otros</t>
  </si>
  <si>
    <t>PNN cuenta con un marco normativo el cuall repornde de manera organizacional las las disposiciones legales que determina el ámbito de competencia y funciones de la entidad, lo mismo que disposiciones reglamentarias en las que se enmarca la gestión de Parques Nacionales Naturales de Colombia</t>
  </si>
  <si>
    <t>http://www.parquesnacionales.gov.co/portal/es/normatividad/</t>
  </si>
  <si>
    <t>Paricipacion en los espacios generados para implementacion de Plan De Manejo Integrado De La Unidad Ambiental Costera Vertiente Norte De La Sierra Nevada De Santa Marta – POMIUAC VNSNSM</t>
  </si>
  <si>
    <t>Documento en revisión</t>
  </si>
  <si>
    <t>Se cuenta con un documento de POE Plan de Ordena-miento Ecoturístico del PNNT el cual será implementado una vez se apruebe el plan de manejo del AP</t>
  </si>
  <si>
    <t>Documento Plan de Ordenamiento Ecoturistico del PNNT</t>
  </si>
  <si>
    <t xml:space="preserve">A seguir se indican los requerimientos realizados a los prestadores del servicio público de aseo que prestan en los municipios del área del PNNT:
SANTA MARTA: 
Se realizó requerimiento a INTERASEO S.A.S E.S.P por alerta de prensa “Continúa Manejo indiscriminado de desechos en vías públicas”. Se solicitó a prestador informe y material probatorio, y solución en atención a la problemática. Radicado No SSPD 20194100999551 del 18 de noviembre de 2019.
DIBULLA: 
Solicitud del cargue del Plan de Emergencia y Contingencia al SUI para la vigencia 2019 al prestador. con objeto de iniciar acciones de articulación con la Estrategia Municipal de Manejo de Desastres para la prestación y no interrupción del servicio público de aseo. Sin perjuicio de las acciones legales a las que diera lugar dado el incumplimiento por parte del prestador con respecto a las fechas y plazos establecidos. Radicado No SSPD 20194300726411 del 06 de septiembre de 2019.
CIÉNAGA: 
Se realizó requerimiento a OPERADORES DE SERVICIOS DE LA SIERRA S.A. E.S.P para solicitud del cargue del Plan de Emergencia y Contingencia al SUI para la vigencia 2019 al prestador operadores de servicios de la sierra S.A E.SP. con el objeto de iniciar acciones de articulación con la Estrategia Municipal de Manejo de Desastres para la prestación y no interrupción del servicio público de aseo. Sin perjuicio de las acciones legales a las que diera lugar dado el incumplimiento por parte del prestador con respecto a las fechas y plazos establecidos. Radicado No SSPD 20194300725911 del 06 de septiembre de 2019.
PUEBLO VIEJO: 
Se realizó seguimiento a ADMINISTRACIÓN PÚBLICA COOPERATIVA DE SERVICIOS PÚBLICOS DE PUEBLO VIEJO LIMITADA por prestación del servicio público de aseo con el objeto de incrementar la cobertura y la frecuencia de recolección de residuos, radicado SSPD N°20194600533601 del 4/07/2019. 
</t>
  </si>
  <si>
    <t>Sitio web - Superintendencia de Servicios Públicos, links indicados.  Carpeta compartida "SSPD_Soportes_PM_PNNT_Semestre II - 2019"</t>
  </si>
  <si>
    <t xml:space="preserve">A seguir se indican las acciones de control por presuntos incumplimientos normativos a los prestadores del servicio público de aseo que prestan en los municipios del área del PNNT:
DIBULLA: 
En el mes de abril de 2019, se realizó visita de inspección al prestador EMPRESA DE ACUEDUCTO ALCANTARILLADO Y ASEO DEL MUNICIPIO DE DIBULLA S.A. E.S.P (Soporte: Acta de visita). Con la cual, se realizó Evaluación Integral y se publicó en agosto de 2019 (Soporte: Evaluación Integral).
Se remitió al prestador informe del estado de avance de la implementación de las acciones correctivas para subsanar los hallazgos evidenciados en la Evaluación Integral vigencias 2017 y 2018 realizada a la empresa, radicado No SSPD 20194300878881 del 18 de octubre de 2019
CIÉNAGA: 
Se adelantó visita de inspección y vigilancia al estado de la prestación del servicio de aseo realizado por el prestador OPERADORES DE LA SIERRA S.A.S E.S.P, la cual se realizó del 06 al 08 de noviembre de 2019 (Soporte: Acta de visita).  En la vigencia del reporte al Plan Maestro PNNT; se estaba consolidando la Evaluación Integral del prestador. 
A la fecha, ya se cuenta con la Evaluación Integral publicada en enero de 2020 (Soporte: Evaluación Integral), donde se evidencian los hallazgos de la prestación del servicio público y se están adelantando las gestiones de control pertinentes.
SITIONUEVO: 
Con el adelanto de la visita de inspección realizada al prestador UNIDAD ADMINSITRATIVA ESPECIAL DE SERVICIOS PÚBLICO DEL MUNICIPIO DE SITIO NUEVO en abril de 2019 (Soporte: Acta de Visita) se elaboró y publicó en septiembre de 2019 Evaluación Integral del prestador, en donde se verificaron las condiciones de la prestación del servicio de aseo y se levantaron recomendaciones y hallazgos (Soporte: Evaluación Integral). Actualmente, se están revisando las acciones de control a emprender por presuntos incumplimientos en la prestación del servicio público de aseo y acciones correctivas a lugar, de acuerdo a lo normado en el Decreto 1077 de 2015.
PUEBLO VIEJO:
Con el adelanto de la visita de inspección realizada al prestador ADMINISTRACIÓN PÚBLICA COOPERATIVA DE SERVICIOS PÚBLICOS DE PUEBLO VIEJO LIMITADA -SERVIPUEBLO APC LTDA en abril de 2019 (Soporte: Acta de Visita), se elaboró y publicó en septiembre de 2019 Evaluación Integral del prestador, en donde se verificaron las condiciones de la prestación del servicio de aseo y se levantaron recomendaciones y hallazgos (Soporte: Evaluación Integral). Actualmente, se están revisando las acciones de control a emprender por presuntos incumplimientos en la prestación del servicio público de aseo y acciones correctivas a lugar, de acuerdo a lo normado en el Decreto 1077 de 2015.
</t>
  </si>
  <si>
    <t>Sitio web - Superintendencia de Servicios Públicos, links indicados y Carpeta compartida "SSPD_Soportes_PM_PNNT_Semestre II - 2019"</t>
  </si>
  <si>
    <t>Teniendo en cuenta que las competencias de la Superintendencia de Servicios Públicos Domiciliarios establecidas por el artículo 79 de la Ley 142 de 1994 modificado por el art. 13 de la Ley 689 de 2001, adicionado por el art. 96, Ley 1151 de 2007 corresponden a las acciones de inspección, vigilancia y control a las personas prestadoras de servicios públicos y aquellas que, en general, realicen actividades que las haga sujeto de aplicación de la misma Ley, dentro de las cuales no se encuentra el desarrollo de políticas, esta Superintendencia se encuentra presta a la participación de la elaboración de políticas nacionales y sectoriales a las cuales sea invitada. Sin embargo, cabe aclarar que la última mesa jurídica desarrollada el 06 de enero de 2020 por parte de la Unidad de Parques Nacionales en la que la SSPD tuvo participación, se discutió el tema para aclarar las competencias de las entidades frente a esta acción.</t>
  </si>
  <si>
    <t>Propuestas de investigación:
 1. El profesor Jorge Enrique Paramo Granados del programa de Ingeniería Pesquera, formulo los siguientes proyectos de investigación (aplicación a convocatorias externas): Biología reproductiva de las especies de Crustáceos de aguas profundas de importancia comercial en el Caribe Colombiano, Conservación de la biodiversidad y desarrollo sostenible de los recursos hidrobiológicos con potencial pesquero en aguas profundas basado en un enfoque ecosistémico en el Caribe Colombiano, Conservación de la biodiversidad y hábitats vulnerables para el aprovechamiento y manejo sostenible de los recursos hidrobiológicos en las bahías Portete, Honda y Hondita y las zonas costeras, La Guajira, Caribe Colombiano. 
 2. El profesor Luis Manjarrés del programa de Ingeniería Pesquera, formulo el siguiente proyecto de investigación (aplicación a convocatorias internas): Variaciones espacio-temporales de las capturas efectuadas por la pesquería artesanal de palangres de fondo en el Caribe colombiano (2012-2018).
 3. El profesor Luis Duarte del programa de Ingeniería Pesquera, formulo el siguiente proyecto de investigación (aplicación a convocatorias internas): Variabilidad anual de parámetros demográficos y madurez de Xiphopenaeus kroyeri en el golfo de Salamanca (mar Caribe de Colombia). Insumo para la formulación de medidas de manejo en una pesquería de pequeña escala. 
 Publicaciones:
 • El Profesor Jorge Paramo publicó los artículos científicos: Spatial distribution and size structure of the squat lobster Agononida longipes (A. Milne Edwards, 1880) (Crustacea: Decapoda: Galatheoidea: Munididae) in the Colombian Caribbean; Composición de las capturas de los recursos de aguas profundas de importancia comercial en el caribe colombiano; Distribution, abundance and fishing potential of mega-invertebrates in the sub-euphotic zone (150-535 m) in the Colombian Caribbean. 
 • El Profesor Jorge Páramo publicó el articulo científico: Spatial distribution and size structure of the squat lobster Agononida longipes (A. Milne Edwards, 1880) (Crustacea: Decapoda: Galatheoidea: Munididae) in the Colombian Caribbean.</t>
  </si>
  <si>
    <t>$ 6.151.440</t>
  </si>
  <si>
    <t>Cada propuesta ha sido aplicada a diferentes convocatorias, entrando a concurso y de ser elegidas, obtendran los recursos financieros para ser ejecutadas en el año 2020. 
 • Los artículos científicos se encuentran disponibles en los siguientes links: https://scielo.conicyt.cl/scielo.php?script=sci_arttext&amp;pid=S0718-560X2019000100147 https://scielo.conicyt.cl/scielo.php?pid=S0718-19572019000200194&amp;script=sci_arttext https://www.sciencedirect.com/science/article/abs/pii/S2352485518306509</t>
  </si>
  <si>
    <t>Propuestas de investigación:
 1. La profesora Lina M. Saavedra Díaz del programa de Biología, formulo los siguientes proyectos de investigación (aplicación a convocatorias externas): Mainstreaming sustainability to secure small-scale fisheries in Latin America and Caribe: E-governance platform to assess impact of SSF Guidelines implementation, y Esquemas de evaluación y monitoreo comunitario de los acuerdos consensuados de manejo pesquero (ACMP) como línea-base al co-manejo adaptativo en Colombia.
 2. El profesor Luis Duarte del programa de Ingeniería Pesquera, formulo los siguientes proyectos de investigación (aplicación a convocatorias externas): Implementación en el Caribe de Colombia del proyecto Gestión Sostenible de la Captura Incidental de las Pesquerías de Arrastre en América Latina y el Caribe (REBYC-II LAC): Fase 2 y PAIS PESCA - Pesca artesanal innovada y sostenible para el desarrollo socio-económico del Caribe Colombiano Norte.
 3. El profesor Jairo Altamar del programa de Ingeniería Pesquera, formulo el siguiente proyecto de investigación (aplicación a convocatorias externas): Innovaciones tecnológicas para la implementación de esquemas de pesca responsable en el área marítima del Departamento del Magdalena
 Publicaciones:
 • La Profesora Lina Saavedra Díaz publicó el artículo científico: Evaluating formal and informal rules as a basis for implementing coastal marine artisanal fisheries management in Colombia.
 • La Profesora Rocio García publicó el artículo científico: Arrecifes de arenisca en el golfo de Salamanca, plataforma continental del Caribe colombiano.
 • El profesor Luis Manjarrés publicó un artículo científico: Short-term changes in demersal fish assemblages exploited by an artisanal set gill net fishery in the Caribbean Sea (Colombia). 
 • El profesor Jairo Altamar publicó un boletín estadístico: Composición por especie e indicadores biológico-pesqueros de las capturas muestreadas a bordo en el pacifico y el Caribe colombianos durante el periodo junio-diciembre de 2019.
 .</t>
  </si>
  <si>
    <t>$ 13.119.120</t>
  </si>
  <si>
    <t>• Cada propuesta ha sido aplicada a diferentes convocatorias, entrando a concurso y de ser elegidas, obtendrán los recursos financieros para ser ejecutadas en el año 2020. 
 • Los artículos científicos se encuentran disponibles en los siguientes links: https://www.sciencedirect.com/science/article/pii/S0308597X18302276 http://www.scielo.org.co/scielo.php?script=sci_abstract&amp;pid=S0122-97612019000100153
 https://universidadmag.sharepoint.com/:u:/s/Comitcientficotcnicointerdisciplinariodeapoyoalplanmaestrode/ESaGVGSmnuBBkxq_bX9qvYUB30yiEkQzc7IaLZNgx8zzNQ?e=hQbwD6</t>
  </si>
  <si>
    <t>1. La profesora Adriana Rodríguez Forero del programa de Ingenieria Pesquera, formulo el siguiente proyecto de investigación (aplicación a convocatorias externas): Bases científico-técnicas para el cultivo y reproducción de la lisa (Mugil incilis). Una alternativa para su conservación en la Ciénaga Grande de Santa Marta; 2. La profesora Saeko Gaitán del programa de Ingenieria Pesquera, formulo el siguiente proyecto de investigación (aplicación a convocatorias externas): Biotecnología de producción de fitoplancton y zooplancton para la acuicultura marina.
 2. El profesor Jairo Altamar culminó el proyecto de investigaciòn: Reconstrucción de los desembarcos de la pesquería artesanal de chinchorro en Taganga, Caribe colombiano: una aproximación utilizando redes neuronales artificiales.
 3. El profesor Jairo Altamar dirigió el trabajo de grado de Ingeniería Pesquera en la modalidad de Pasantía de Investigación: Cambio histórico en el esfuerzo pesquero de la flota parguera que opera desde Taganga, Caribe colombiano.</t>
  </si>
  <si>
    <t>$ 6.035.160</t>
  </si>
  <si>
    <t>Cada propuesta ha sido aplicada a diferentes convocatorias, entrando a concurso y de ser elegidas, obtendran los recursos financieros para ser ejecutadas en el año 2020. https://universidadmag.sharepoint.com/:u:/s/Comitcientficotcnicointerdisciplinariodeapoyoalplanmaestrode/ESaGVGSmnuBBkxq_bX9qvYUB30yiEkQzc7IaLZNgx8zzNQ?e=hQbwD6</t>
  </si>
  <si>
    <t>El profesor Jairo Altamar del programa de Ingenieria pesquera, hace parte del equipo técnico del Sistema del Servicio Estadistico Pesquero Colombiano en los Componentes del Programa de Observadores Pesqueros de Colombia (incluye Bocas de Ceniza y Taganga) y Desembarcos Industriales.</t>
  </si>
  <si>
    <t>La información se encuentra disponible en el link: http://sepec.aunap.gov.co/</t>
  </si>
  <si>
    <t>1. La profesora Lina M. Saavedra Díaz del programa de Biologia, formulo los siguientes proyectos de investigación (aplicación a convocatorias externas): Mainstreaming sustainability to secure small-scale fisheries in Latin America and Caribe: E-governance platform to assess impact of SSF Guidelines implementation, y Esquemas de evaluación y monitoreo comunitario de los acuerdos consensuados de manejo pesquero (ACMP) como línea-base al co-manejo adaptativo en Colombia; 2. El profesor Luis Duarte del programa de Ingenieria Pesquera, formulo los siguientes proyectos de investigación (aplicación a convocatorias externas): Implementación en el Caribe de Colombia del proyecto Gestión Sostenible de la Captura Incidental de las Pesquerías de Arrastre en América Latina y el Caribe (REBYC-II LAC): Fase 2 y PAIS PESCA - Pesca artesanal innovada y sostenible para el desarrollo socio-económico del Caribe Colombiano Norte; (actualmente en condición de elegible).
 3. El profesor Jairo Altamar del programa de Ingenieria Pesquera, formuló el siguiente proyecto de investigación (aplicación a convocatorias externas): Innovaciones tecnológicas para la implementación de esquemas de pesca responsable en el área marítima del Departamento ndel Magdalena. (actualmente en condición de elegible).
 4. El profesor Jairo Altamar presentó a publicación el articulo de investigación: Selectivity of hooks in the handline fishery for Bigeye scad (Selar crumenophthalmus). 
 5. El profesor Jairo Altamar publicó el informe técnico: Evaluación de la selectividad de redes de enmalle y líneas de mano para la captura de cojinoa (Caranx crysos) en áreas de influencia marina del Parque Nacional Natural Tayrona. 
 6. El profesor Jairo Altamar publicó el informe técnico: Selectividad de atarraya y red de encierro para lisa (Mugil incilis), Ciénaga Grande de Santa Marta.</t>
  </si>
  <si>
    <t>$ 6.967.680</t>
  </si>
  <si>
    <t>Propuestas de investigación:
 1. El profesor Cesar Tamaris del programa de Biología, formulo el siguientes proyecto de investigación (aplicación a convocatorias internas): Evaluación De La Dieta De Juveniles De Robalo Centropomus Undecimalis (Bloch, 1792) En La Ciénaga Grande De Santa Marta; 
 2. La profesora Luz Adriana Velasco Cifuentes del programa de Biología, formulo el siguiente proyecto de investigación (aplicación a convocatorias externas): Programa para el desarrollo de la tecnología para la producción por acuicultura de la piangua, Anadara tuberculosa, con fines de conservación y aprovechamiento sostenible.
 3. La profesora Natalia Villamizar Villamizar del programa de Biología, formulo el siguiente proyecto de investigación (aplicación a convocatorias externas): Aspectos biológicos, estado de conservación y oportunidades para la acuicultura de la mojarra rayada (Eugerres plumieri) y el róbalo (Centropomus undecimalis) en la Ciénaga Grande de Santa Marta.
 Publicaciones:
 • La Profesora Luz Adriana Velazco publicó el artículo científico: Effect of body size on the energetic physiology of the west Indian top shell cittarium pica (Linnaeus, 1758).
 Direcciòn de trabajos de grado:
 • El Profesor Jairo Altamar diirigiò el trabajo de grado del Programa de Ingeniería Pesquera en la modalidad de emprendimiento: Pesca vivencial: una estrategia del etnoturismo como propuesta alternativa de emprendimiento para los pescadores artesanales de Taganga.</t>
  </si>
  <si>
    <t>$ 6.099.000</t>
  </si>
  <si>
    <t>Cada propuesta ha sido aplicada a diferentes convocatorias, entrando a concurso y de ser elegidas, obtendran los recursos financieros para ser ejecutadas en el año 2020. El artículo cientifico se encuentra disponible en el siguiente link: https://scielo.conicyt.cl/scielo.php?script=sci_abstract&amp;pid=S0718-560X2019000200251&amp;lng=es&amp;nrm=i https://universidadmag.sharepoint.com/:u:/s/Comitcientficotcnicointerdisciplinariodeapoyoalplanmaestrode/ESaGVGSmnuBBkxq_bX9qvYUB30yiEkQzc7IaLZNgx8zzNQ?e=hQbwD6</t>
  </si>
  <si>
    <t>No se resportan productos en esta acción para este periodo, sin embargo la docente Rocio Garcia ha genreado productos del 2015 al 2018. Estos productos se encuentran disponibles en la matriz con el consolidado historico de los productos generados en la Universidad del Magdalena desde el año 1976 a 2019, la cual ha sido enviada a la cooordinación del Plan Maestro. Asi mismo, la investigacora ha formulado propuestas de investigación que han sido aplicadas a concurso y de ser elegidas, aportaran información a la presente acción.</t>
  </si>
  <si>
    <t>$ 6.967.681</t>
  </si>
  <si>
    <t>$ 6.967.682</t>
  </si>
  <si>
    <t>Propuestas de investigación:
 1. El profesor Larry Antonio Jiménez Ferbans del programa de Biología, formulo el siguiente proyecto de investigación (aplicación a convocatorias externa): Capital natural, servicios ecosistémicos y estrategias participativas de conservación: dimensiones necesarias para el manejo y uso sostenible del bosque seco tropical al norte de la región Caribe de Colombia. 
 2. El profesor Cesar Enrique Tamaris Turizo del programa de Biología, formulo el siguiente proyecto de investigación (aplicación a convocatorias externa): Investigación para el crecimiento verde de la Sierra Nevada de Santa Marta: conocimientos aplicados a la conservación, gobernanza ambiental y a la adaptación al cambio climático.
 Publicaciones:
 El profesor Willinton Barranco publicó el capítulo del libro: Vegetación relictual de Bosque Seco Tropical en Fragmentos Urbanos, Santa Marta, Colombia.</t>
  </si>
  <si>
    <t>$ 5.116.320</t>
  </si>
  <si>
    <t>Cada propuesta ha sido aplicada a diferentes convocatorias, entrando a concurso y de ser elegidas, obtendran los recursos financieros para ser ejecutadas en el año 2020. El capitulo del libro se encuentra en el siguiente link: https://editorial.unimagdalena.edu.co/Editorial/Publicacion/4120</t>
  </si>
  <si>
    <t>Propuestas de investigación:
 1. La profesora Liliana Margarita Ojeda Manjarres del programa de Biologia, formulo los siguientes proyectos de investigación (aplicación a convocatorias interna y externa): Efectos alelopáticos de Azadirachta indica A.Juss (Neem) en la germinación de dos especies vegetales del Bosque Seco Tropical, y Morfoanatomía foliar comparativa en tres especies amenazadas del bosque seco tropical; 
 2. La profesora María de los Ángeles Negritto Chebel del programa de Biologia, formulo los siguientes proyectos de investigación (aplicación a convocatorias interna): Las especies de Heterodermia Trevis. (Physciaceae, Teloschistales) en la vertiente noroccidental Sierra Nevada de Santa Marta; 
 3. La profesora Diana Tamaris Turizo del programa de Biologia, formulo los siguientes proyectos de investigación (aplicación a convocatorias interna): Uso de código de barras de ADN para la diferenciación genética de fenotipos de la ardilla roja (Notosciurus granatensis) asociada a un gradiente altitudinal en la Sierra Nevada de Santa Marta, Magdalena Colombia;
 4. El profesor Roberto José Guerrero Flórez del programa de Biología, formulo los siguientes proyectos de investigación (aplicación a convocatorias interna): Diversidad de hormigas en los ambientes urbanos de la ciudad de Santa Marta (Colombia); 
 5. El profesor Sigmer Yamuruk Quiroga Cárdenas del programa de Biología, formulo los siguientes proyectos de investigación (aplicación a convocatorias externa): Diversidad genética, taxonómica y funcional y algunos aspectos poblacionales de grupos taxonómicos con importancia para la conservación del bosque seco tropical en los Montes de María y la serranía de Piojo en el Caribe colombiano; 
 6. El profesor Jean Rogelio Linero Cueto del programa de Ingeniería Pesquera, formulo los siguientes proyectos de investigación (aplicación a convocatorias externa): Evaluación del ciclo biogeoquímico del Carbono y Nitrógeno vía hojarasca fina en fragmentos de bosque secos secundarios en el departamento del Magdalena, Colombia; 
 7. El profesor Pedro Eslava Eljaiek del programa de Ingeniería Pesquera, formulo los siguientes proyectos de investigación (aplicación a convocatorias interna): Fauna del bosque seco tropical en estribaciones de la Sierra Nevada de Santa Marta y matorrales espinosos de La Guajira, Colombia; 
 8. El profesor Jeiner De Jesús Castellanos Barliza del programa de Biología, formulo los siguientes proyectos de investigación (aplicación a convocatorias interna): Aportes de hojarasca fina: Respuesta a eventos de variabilidad climática en un fragmento de bosque seco urbano, y Dinámica de la regeneración natural en fragmentos urbanos de bosque seco; 
 9. El profesor Juan Manuel Álvarez Caballero del programa de Biología, formulo los siguientes proyectos de investigación (aplicación a convocatorias interna): Estudio de los metabolitos secundarios presentes en dos especies de hongos Macromicetos: Suillus Luteus y Agaricus SP. Nativos de la Sierra Nevada de Santa Marta, y Estudio químico de metabolitos fijos y volátiles de Ocotea Puberula (Lauraceae) de la Sierra Nevada de Santa Marta; 
 10. El profesor Bladimir Zúñiga Céspedes del programa de Biologia, formulo los siguientes proyectos de investigación (aplicación a convocatorias interna): Evaluación del potencial del banco de semillas para la regeneración y rehabilitación Postincendio de la vegetación de un ecosistema montañoso de la Sierra Nevada de Santa Marta.
 Dirección de trabajos de grado:
 • El profesor Roberto Flórez dirigió la tesis de grado: Las hormigas del género Pheidole (Formicidae: Myrmicinae) en el bosque seco tropical de Santa Marta, Colombia.</t>
  </si>
  <si>
    <t>• Cada propuesta ha sido aplicada a diferentes convocatorias, entrando a concurso y de ser elegidas, obtendrán los recursos financieros para ser ejecutadas en el año 2020. 
 • El Trabajo de grado se encuentra disponible en el siguiente link: http://repositorio.unimagdalena.edu.co/jspui/bitstream/123456789/2598/1/BB-00158.pdf</t>
  </si>
  <si>
    <t>1. El profesor Luis Alberto Rueda Solano del programa de Biologia, formulo los siguientes proyectos de investigación (aplicación a convocatorias interna): Uso de Microhábitat y dieta en la Anurofauna de San Lorenzo, Sierra Nevada de Santa Marta.</t>
  </si>
  <si>
    <t>$ 8.661.720</t>
  </si>
  <si>
    <t>Cada propuesta ha sido aplicada a diferentes convocatorias, entrando a concurso y de ser elegidas, obtendran los recursos financieros para ser ejecutadas en el año 2020.</t>
  </si>
  <si>
    <t>Propuestas de investigación:
 1. El profesor Larry Antonio Jimenez Ferbans del programa de Biología, formulo los siguientes proyectos de investigación (aplicación a convocatorias interna): Riqueza y composición de estafilínidos (Coleoptera: Staphylinidae: Staphylininae) en un gradiente altitudinal de la Sierra Nevada de Santa Marta, Colombia, y Relación Entre Variables Ambientales, Riqueza Y Abundancia Local De Passalidae (Coleoptera: Scarabaeoidea) En Un Parche De Selva Tropical En La Sierra Nevada De Santa Marta, Colombia; 
 2. El profesor Cesar Enrique Tamaris Turizo del programa de Biología, formulo los siguientes proyectos de investigación (aplicación a convocatorias interna): Redes tróficas de charcas estacionales en el norte del departamento de la Guajira (Colombia), y Larvas de Chironomidae (Insecta: Diptera) en un gradiente altitudinal de un río de la Sierra Nevada de Santa Marta - Colombia; 
 3. El profesor Luis Alonso Gómez Lemos del programa de Biología, formulo los siguientes proyectos de investigación (aplicación a convocatorias interna): Desarrollo temprano de Acropora cervicornis y patrones de asentamiento larval en algas coralinas costrosas, y Evaluación del efecto de factores físicos en el asentamiento larval de la especie de coral amenazada Acropora palmata; 
 4. El profesor Sigmer Quiroga Cárdenas del programa de Biología, formulo los siguientes proyectos de investigación (aplicación a convocatorias interna): Composición taxonómica de ositos de agua (Tardigrada) asociados a briófitos y líquenes de una plantación de café del corregimiento de Minca, Sierra Nevada de Santa Marta; 
 5. El profesor Juan Carlos Narváez Barandica del programa de Biología, formulo los siguientes proyectos de investigación: Evaluación de la variación merística y morfométrica del pez mandíbula manchada Acanthemblemaria rivasi (Pisces: Chaenopsidae) en el Caribe de Colombia.
 Publicaciones:
 • El profesor Luis Alberto Rueda publicó el articulo científico: The poverty of adult morphology: Bioacoustics, genetics, and internal tadpole morphology reveal a new species of glassfrog (Anura: Centrolenidae: Ikakogi) from the Sierra Nevada de Santa Marta, Colombia.
 • El profesor Sigmer Quiroga publicó el artículo científico: Meplitumen aluna gen. nov., sp. nov. an interesting eutardigrade (hypsibiidae, itaquasconinae) from the sierra nevada de Santa Marta, Colombia.
 • El profesor Juan Carlos Narváez publicó el artículo científico: Baja variabilidad y diferenciación genética poblacional en la Lisa, Mugil incilis (Teleostei: Mugilidae) del Caribe colombiano.
 • El profesor Cesar Tamaris publicó el artículo científico: Odonatos de la Sierra Nevada de Santa Marta, Colombia: Una lista preliminar.
 Dirección de trabajos de grado:
 • La profesora Rocio Garcia dirigió la tesis de grado: BIOEROSION POR MACROPERFORADORES EN LAS ALGAS CORALINAS COSTROSAS Porolithon sp. Y Lithophyllum sp. EN EL PARQUE NACIONAL NATURAL TAYRONA, CARIBE COLOMBIANO.
 • El profesor Luis Alberto Rueda dirigió la tesis de grado: Caracteres sexuales de tres especies de Atelopus (Anura: Bufonidae) endémicas de la Sierra Nevada de Santa Marta.
 • El profesor Roberto Guerrero dirigió las tesis de grado: LOS MÁNTIDOS (INSECTA: MANTODEA) DEL SECTOR OCCIDENTAL DE LA SIERRA NEVADA DE SANTA MARTA (COLOMBIA), y Bionomía de Pheidole fallax Mayr (Formicidae: Myrmicinae) en la parcela de bosque seco de la Universidad del Magdalena</t>
  </si>
  <si>
    <t>• Cada propuesta ha sido aplicada a diferentes convocatorias, entrando a concurso y de ser elegidas, obtendrán los recursos financieros para ser ejecutadas en el año 2020. 
 • Los artículos científicos se encuentran en los siguientes link: https://journals.plos.org/plosone/article?id=10.1371/journal.pone.0215349 https://zookeys.pensoft.net/article/30705/ https://www.researchgate.net/publication/333173091_Baja_variabilidad_y_diferenciacion_genetica_poblacional_en_la_lisa_Mugil_incilis_Teleostei_Mugilidae_del_Caribe_de_Colombia http://www.scielo.org.co/scielo.php?script=sci_abstract&amp;pid=S0370-39082019000200212&amp;lng=en&amp;nrm=iso</t>
  </si>
  <si>
    <t>Propuestas de investigación:  1. El profesor Jorge Enrique Paramo Granados del programa de Ingenieria Pesquera, formulo los siguientes proyectos de investigación (aplicación a convocatorias externas): Ecologia funcional de las praderas de pastos marinos con énfasis en el carbón azul, en el Departamento de la Guajira; 2. La profesora Rocío García Urueña del programa de Biologia, formulo los siguientes proyectos de investigación (aplicación a convocatorias externas): Efecto de tensores ambientales en la biodiversidad marina del Parque Nacional Natural Tayrona y su área de influencia, Programa para la conservación de las especies de Acropora en el Caribe colombiano: Gestión basada en el trabajo comunitario y ecológico, restauración por reproducción sexual y probioticos coralinos como promotores de salud, Efectos oceanográficos y antropogénicos sobre el estado de las formaciones coralinas del área de Santa Marta y el Parque Nacional Natural Tayrona-PNNT, Caribe Colombiano, en un contexto de variabilidad climática; 3. El profesorJhon Taborda de la Facultad de Ingenieria, formulo los siguientes proyectos de investigación (aplicación a convocatorias externas): Susceptibilidad socio-natural al efecto de intervenciones humanas como insumo para los procesos de ordenamiento territorial marino-costero (GIZC y PEM) con énfasis en energías alternativas marinas; 4. La profesora Astrid Lorena Perafán Ledezma del programa de Antropologia, formulo los siguientes proyectos de investigación (aplicación a convocatorias externas): Escalamiento de la Apicultura de Conservacion y el Turismo Rural Comunitario en la Sierra Nevada de Santa Marta; 5. El profesor Sigmer Quiroga del programa de Biologia, formulo los siguientes proyectos de investigación (aplicación a convocatorias externas): Invertebrados marinos de la ecorregión Golfo de Morrosquillo; 6. La profesora Luz Adriana Velasco Cifuentes del programa de Biologia, formulo los siguientes proyectos de investigación (aplicación a convocatorias internas): Bioacumulación de metales pesados provenientes del polvillo de carbón mineral y del sedimento en el bivalvo marino del caribe, Argopecten Nucleus; 7. La profesora Adriana Rodríguez Forero del programa de Ingenieria Pesquera, formulo los siguientes proyectos de investigación (aplicación a convocatorias internas): Determinación de los niveles de bioacumulación de metales pesados (Cu, Hg, Zn, Cr) en mojarra rayada (Eugerres Plumieri) proveniente de la ciénaga grande de Santa Marta; 8. El profesor Juan Carlos Narváez del programa de Biologia, formulo los siguientes proyectos de investigación (aplicación a convocatorias internas): Evaluación de la composición y estructura de especies de coral y esponja asociadas a naufragios del sector de punta betín, Santa Marta D.T.C.H-Colombia.  Dirección de trabajos de grado:
 • La profesora Rocio Garcia dirigio la tesis de grado: INFLUENCIA DE LA SURGENCIA COSTERA DE SANTA MARTA EN EL CRECIMIENTO Y LA CALCIFICACIÓN DE LAS ALGAS CORALINÁCEAS COSTROSAS LITHOPHYLLUM SP. Y POROLITHON SP.</t>
  </si>
  <si>
    <t>• Cada propuesta ha sido aplicada a diferentes convocatorias, entrando a concurso y de ser elegidas, obtendrán los recursos financieros para ser ejecutadas en el año 2020. 
 • Los trabajos de grado aun no se encuentran disponibles.</t>
  </si>
  <si>
    <t>1. El profesor Jean Rogelio Linero Cueto del programa de Ingenieria Pesquera, formulo los siguientes proyectos de investigación (aplicación a convocatorias interna): Influencia del viento y la estratificación térmica de la columna de agua sobre la surgencia en los departamentos del Magdalena y la Guajira, y Transporte EKMAN y frentes de temperatura en el sistema de surgencia de la Guajira.</t>
  </si>
  <si>
    <t>$ 5.380.800</t>
  </si>
  <si>
    <t>La profesora Adriana Rodriguez publicó el articulo cientifico: Microplastics in the Digestive Tracts of Four Fish Species from the Ciénaga Grande de Santa Marta Estuary in Colombia.</t>
  </si>
  <si>
    <t>• El artículo científico se encuentra en el siguiente link: https://www.researchgate.net/publication/337023852_Microplastics_in_the_Digestive_Tracts_of_Four_Fish_Species_from_the_Cienaga_Grande_de_Santa_Marta_Estuary_in_Colombia</t>
  </si>
  <si>
    <t>Propuestas de investigación:
 1. El profesor Juan Manuel Álvarez del programa de Biología, formulo el siguiente proyecto de investigación (aplicación a convocatorias externa): Bioprospección de bacterias marinas del Caribe Colombiano para el control de fitopatógenos del género Colletotrichum con aplicación en el sector agrícola de la Región Caribe.
 Dirección de trabajos de grado:
 • La Profesora Rocio Garcia dirigió las tesis de grado: 1. Bioadsorción de metales pesados por el alga (Sargassum cymosum) en la bahía de Taganga, Santa Marta, Caribe colombiano, y 2. Heterogeneidad espacial de las comunidades bacterianas asociadas a signos de enfermedad en acropora palmata, en el caribe colombiano.</t>
  </si>
  <si>
    <t>$ 2.321.040</t>
  </si>
  <si>
    <t>Cada propuesta ha sido aplicada a diferentes convocatorias, entrando a concurso y de ser elegidas, obtendran los recursos financieros para ser ejecutadas en el año 2020. • Los trabajos de grado aun no se encuentran disponibles.</t>
  </si>
  <si>
    <t>Actividades de investigación básica a través de trabajos de grado y tesis de posgrado que pretenden determinar cómo la dieta del pez león influye sobre su fecundidad y éxito reproductivo. Incluye el área de Santa Marta y el PNNT.</t>
  </si>
  <si>
    <t>Publicaciones:
 • La profesora Lyda Castro publicó el artículo científico: Molecular detection of Rickettsia spp., Anaplasma platys and Theileria equi in ticks collected from horses in Tayrona National Park, Colombia.
 • El Profesor David Peña publicó el artículo científico: Determinants of CSR application in the hotel industry of the Colombian Caribbean.</t>
  </si>
  <si>
    <t>• Los artículos científicos se encuentran en los siguientes link: https://www.ncbi.nlm.nih.gov/pubmed/30923988 https://www.researchgate.net/publication/335851617_Determinants_of_CSR_Application_in_the_Hotel_Industry_of_the_Colombian_Caribbean</t>
  </si>
  <si>
    <r>
      <t>Tesis de doctorado en Biología Marina de la Universidad Nacional en desarrollo: “Influencia del potencial reproductivo en el éxito de la invasión del pez león (</t>
    </r>
    <r>
      <rPr>
        <i/>
        <sz val="11"/>
        <rFont val="Arial"/>
      </rPr>
      <t>Pterois volitans</t>
    </r>
    <r>
      <rPr>
        <sz val="11"/>
        <color theme="1"/>
        <rFont val="Arial"/>
      </rPr>
      <t>) en el Caribe” (proyecto en el Anexo 1 del informe 2018)
Trabajo de grado de Biología, Universidad Nacional de Colombia, Sede Bogotá, Carrera de Biología: “Descripción macroscópica e histológica de las gónadas de pez león (</t>
    </r>
    <r>
      <rPr>
        <i/>
        <sz val="11"/>
        <rFont val="Arial"/>
      </rPr>
      <t>Pterois volitans</t>
    </r>
    <r>
      <rPr>
        <sz val="11"/>
        <color theme="1"/>
        <rFont val="Arial"/>
      </rPr>
      <t>)
(Anexo 1; se realizó en 2018 pero no se había incluido antes)
Trabajo de grado de Biología Marina de la Universidad Jorge Tadeo Lozano, realizado en el marco del proyecto: “Condición energética en la maduración ovocitaria del pez león (</t>
    </r>
    <r>
      <rPr>
        <i/>
        <sz val="11"/>
        <rFont val="Arial"/>
      </rPr>
      <t>Pterois volitans</t>
    </r>
    <r>
      <rPr>
        <sz val="11"/>
        <color theme="1"/>
        <rFont val="Arial"/>
      </rPr>
      <t>) en el Caribe colombiano.” (Anexo 2).
Tesis de maestría de la Universidad de Bremen realizada en el marco de la tesis doctoral: “Otolith shape analysis as a tool for stock separation of invasive lionfish (</t>
    </r>
    <r>
      <rPr>
        <i/>
        <sz val="11"/>
        <rFont val="Arial"/>
      </rPr>
      <t>Pterois volitans</t>
    </r>
    <r>
      <rPr>
        <sz val="11"/>
        <color theme="1"/>
        <rFont val="Arial"/>
      </rPr>
      <t>) in the Colombian Caribbean. (Anexo 3)</t>
    </r>
  </si>
  <si>
    <t>Trabajos de grado y tesis de maestría terminados, así como publicaciones</t>
  </si>
  <si>
    <t>Propuestas de investigación:
 1. La profesora Natalia Villamizar Villamizar del programa de Biologia, formulo el siguiente proyecto de investigación (aplicación a convocatorias externa): Evaluación de efectos y riesgos del cambio climático y la contaminación por carbón en la zona costera del Departamento del Magdalena.
 2. El profesor Larry Antonio Jiménez Ferbans del programa de Biologia, formulo el siguiente proyecto de investigación (aplicación a convocatorias interna): Cucarachas (Blattodea) en un gradiente altitudinal de la vertiente noroccidental de la Sierra Nevada de Santa Marta, Colombia.
 3. El profesor Willintón Andrés Barranco Pérez del programa de Biología, formulo el siguiente proyecto de investigación (aplicación a convocatorias interna): Sucesional vegetal en fragmentos de bosques secos secundarios en el departamento de La Guajira y Bolívar, Colombia.
 .</t>
  </si>
  <si>
    <t>Tesis de doctorado en desarrollo</t>
  </si>
  <si>
    <t>$ 7.989.120</t>
  </si>
  <si>
    <t>El profesor Javier Rodriguez lideró la ejecución del Convenio para el Fomento de Actividades Cientificas y Tecnologicas No. 011 de 2015 - Suscrito entre Parques Nacionales Naturales de Colombia y la Universidad del Magdalena, con el objeto de " Aunar esfuerzos Técnicos y Cientificos con el firme proposito de conocer y establecer la estructura de macroinvertebrados acuático de las fuentes hidricas al interior del PNNTayrona, asi mismo plantear acciones de manejo para mitigar los posibles efectos del cambio climatico que ejerzan presión sobre las quebradas del área protegida..."</t>
  </si>
  <si>
    <t>El convenio se puede descargar del siguinete link, y los informes correspondientes han sido entregados a la dirección del PNNTayrona. https://universidadmag.sharepoint.com/:b:/s/Comitcientficotcnicointerdisciplinariodeapoyoalplanmaestrode/EVOIBTdeVOdLgFsPQuPWRRUBWh2QkoGPKKr5_b8bYRSUSA?e=D06ZKn</t>
  </si>
  <si>
    <t>$ 5.116.321</t>
  </si>
  <si>
    <t>1. El profesor Jean Linero Cueto del programa de Ingenieria Pesquera, formulo el siguiente proyecto de investigación (aplicación a convocatorias interna): Condiciones hidrográficas del Golfo de Salamanca para dos épocas climáticas del año 2015.</t>
  </si>
  <si>
    <t>Tesis de maestría: “PAPEL DE LA HERBIVORÍA Y LA ESTACIONALIDAD CLIMÁTICA EN LA COMUNIDAD MACROALGAL DEL LITORAL ROCOSO EN EL PARQUE NACIONAL NATURAL TAYRONA (PNNT)”, Tesis finalizada y aprobada, y se está en proceso de publicar los resultados en revista científica (se anexará cuando salga publicada)</t>
  </si>
  <si>
    <t>Tesis de maestría aprobada</t>
  </si>
  <si>
    <t>Artículo en evaluación por editores</t>
  </si>
  <si>
    <t>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t>
  </si>
  <si>
    <t>n/a</t>
  </si>
  <si>
    <t>Propuesta de investigación presentada en la Acción 9A4 (Anexo 5)</t>
  </si>
  <si>
    <t>Dependerá de que aprueben la propuesta y se desarrolle la investigación</t>
  </si>
  <si>
    <t>$ 8.661.721</t>
  </si>
  <si>
    <t>1. El profesor Cesar Enrique Tamaris Turizo del programa de Biologia, formulo los siguientes proyectos de investigación (aplicación a convocatorias externa): Enfrentar los retos de la vulnerabilidad climática en el Magdalena: articulando actividades productivas resilientes con gestión incluyente en la Sierra Nevada de Santa Marta; 
 2. El profesor Jaime Alberto Morón Cárdenas del programa de Economia, formuló los siguientes proyectos de investigación (aplicación a convocatorias externa): Gestión del recurso hídrico en sistemas productivos y adaptación a la variabilidad climática en los Departamentos del Magdalena y La Guajira.
 3. El profesor Jairo Altamar presentó un articulo científco para publicación que involucran indices climáticos globales: Reconstructed data of landings for the artisanal beach seine fishery in the marine-coastal area of Taganga, Colombian Caribbean Sea.</t>
  </si>
  <si>
    <t>Propuestas de investigación:
 1. El profesor Jaime Alberto Morón Cárdenas de la Facultad de Ciencias Empresariales, formulo los siguientes proyectos de investigación (aplicación a convocatorias externa): Empoderamiento psicosocial de la mujer indígena para emprendimiento turístico innovador en los Departamentos de la Guajira y Magdalena - Colombia; 
 2. El profesor Juan Carlos Vargas Ruiz de la Facultad de Humanidades, formulo los siguientes proyectos de investigación (aplicación a convocatorias externa): Interacción social a través de la construcción de arquitectura en la Micro cuenca el Congo- Sierra Nevada de Santa Marta; 
 3. La profesora Isabela Figueroa de la Facultad de Humanidades, formulo los siguientes proyectos de investigación (aplicación a convocatorias externa): Derechos territoriales indígenas en zonas marino costeras: el caso de los apalanshis en la Guajira.
 Dirección de trabajos de grado:
 • El profesor Eduardo Forero dirigió la tesis de grado: La pesca artesanal y los procesos organizativos en los habitantes del territorio de Taganga.
 • La profesora Luz Helena Díaz Roca dirigió la tesis de grado: ALTERNATIVAS PRODUCTIVAS ECOTURÍSTICAS PARA LA RECONVERSIÓN DE ACTIVIDADES PESQUERAS EN EL PARQUE NACIONAL NATURAL TAYRONA.</t>
  </si>
  <si>
    <t>$ 12.783.960</t>
  </si>
  <si>
    <t>• Cada propuesta ha sido aplicada a diferentes convocatorias, entrando a concurso y de ser elegidas, obtendrán los recursos financieros para ser ejecutadas en el año 2020. 
 • Los trabajos de grado se encuentran disponibles en los siguientes link: https://universidadmag.sharepoint.com/:w:/s/Comitcientficotcnicointerdisciplinariodeapoyoalplanmaestrode/EVTC4tJQDOlJpvbfAwUNBCIBqkyn2qWN95cJn-v7OMpzpg?e=mHOsuj y https://universidadmag.sharepoint.com/:b:/s/Comitcientficotcnicointerdisciplinariodeapoyoalplanmaestrode/EUxrdV9UZvNFlLgdxGCT5YcBK5psljSCuhIB9XEBmHUUhQ?e=AojQfo</t>
  </si>
  <si>
    <t>Actividades de investigación básica a través de tesis de posgrado sobre variables bióticas y abióticas asociadas con la pérfida o ganancia de tejido del coral por parte de céspedes algales.</t>
  </si>
  <si>
    <t>1. El profesor Jaime Alberto Morón Cárdenas de la Facultad de Ciencias Empresariales, formulo los siguientes proyectos de investigación (aplicación a convocatorias externa): Empoderamiento psicosocial de la mujer indígena para emprendimiento turístico innovador en los Departamentos de la Guajira y Magdalena - Colombia; 2. El profesor Juan Carlos Vargas Ruiz de la Facultad de Humanidades, formulo los siguientes proyectos de investigación (aplicación a convocatorias externa): Interacción social a través de la construcción de arquitectura en la Micro cuenca el Congo- Sierra Nevada de Santa Marta; 3. La Profesora Luz Helena Díaz Roca del Programa de Economia formulo el proyecto de investigación: Capital social y gobernanza del ecoturismo en el Parque Natural Nacional Tayrona.</t>
  </si>
  <si>
    <t>Publicación científica: Gómez-Cubillos, C, C. Gómez-Cubillos, A. Sanjuan-Muñoz y S. Zea. 2019. Interacciones de corales masivos con céspedes algales y otros organismos en arrecifes del Parque Nacional Natural Tayrona. Boletín de Investigaciones Marinas y Costeras 48(2): 143-171. (Anexo 4: artículo publicado)</t>
  </si>
  <si>
    <t>Cada propuesta ha sido aplicada a diferentes convocatorias, entrando a concurso y de ser elegidas, obtendrán los recursos financieros para ser ejecutadas en el año 2020. 
 El Proyecto de investigación No. 3, ha sido formulado en coordinación con las entidades responsables. Reunión realizada en noviembre 25 de 2019 con funcionarios de la Dirección de Parques Nacionales. Se anexa el acta de la reunión en el link: https://universidadmag.sharepoint.com/:b:/s/Comitcientficotcnicointerdisciplinariodeapoyoalplanmaestrode/ES16B5-g7lFBoLkDZvcy3mQBTQfJ0qD8BXrtosWUiQmBeg?e=hk1pWI</t>
  </si>
  <si>
    <t>Publicado</t>
  </si>
  <si>
    <t>Alianza de grupos de investigación de la Universidad Nacional de Colombia, Universidad del Magdalena e INVEMAR, con Parques Nacionales, financiada con capital semilla de la Universidad Nacional, para formular una propuesta de investigación para aportar conocimiento para la protección y conservación de la biodiversidad de las formaciones coralinas del área de Santa Marta y el Parque Nacional Natural Tayrona.</t>
  </si>
  <si>
    <t>El profesor Jairo Altamar del programa de Ingenieria pesquera, presentó el proyecto: Fortalecimiento de las capacidades científicas en ciencias del mar y recursos hidrobiológicos a partir de la adecuación de la sede de la Universidad del Magdalena ubicada en el corregimiento pesquero de Taganga (Proyecto financiable por $2.000.000.000). Convocatoria COLCIENCIAS: 008-2019 MECANISMO2- CONV2ª. FORTALECIMIENTO CAPACIDADES INSTITUCIONALES-INVESTIGACIÓN IES PÚBLICAS.</t>
  </si>
  <si>
    <t>https://universidadmag.sharepoint.com/:u:/s/Comitcientficotcnicointerdisciplinariodeapoyoalplanmaestrode/ESaGVGSmnuBBkxq_bX9qvYUB30yiEkQzc7IaLZNgx8zzNQ?e=hQbwD6</t>
  </si>
  <si>
    <t>Proyecto capital semilla para Alianzas Universidad Nacional de Colombia: "Alianza de investigación para  la protección y la conservación de la biodiversidad marina del área de Santa Marta y el Parque Nacional Natural Tayrona." Proyecto en ejecución. (El Reporte proyecto se entregó en el Anexo 3 del informe del primer semestre de 2019)</t>
  </si>
  <si>
    <t>Proyecto desarrollado y producto logrado</t>
  </si>
  <si>
    <t>Propuesta de investigación (que se formuló en el marco del proyecto capital semilla): “Efectos oceanográficos y antropogénicos sobre el estado de las formaciones coralinas del área de Santa Marta y el Parque Nacional Natural Tayrona-PNNT, Caribe Colombiano, en un contexto de variabilidad climática”, formulada y sometida en el marco de la CONVOCATORIA COLCIENCIAS  006-2019 DE PROYECTOS ELEGIBLES DE INVESTIGACIÓN Y DESARROLLO – SISTEMA GENERAL DE REGALÍAS - FONDO DE CTI. (Anexo 5: reporte proyecto sometido)</t>
  </si>
  <si>
    <t>Propuesta sometida; sería preseleccionada en marzo de 2020, se definiría en octubre de 2020, y se iniciaría en 2021</t>
  </si>
  <si>
    <t>Resultados dependerán de que se apruebe la propuesta y se desarrolle</t>
  </si>
  <si>
    <t xml:space="preserve">Una de las tareas de investigación la propuesta de investigación de regalías sometida en Alianza interinstitucional mencionado en la Acción 9A4 tiene que ver con evaluación de microplásticos en organismos arrecifales del PNNT. </t>
  </si>
  <si>
    <t>Investigación básica mediante tesis de posgrado del contenido y el efecto del contaminante tributilo de estaño (usado en las pinturas anti-incrustantes de cascos de embarcaciones) cerca y lejos de áreas portuarias sobre el cambio de sexo (fenómeno Imposex, en el que las hembras desarrollan órganos masculinos) y en la morfología de las conchas en caracoles del litoral rocoso.</t>
  </si>
  <si>
    <t>Tesis de doctorado: “IMPOSEX PARA EL DIAGNÓSTICO DE LA CONTAMINACIÓN POR COMPUESTOS ORGANICOS DE ESTAÑO EN LA COSTA DEL CARIBE COLOMBIANO”, en desarrollo (Proyecto se incluyó en el Anexo 9 del informe de 2018).
Capítulo de libro: Rico-Mora, J.P., G.J. Orozco, R.O. Rodríguez y N.H. Campos. 2019. Imposex en neogasterópodos del Caribe colombiano: un acercamiento al estudio de la contaminación de las aguas marino-costeras de la región. Pp. 121-137 en: Campos, N.H. y A. Acero Pizarro (Eds.). Ciencias del mar. Una mirada desde la Universidad Nacional de Colombia. Editorial Universidad Nacional de Colombia, Bogotá D.C. (Anexo 6)</t>
  </si>
  <si>
    <t>Tesis de doctorado en desarrollo; el capítulo publicado</t>
  </si>
  <si>
    <t>En una de las tareas de investigación de la propuesta sometida a regalías en Alianza interinstitucional mencionada en la Acción 9A4  se evaluará la presencia de contaminantes como metales pesados en los sedimentos y organismos del arrecife del PNNT.</t>
  </si>
  <si>
    <t>No Acción</t>
  </si>
  <si>
    <r>
      <t xml:space="preserve">Identificar las técnicas y herramientas adecuadas y eficientes para la extracción segura de la especie del pez león.                                  </t>
    </r>
    <r>
      <rPr>
        <b/>
        <sz val="11"/>
        <rFont val="Arial Narrow"/>
        <family val="2"/>
      </rPr>
      <t xml:space="preserve">Producto: </t>
    </r>
    <r>
      <rPr>
        <sz val="11"/>
        <rFont val="Arial Narrow"/>
        <family val="2"/>
      </rPr>
      <t>Informe de la técnicas y entrenamiento para la captura, extracción y disposición final de los especímenes de pez león</t>
    </r>
  </si>
  <si>
    <r>
      <t xml:space="preserve">Aunar esfuerzo con la corporación autónoma regional de la guajira  para brindar asistencia técnica y capacitación a los pescadores del municipio de Dibulla en el manejo, prevención y control del pez león.             </t>
    </r>
    <r>
      <rPr>
        <b/>
        <sz val="11"/>
        <rFont val="Arial Narrow"/>
        <family val="2"/>
      </rPr>
      <t>Producto:</t>
    </r>
    <r>
      <rPr>
        <sz val="11"/>
        <rFont val="Arial Narrow"/>
        <family val="2"/>
      </rPr>
      <t xml:space="preserve"> Pescadores Capacitado. Producto: Pescadores capacitados en el manejo del pez león</t>
    </r>
  </si>
  <si>
    <r>
      <t xml:space="preserve">Identificar las técnicas y herramientas adecuadas y eficientes para la extracción segura de la especie del pes león.                                  </t>
    </r>
    <r>
      <rPr>
        <b/>
        <sz val="11"/>
        <rFont val="Arial Narrow"/>
        <family val="2"/>
      </rPr>
      <t xml:space="preserve">Producto: </t>
    </r>
    <r>
      <rPr>
        <sz val="11"/>
        <rFont val="Arial Narrow"/>
        <family val="2"/>
      </rPr>
      <t>Protocolo para la captura, extracción y disposición final de los especímenes de pez león</t>
    </r>
  </si>
  <si>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</si>
  <si>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</si>
  <si>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t xml:space="preserve">Apoyar con la estrategia BanCO2 la conservación de bosque seco y bosque húmedo tropical y en coordinación con las entidades participantes, actividades de educación ambiental.                               </t>
    </r>
    <r>
      <rPr>
        <b/>
        <sz val="11"/>
        <rFont val="Arial Narrow"/>
        <family val="2"/>
      </rPr>
      <t>Producto:</t>
    </r>
    <r>
      <rPr>
        <sz val="11"/>
        <rFont val="Arial Narrow"/>
        <family val="2"/>
      </rPr>
      <t xml:space="preserve"> informe técnico de resultados</t>
    </r>
  </si>
  <si>
    <r>
      <t xml:space="preserve">Apoyar estrategia de conservación de bosque seco y bosque húmedo tropical  a través del esquema de pago por servicios ambientales BanCO2                               </t>
    </r>
    <r>
      <rPr>
        <b/>
        <sz val="11"/>
        <rFont val="Arial Narrow"/>
        <family val="2"/>
      </rPr>
      <t>Producto:</t>
    </r>
    <r>
      <rPr>
        <sz val="11"/>
        <rFont val="Arial Narrow"/>
        <family val="2"/>
      </rPr>
      <t xml:space="preserve"> familias beneficiadas con el programa</t>
    </r>
  </si>
  <si>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</si>
  <si>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</si>
  <si>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Revisión y ajustes del PGIRS municipal.</t>
    </r>
    <r>
      <rPr>
        <b/>
        <sz val="11"/>
        <rFont val="Arial Narrow"/>
        <family val="2"/>
      </rPr>
      <t xml:space="preserve"> Producto</t>
    </r>
    <r>
      <rPr>
        <sz val="11"/>
        <rFont val="Arial Narrow"/>
        <family val="2"/>
      </rPr>
      <t>: Documento PGIRS ajustado.</t>
    </r>
  </si>
  <si>
    <r>
      <t xml:space="preserve">Realizar ajustes del Pgirs Municipal. </t>
    </r>
    <r>
      <rPr>
        <b/>
        <sz val="11"/>
        <rFont val="Arial Narrow"/>
        <family val="2"/>
      </rPr>
      <t>Producto:</t>
    </r>
    <r>
      <rPr>
        <sz val="11"/>
        <rFont val="Arial Narrow"/>
        <family val="2"/>
      </rPr>
      <t xml:space="preserve"> Documento PGIRS ajustado.</t>
    </r>
  </si>
  <si>
    <r>
      <t xml:space="preserve"> Desarrollar las actividades consignadas en los programas del PGIRs ,realizando el seguimientos a la ejecución </t>
    </r>
    <r>
      <rPr>
        <b/>
        <sz val="11"/>
        <rFont val="Arial Narrow"/>
        <family val="2"/>
      </rPr>
      <t>Producto</t>
    </r>
    <r>
      <rPr>
        <sz val="11"/>
        <rFont val="Arial Narrow"/>
        <family val="2"/>
      </rPr>
      <t>: Informe técnico de seguimiento .</t>
    </r>
  </si>
  <si>
    <r>
      <t xml:space="preserve"> Desarrollar las actividades consignadas en los programas del PGIRs ,realizando el seguimientos a la ejecución  </t>
    </r>
    <r>
      <rPr>
        <b/>
        <sz val="11"/>
        <rFont val="Arial Narrow"/>
        <family val="2"/>
      </rPr>
      <t>.Producto:</t>
    </r>
    <r>
      <rPr>
        <sz val="11"/>
        <rFont val="Arial Narrow"/>
        <family val="2"/>
      </rPr>
      <t xml:space="preserve"> Informe técnico de seguimiento </t>
    </r>
  </si>
  <si>
    <r>
      <t>Revisar el Plan operativo para la prestación del servicio de aseo en el Municipio, en coordinación con la unidad de servicios públicos y la secretaria de prospectiva.</t>
    </r>
    <r>
      <rPr>
        <b/>
        <sz val="11"/>
        <rFont val="Arial Narrow"/>
        <family val="2"/>
      </rPr>
      <t xml:space="preserve"> Producto: </t>
    </r>
    <r>
      <rPr>
        <sz val="11"/>
        <rFont val="Arial Narrow"/>
        <family val="2"/>
      </rPr>
      <t xml:space="preserve">Plan operativo revisado </t>
    </r>
  </si>
  <si>
    <r>
      <t>Formular programas de aprovechamiento como alternativa productiva con las comunidades.</t>
    </r>
    <r>
      <rPr>
        <b/>
        <sz val="11"/>
        <rFont val="Arial Narrow"/>
        <family val="2"/>
      </rPr>
      <t xml:space="preserve"> Product</t>
    </r>
    <r>
      <rPr>
        <sz val="11"/>
        <rFont val="Arial Narrow"/>
        <family val="2"/>
      </rPr>
      <t>o: Programas diseñados</t>
    </r>
  </si>
  <si>
    <r>
      <t>Implementación de los programas de aprovechamiento, con un proyecto piloto con la participación de las comunidades.</t>
    </r>
    <r>
      <rPr>
        <b/>
        <sz val="11"/>
        <rFont val="Arial Narrow"/>
        <family val="2"/>
      </rPr>
      <t xml:space="preserve"> Producto</t>
    </r>
    <r>
      <rPr>
        <sz val="11"/>
        <rFont val="Arial Narrow"/>
        <family val="2"/>
      </rPr>
      <t>: Proyecto piloto implementado.</t>
    </r>
  </si>
  <si>
    <r>
      <t>Optimizar la prestación del servicio de aseo en el municipio.</t>
    </r>
    <r>
      <rPr>
        <b/>
        <sz val="11"/>
        <rFont val="Arial Narrow"/>
        <family val="2"/>
      </rPr>
      <t xml:space="preserve"> Producto:</t>
    </r>
    <r>
      <rPr>
        <sz val="11"/>
        <rFont val="Arial Narrow"/>
        <family val="2"/>
      </rPr>
      <t xml:space="preserve"> informe de estado de la prestación del servicio de aseo.</t>
    </r>
  </si>
  <si>
    <r>
      <t>Realizar talleres ,socializaciones , con las comunidades sobre manejo y  disposición final de  residuos Solidos, e impactos en los cuerpos de agua.</t>
    </r>
    <r>
      <rPr>
        <b/>
        <sz val="11"/>
        <rFont val="Arial Narrow"/>
        <family val="2"/>
      </rPr>
      <t xml:space="preserve"> Producto</t>
    </r>
    <r>
      <rPr>
        <sz val="11"/>
        <rFont val="Arial Narrow"/>
        <family val="2"/>
      </rPr>
      <t xml:space="preserve"> :Numero de personas capacitadas</t>
    </r>
  </si>
  <si>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compromisos.</t>
    </r>
  </si>
  <si>
    <r>
      <t>Realizar el estudio técnico para la ubicación ,capacidad y funcionamiento de los centros de acopio.</t>
    </r>
    <r>
      <rPr>
        <b/>
        <sz val="11"/>
        <rFont val="Arial Narrow"/>
        <family val="2"/>
      </rPr>
      <t xml:space="preserve"> Producto:</t>
    </r>
    <r>
      <rPr>
        <sz val="11"/>
        <rFont val="Arial Narrow"/>
        <family val="2"/>
      </rPr>
      <t xml:space="preserve"> Estudio técnico.</t>
    </r>
  </si>
  <si>
    <r>
      <t xml:space="preserve">Formalizar acuerdos de administración de centros de acopio de recolección selectiva con la población identificada. </t>
    </r>
    <r>
      <rPr>
        <b/>
        <sz val="11"/>
        <rFont val="Arial Narrow"/>
        <family val="2"/>
      </rPr>
      <t xml:space="preserve">Producto </t>
    </r>
    <r>
      <rPr>
        <sz val="11"/>
        <rFont val="Arial Narrow"/>
        <family val="2"/>
      </rPr>
      <t>:Informe técnico.</t>
    </r>
  </si>
  <si>
    <r>
      <t>incentivar a las comunidades a través de jornadas pedagógicas y educativas sobre las ventajas productivas  del aprovechamiento .</t>
    </r>
    <r>
      <rPr>
        <b/>
        <sz val="11"/>
        <rFont val="Arial Narrow"/>
        <family val="2"/>
      </rPr>
      <t>Producto:</t>
    </r>
    <r>
      <rPr>
        <sz val="11"/>
        <rFont val="Arial Narrow"/>
        <family val="2"/>
      </rPr>
      <t xml:space="preserve"> Numero de personas capacitadas</t>
    </r>
  </si>
  <si>
    <r>
      <t>creación y diseño  de programas de separación en la fuente, recolección selectiva y aprovechamiento de los residuos sólidos.</t>
    </r>
    <r>
      <rPr>
        <b/>
        <sz val="11"/>
        <rFont val="Arial Narrow"/>
        <family val="2"/>
      </rPr>
      <t xml:space="preserve"> Producto:</t>
    </r>
    <r>
      <rPr>
        <sz val="11"/>
        <rFont val="Arial Narrow"/>
        <family val="2"/>
      </rPr>
      <t xml:space="preserve"> Documento técnico de programas. </t>
    </r>
  </si>
  <si>
    <r>
      <t xml:space="preserve">Articular Acciones y estrategias  para formular programas de aprovechamiento como alternativa productiva enmarcadas en el manejo integral de residuos sólidos con las comunidades. </t>
    </r>
    <r>
      <rPr>
        <b/>
        <sz val="11"/>
        <rFont val="Arial Narrow"/>
        <family val="2"/>
      </rPr>
      <t>Producto:</t>
    </r>
    <r>
      <rPr>
        <sz val="11"/>
        <rFont val="Arial Narrow"/>
        <family val="2"/>
      </rPr>
      <t xml:space="preserve"> Documento diseño de programas.</t>
    </r>
  </si>
  <si>
    <r>
      <t>Aumentar la cobertura en la prestación del servicio  de aseo en el municipio</t>
    </r>
    <r>
      <rPr>
        <b/>
        <sz val="11"/>
        <rFont val="Arial Narrow"/>
        <family val="2"/>
      </rPr>
      <t xml:space="preserve"> Product</t>
    </r>
    <r>
      <rPr>
        <sz val="11"/>
        <rFont val="Arial Narrow"/>
        <family val="2"/>
      </rPr>
      <t>o: Numero de usuarios del servicio de aseo</t>
    </r>
  </si>
  <si>
    <r>
      <t xml:space="preserve">Aumentar la cobertura en la prestación del servicio  de aseo en el municipio . </t>
    </r>
    <r>
      <rPr>
        <b/>
        <sz val="11"/>
        <rFont val="Arial Narrow"/>
        <family val="2"/>
      </rPr>
      <t>Producto</t>
    </r>
    <r>
      <rPr>
        <sz val="11"/>
        <rFont val="Arial Narrow"/>
        <family val="2"/>
      </rPr>
      <t>: Numero de usuarios del servicio de aseo</t>
    </r>
  </si>
  <si>
    <r>
      <rPr>
        <b/>
        <sz val="11"/>
        <rFont val="Arial Narrow"/>
        <family val="2"/>
      </rPr>
      <t>Actividad</t>
    </r>
    <r>
      <rPr>
        <sz val="11"/>
        <rFont val="Arial Narrow"/>
        <family val="2"/>
      </rPr>
      <t xml:space="preserve">: Realizar requerimientos de seguimiento a la prestación del servicio de aseo para garantizar la cobertura y frecuencia de recolección de residuos sólidos.
</t>
    </r>
    <r>
      <rPr>
        <b/>
        <sz val="11"/>
        <rFont val="Arial Narrow"/>
        <family val="2"/>
      </rPr>
      <t xml:space="preserve">Producto: </t>
    </r>
    <r>
      <rPr>
        <sz val="11"/>
        <rFont val="Arial Narrow"/>
        <family val="2"/>
      </rPr>
      <t xml:space="preserve">Comunicaciones oficiales de seguimiento a la prestación del servicio de aseo.
</t>
    </r>
  </si>
  <si>
    <r>
      <rPr>
        <b/>
        <sz val="11"/>
        <rFont val="Arial Narrow"/>
        <family val="2"/>
      </rPr>
      <t>Actividad:</t>
    </r>
    <r>
      <rPr>
        <sz val="11"/>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rFont val="Arial Narrow"/>
        <family val="2"/>
      </rPr>
      <t>Producto:</t>
    </r>
    <r>
      <rPr>
        <sz val="11"/>
        <rFont val="Arial Narrow"/>
        <family val="2"/>
      </rPr>
      <t xml:space="preserve"> Solicitudes de investigación y/o programas de gestión.
</t>
    </r>
  </si>
  <si>
    <r>
      <t>Realizar un diagnostico e identificación de las unidades de almacenamiento , instaladas , verificar :uso. Capacidad , estado actual y pertinencia.</t>
    </r>
    <r>
      <rPr>
        <b/>
        <sz val="11"/>
        <rFont val="Arial Narrow"/>
        <family val="2"/>
      </rPr>
      <t xml:space="preserve"> Producto</t>
    </r>
    <r>
      <rPr>
        <sz val="11"/>
        <rFont val="Arial Narrow"/>
        <family val="2"/>
      </rPr>
      <t xml:space="preserve"> :Informe de diagnostico.</t>
    </r>
  </si>
  <si>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t>
    </r>
  </si>
  <si>
    <r>
      <t>Realizar el estudio técnico para la ubicación ,capacidad y funcionamiento de los centros de acopio.</t>
    </r>
    <r>
      <rPr>
        <b/>
        <sz val="11"/>
        <rFont val="Arial Narrow"/>
        <family val="2"/>
      </rPr>
      <t xml:space="preserve"> Product</t>
    </r>
    <r>
      <rPr>
        <sz val="11"/>
        <rFont val="Arial Narrow"/>
        <family val="2"/>
      </rPr>
      <t>o: Estudio técnico.</t>
    </r>
  </si>
  <si>
    <r>
      <t>Realizar el diseño para la construcción   de centro de acopio.</t>
    </r>
    <r>
      <rPr>
        <b/>
        <sz val="11"/>
        <rFont val="Arial Narrow"/>
        <family val="2"/>
      </rPr>
      <t xml:space="preserve"> Producto </t>
    </r>
    <r>
      <rPr>
        <sz val="11"/>
        <rFont val="Arial Narrow"/>
        <family val="2"/>
      </rPr>
      <t>: Diseño centro de acopio.</t>
    </r>
  </si>
  <si>
    <r>
      <t xml:space="preserve">Diseñar programas educativos , socializaciones , talleres , ferias, para fortalecer en las comunidades buenas practicas ambientales en la Gestión integral de los Residuos sóidos. </t>
    </r>
    <r>
      <rPr>
        <b/>
        <sz val="11"/>
        <rFont val="Arial Narrow"/>
        <family val="2"/>
      </rPr>
      <t>Producto</t>
    </r>
    <r>
      <rPr>
        <sz val="11"/>
        <rFont val="Arial Narrow"/>
        <family val="2"/>
      </rPr>
      <t>: talleres realizados</t>
    </r>
  </si>
  <si>
    <r>
      <rPr>
        <b/>
        <sz val="11"/>
        <rFont val="Arial Narrow"/>
        <family val="2"/>
      </rPr>
      <t>Actividad:</t>
    </r>
    <r>
      <rPr>
        <sz val="11"/>
        <rFont val="Arial Narrow"/>
        <family val="2"/>
      </rPr>
      <t xml:space="preserve"> Apoyar tecnicamente a CORPAMAG y a los usuarios inscritos en el Registro de Generadores de Residuos Peligrosos para el reporte, interpretación y utilización de la información.
</t>
    </r>
    <r>
      <rPr>
        <b/>
        <sz val="11"/>
        <rFont val="Arial Narrow"/>
        <family val="2"/>
      </rPr>
      <t xml:space="preserve">Producto: </t>
    </r>
    <r>
      <rPr>
        <sz val="11"/>
        <rFont val="Arial Narrow"/>
        <family val="2"/>
      </rPr>
      <t xml:space="preserve">Reporte al Registro de Generadores de Residuos Peligrosos para el área de estudio, y estadísticas locales para priorización de políticas ambientales en el tema.
</t>
    </r>
    <r>
      <rPr>
        <b/>
        <sz val="11"/>
        <rFont val="Arial Narrow"/>
        <family val="2"/>
      </rPr>
      <t xml:space="preserve">Actividad: </t>
    </r>
    <r>
      <rPr>
        <sz val="11"/>
        <rFont val="Arial Narrow"/>
        <family val="2"/>
      </rPr>
      <t xml:space="preserve">Fortalecer las capacidades técnicas e institucionales en los temas correspondientes a residuos peligrosos en la Autoridad Ambiental. 
</t>
    </r>
    <r>
      <rPr>
        <b/>
        <sz val="11"/>
        <rFont val="Arial Narrow"/>
        <family val="2"/>
      </rPr>
      <t>Producto:</t>
    </r>
    <r>
      <rPr>
        <sz val="11"/>
        <rFont val="Arial Narrow"/>
        <family val="2"/>
      </rPr>
      <t xml:space="preserve"> capacitaciones realizadas a la Autoridad Ambiental y usuarios del Registro de Generadores de Residuos Peligrosos.</t>
    </r>
  </si>
  <si>
    <r>
      <rPr>
        <u/>
        <sz val="11"/>
        <rFont val="Arial Narrow"/>
        <family val="2"/>
      </rPr>
      <t>COMO ENTIDAD DE APOYO</t>
    </r>
    <r>
      <rPr>
        <sz val="11"/>
        <rFont val="Arial Narrow"/>
        <family val="2"/>
      </rPr>
      <t xml:space="preserve"> ASESORÍA TÉCNICA POR PARTE DE FUNCIONARIOS Y/O CONTRATISTAS DE LA DIRECCIÓN DE ASUNTOS, SECTORIAL Y URBANA DEL MINISTERIO DE AMBIENTE Y DESARROLLO SOSTENIBLE - PRODUCTO: INSUMO TÉCNICO</t>
    </r>
  </si>
  <si>
    <r>
      <rPr>
        <b/>
        <sz val="11"/>
        <rFont val="Calibri Light"/>
        <family val="2"/>
      </rPr>
      <t>Actividad:</t>
    </r>
    <r>
      <rPr>
        <sz val="11"/>
        <rFont val="Calibri Light"/>
        <family val="2"/>
      </rPr>
      <t xml:space="preserve"> Apoyar técnicamente a CORPAMAG y a los proyectos licenciados de la ANLA con SVCA permanente, en la realización del reporte al Subsistema de Información de Calidad del Aire - SISAIRE.
</t>
    </r>
    <r>
      <rPr>
        <b/>
        <sz val="11"/>
        <rFont val="Calibri Light"/>
        <family val="2"/>
      </rPr>
      <t xml:space="preserve">Producto: </t>
    </r>
    <r>
      <rPr>
        <sz val="11"/>
        <rFont val="Calibri Light"/>
        <family val="2"/>
      </rPr>
      <t xml:space="preserve">reporte al SISAIRE para el área de estudio.
</t>
    </r>
    <r>
      <rPr>
        <b/>
        <sz val="11"/>
        <rFont val="Calibri Light"/>
        <family val="2"/>
      </rPr>
      <t xml:space="preserve">Actividad: </t>
    </r>
    <r>
      <rPr>
        <sz val="11"/>
        <rFont val="Calibri Light"/>
        <family val="2"/>
      </rPr>
      <t xml:space="preserve">Fortalecer las capacidades técnicas e institucionales en los temas correspondientes al monitoreo y evaluación de la contaminación atmosférica en el área de estudio. 
</t>
    </r>
    <r>
      <rPr>
        <b/>
        <sz val="11"/>
        <rFont val="Calibri Light"/>
        <family val="2"/>
      </rPr>
      <t>Producto:</t>
    </r>
    <r>
      <rPr>
        <sz val="11"/>
        <rFont val="Calibri Light"/>
        <family val="2"/>
      </rPr>
      <t xml:space="preserve"> capacitaciones virtuales realizadas a la Autoridad Ambiental y operadores de SVCA en el área de estudio. 
</t>
    </r>
    <r>
      <rPr>
        <b/>
        <sz val="11"/>
        <rFont val="Calibri Light"/>
        <family val="2"/>
      </rPr>
      <t>Actividad:</t>
    </r>
    <r>
      <rPr>
        <sz val="11"/>
        <rFont val="Calibri Light"/>
        <family val="2"/>
      </rPr>
      <t xml:space="preserve"> Realizar visita técnica a las tres estaciones de calidad del aire donadas por el Gobierno de la República de Corea (KOICA).
</t>
    </r>
    <r>
      <rPr>
        <b/>
        <sz val="11"/>
        <rFont val="Calibri Light"/>
        <family val="2"/>
      </rPr>
      <t>Producto:</t>
    </r>
    <r>
      <rPr>
        <sz val="11"/>
        <rFont val="Calibri Light"/>
        <family val="2"/>
      </rPr>
      <t xml:space="preserve"> Documento diagnóstico de las tres estaciones.</t>
    </r>
  </si>
  <si>
    <r>
      <rPr>
        <b/>
        <sz val="11"/>
        <rFont val="Calibri Light"/>
        <family val="2"/>
      </rPr>
      <t>Actividad:</t>
    </r>
    <r>
      <rPr>
        <sz val="11"/>
        <rFont val="Calibri Light"/>
        <family val="2"/>
      </rPr>
      <t xml:space="preserve"> Apoyar técnicamente a CORPAMAG y a los proyectos licenciados de la ANLA con SVCA permanente, en la realización del reporte al Subsistema de Información de Calidad del Aire - SISAIRE.
</t>
    </r>
    <r>
      <rPr>
        <b/>
        <sz val="11"/>
        <rFont val="Calibri Light"/>
        <family val="2"/>
      </rPr>
      <t xml:space="preserve">Producto: </t>
    </r>
    <r>
      <rPr>
        <sz val="11"/>
        <rFont val="Calibri Light"/>
        <family val="2"/>
      </rPr>
      <t xml:space="preserve">reporte al SISAIRE para el área de estudio.
</t>
    </r>
    <r>
      <rPr>
        <b/>
        <sz val="11"/>
        <rFont val="Calibri Light"/>
        <family val="2"/>
      </rPr>
      <t xml:space="preserve">Actividad: </t>
    </r>
    <r>
      <rPr>
        <sz val="11"/>
        <rFont val="Calibri Light"/>
        <family val="2"/>
      </rPr>
      <t xml:space="preserve">Fortalecer las capacidades técnicas e institucionales en los temas correspondientes al monitoreo y evaluación de la contaminación atmosférica en el área de estudio. 
</t>
    </r>
    <r>
      <rPr>
        <b/>
        <sz val="11"/>
        <rFont val="Calibri Light"/>
        <family val="2"/>
      </rPr>
      <t>Producto:</t>
    </r>
    <r>
      <rPr>
        <sz val="11"/>
        <rFont val="Calibri Light"/>
        <family val="2"/>
      </rPr>
      <t xml:space="preserve"> capacitaciones virtuales realizadas a la Autoridad Ambiental y operadores de SVCA en el área de estudio. </t>
    </r>
  </si>
  <si>
    <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11"/>
        <rFont val="Arial Narrow"/>
        <family val="2"/>
      </rPr>
      <t xml:space="preserve">$66.562.952 </t>
    </r>
    <r>
      <rPr>
        <sz val="11"/>
        <rFont val="Arial Narrow"/>
        <family val="2"/>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11"/>
        <rFont val="Arial Narrow"/>
        <family val="2"/>
      </rPr>
      <t>Producto: Estudio etnológico</t>
    </r>
  </si>
  <si>
    <r>
      <t>Elaborar un convenio interinstitucional con las entidades e instituciones competentes para dar a conocer las políticas ambientales vigentes a los Prestadores de Servicios Turísticos.                                Producto</t>
    </r>
    <r>
      <rPr>
        <b/>
        <sz val="11"/>
        <rFont val="Arial Narrow"/>
        <family val="2"/>
      </rPr>
      <t>:</t>
    </r>
    <r>
      <rPr>
        <sz val="11"/>
        <rFont val="Arial Narrow"/>
        <family val="2"/>
      </rPr>
      <t xml:space="preserve"> </t>
    </r>
    <r>
      <rPr>
        <b/>
        <sz val="11"/>
        <rFont val="Arial Narrow"/>
        <family val="2"/>
      </rPr>
      <t xml:space="preserve"> Convenio interinstitucional firmado.</t>
    </r>
  </si>
  <si>
    <r>
      <t xml:space="preserve">Implementación del convenio interinstitucional firmado anteriormente.                 </t>
    </r>
    <r>
      <rPr>
        <b/>
        <sz val="11"/>
        <rFont val="Arial Narrow"/>
        <family val="2"/>
      </rPr>
      <t>Producto: Informe técnico de avances</t>
    </r>
  </si>
  <si>
    <r>
      <rPr>
        <b/>
        <sz val="11"/>
        <rFont val="Arial Narrow"/>
        <family val="2"/>
      </rPr>
      <t xml:space="preserve">Actividad: </t>
    </r>
    <r>
      <rPr>
        <sz val="11"/>
        <rFont val="Arial Narrow"/>
        <family val="2"/>
      </rPr>
      <t xml:space="preserve">Participar en la elaboración de políticas nacionales y sectoriales a las cuales sea invitada la Superservicios.
</t>
    </r>
    <r>
      <rPr>
        <b/>
        <sz val="11"/>
        <rFont val="Arial Narrow"/>
        <family val="2"/>
      </rPr>
      <t xml:space="preserve">Producto: </t>
    </r>
    <r>
      <rPr>
        <sz val="11"/>
        <rFont val="Arial Narrow"/>
        <family val="2"/>
      </rPr>
      <t>Planes, programas y/o políticas públicas integradas interinstitucionalmente.</t>
    </r>
  </si>
  <si>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</si>
  <si>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rFont val="Arial Narrow"/>
        <family val="2"/>
      </rPr>
      <t>Producto:
Informe técnico.</t>
    </r>
  </si>
  <si>
    <r>
      <t xml:space="preserve">Presentar y socializar resultados del proceso de construcción del plan integral de ordenamiento turístico a diferentes empresas interesadas. 
</t>
    </r>
    <r>
      <rPr>
        <b/>
        <sz val="11"/>
        <rFont val="Arial Narrow"/>
        <family val="2"/>
      </rPr>
      <t>Producto:
Informe técnico de avances</t>
    </r>
  </si>
  <si>
    <t>Item</t>
  </si>
  <si>
    <r>
      <t>Se adelantaron actividades en el marco del convenio suscrito para realizar jornadas de extracción de pez león con la red de comercialización de pescadores, restaurantes ya artesanos. De igual forma participó la empresa Volitans Jewels quienes impartieron una charla a pescadores para la adecuada extracción de las aletas de este pez para lograr artesanías. Convenio de Asociación No. 321 de 2019 con el objeto de “Aunar esfuerzos comunes entre CORPAMAG y el Acuario y Museo del mar FOSPINA S.A.S. para contribuir en la implementación de medidas de control del pez león (</t>
    </r>
    <r>
      <rPr>
        <i/>
        <sz val="11"/>
        <rFont val="Arial"/>
        <family val="2"/>
      </rPr>
      <t>Pterois volitans</t>
    </r>
    <r>
      <rPr>
        <sz val="11"/>
        <color theme="1"/>
        <rFont val="Arial"/>
        <family val="2"/>
      </rPr>
      <t>), especie invasora en el mar del Departamento del Magdalena”</t>
    </r>
  </si>
  <si>
    <r>
      <t xml:space="preserve">
</t>
    </r>
    <r>
      <rPr>
        <sz val="11"/>
        <color rgb="FF000000"/>
        <rFont val="Arial"/>
        <family val="2"/>
      </rPr>
      <t xml:space="preserve">La Corporacion regional del Magdalena a traves de la Subdireccion de Educacion Ambiental,  para garantizar el cumplimiento de esta medida ha formulado e implementado los  siguientes Proyectos Ciudadanos de Educacion Ambiental (PROCEDA), en la zona de influencia de la T 606 de 2015: 
-        Corregimiento de Nueva Venecia, Municipio de Sitio Nuevo, denominado Disminución en la generación de residuos sólidos implementando Kits de recipientes reutilizables, donde se beneficiaron Población Directa: 20 personas. Población Indirecta: 1683 personas.
-        Corregimiento de Buenavista, Municipio de Sitio Nuevo, denominado Disminución en
-        la generación de residuos sólidos implementando Kits de recipientes reutilizables donde se beneficiaron Población Directa:20 personas y Población Indirecta:615 personas.
-        Municipio de Cienaga,  PROCEDA demonindado Transformacion de la cultura para el aprovechamiento de los residuos solidos a traves de la promocion de la educacion ambiental en el barrio el poblaco por la Fundacion Madera Artesanal Colombiana, Municipio de Cienaga, departamento del Magdalena donde se beneficiaron 652 personas.
-        Distrito de Santa Marta, Corregimiento de Bonda PROCEDA denominado Educacion ambiental para la transformacion de practicas culturales que contribuyan a la conservacion del Rio Manzanares secrtor la Cascada, Corregimiento de Bonda, beneficiando a 964 personas. 
-        Municipio de Sitio Nuevo, Corregimiento de San Antonio denominado Formulación de un proyecto ciudadano de educación ambiental para la construcción y fortalecimiento de la cultura ambiental en el corregimiento de San Antonio, Municipio de Sitio Nuevo beneficiando a 50 personas de manera directa. 
-        Municipio de Pueblo Viejo, Corregimiento Isla del rosario denominado Promoción de buenas prácticas para el manejo adecuado de los residuos sólidos en el Corregimiento de La Isla del Rosario, Municipio de Pueblo viejo, Departamento del Magdalena que contribuyan a la recuperación del Ecosistema Ciénaga Grande de Santa Marta beneficiando de manera directa a 622 personas. 
Asi mismo el 09 de enero de 2019 se desarrollo taller de sensibilizacion en manejo de residuos solidos y sensbilizacion ambiental  en las playas de Neguanje, palya Cristal, Bahia Concha con los operadores turisticos de la zona, A demas se han adelantado diversas mesas de trabajo dentro de la que se destaca la realizada en el Municipio de Pueblo Viejo con el fin de analiza de manera conjunta la situacion ambiental y sanitaria, que actualemte se presenta en el coregimiento de Isla del Rosario de Pueblo Viejo y se realizo una  Jornada de socialización, sensibilización y capacitación en el marco de la campaña “LIMPIEZA PARA JUGAR EN NAVIDAD” el el 19 de diciembre de 2019.
El 26 de abril de 2019 se realizo  una jornada dinámica con la finalidad de celebrar el Día de la tierra con el grupo de jóvenes del grupo Amigos de la Naturaleza, identificada con el eslogan "apropiate de tu entorno" en la Playa los Cocos Zona rural del Distrito de Santa Marta y se articulo para el desarrollo de campaña de limpieza Jornada Nacional de Limpieza #colombialimpia en las playas de Buritaca, Santa Marta el 24 de octubre de 2019 Y En la Brigada Internacional Red de Vigilantes Marinos. Corregimiento de Taganga, D.T.C.H. Santa Marta el 07 de octubre de 2019.
</t>
    </r>
  </si>
  <si>
    <r>
      <t xml:space="preserve">Durante el periodo o epoca de estiaje que se registro en el año 2019, se realizaron mediciones, aforos y regulaciones a las distintas corrientes de los afluentes que se encuentran en el area de influencia del Plan Maestro de la siguiente manera:  </t>
    </r>
    <r>
      <rPr>
        <b/>
        <sz val="11"/>
        <rFont val="Arial"/>
        <family val="2"/>
      </rPr>
      <t>1.-</t>
    </r>
    <r>
      <rPr>
        <sz val="11"/>
        <color theme="1"/>
        <rFont val="Arial"/>
        <family val="2"/>
      </rPr>
      <t xml:space="preserve"> Durante los meses  FEBRERO, MARZO, ABRIL y MAYO de 2019 se acataron los requerimientos realizados por el  PROCURADOR 13 AMBIENTAL Y AGRARIO DEL MAGDALENA,  realizandose aforo a las corrientes de los Rios  CORDOBA, TORIBIO, GAIRA, PIEDRAS, MANZANARES, GUACHACA, MENDIHUACA, DON DIEGO, PALOMINO Y BURITACA.  </t>
    </r>
    <r>
      <rPr>
        <b/>
        <sz val="11"/>
        <rFont val="Arial"/>
        <family val="2"/>
      </rPr>
      <t>2.-</t>
    </r>
    <r>
      <rPr>
        <sz val="11"/>
        <color theme="1"/>
        <rFont val="Arial"/>
        <family val="2"/>
      </rPr>
      <t xml:space="preserve"> Durante los meses de estijae se realizaron  mediciones hidraulicas a las corrientes de los  rios así: * FEBRERO los días 16 y 17: : RIOS PIEDRAS = 805.3 LPS - MENDIHUACA = 810 LPS GUACHACA = 3615 LPS MANZANARES = 376.4 LPS - GAIRA = 482.5 LPS.  *FEBRERO los dias 22 y 23:  - RIOS  MENDIHUACA = 821 LPS GUACHACA = 3533 LPS BURITACA 3532 LPS  DON DIEGO = 10169 LPS PALOMINO = 8525 LPS. * MARZO el día 2:  -RIOS DON DIEGO = 9815 LPS Y PALOMINO = 8257 LPS. * MARZO los días 8 y 9 de marzo:   RIOS MENDIHUACA= 1017LPS GUACHACA = 5415 LPS BURITACA = 3150 LPS DON DIEGO = 9820 LPS PALOMINO = 8849 LPS - * MARZO el día 16:  -RIOS GAIRA = 4825 LPS MANZANARES = 376.4 LPS DON DIEGO = 9372 LPS PALOMINO = 7149 LPS * MARZO los dias 22 y 23:  RIOS MENDIHUACA = 637 LPS GUACHACA = 2933 LPS BURITACA = 2346 LPS * MARZO los días 29 y 30:  RIOS MENDIHUACA = 572.2 LPS GUACHACA = 3015 LPS BURITACA= 2455 LPS = 376.4 LPS DON DIEGO = 9372 LPS PALOMINO = 7149 LPS  DON DIEGO = 7966 LPS Y PALOMINO = 7037 LPS * ABRIL los días 11 y 13 : RIOS DON DIEGO = 6555 LPS  PALOMINO 6724 LPS GUACHACA = 2578 LPS BURITACA = 2098 LPS * MAYO los días 2,3 y 4 : RIOS PIEDRAS = 308.6 LPS MANZANARES = 234 LPS GAIRA = 280 LPS TORIBIO = 144 LPS RIO CORDOBA = 995 LPS  MENDIHUACA = 425 LPS GUACHACA = 2315 LPS BURITACA = 2683 LPS  DON DIEGO = 7515 LPS PALOMINO = 6617 LPS *MAYO los días  11-17-18 Y 22: RIOS DON DIEGO = 21038 LPS PALOMINO = 200.51 LPS  DON DIEGO =139.15 LPS PALOMINO = 16041 LPS MENDIHUACA = 403 LPS GUACHACA = 2416 LPS Y BURITACA = 7049 LPS. </t>
    </r>
    <r>
      <rPr>
        <b/>
        <sz val="11"/>
        <rFont val="Arial"/>
        <family val="2"/>
      </rPr>
      <t xml:space="preserve"> 3.-</t>
    </r>
    <r>
      <rPr>
        <sz val="11"/>
        <color theme="1"/>
        <rFont val="Arial"/>
        <family val="2"/>
      </rPr>
      <t xml:space="preserve"> Se realizaron actividades de medidas de regulación  de caudales sobre las concesiones otorgadas en los Rios  FUNDACIÓN, ARACATACA, TUCURINCA, SEVILLA y RIO FRIO, mediante el  cierre de  compuertas  y a los  Distritos de riego ubicados  sobre los rios  que descienden de la Sierra Nevada y discurren a la Cienaga Grande de Santa Marta a fin de conservar el caudal ecológico. </t>
    </r>
  </si>
  <si>
    <t>1. Visita de diagnóstico y evaluación al Sitio Sagrado de Pueblito
2. Desarrollo del Programa de Divulgación Académica y Científica
3. Talleres realizados por la Subdirección Científica del ICANH en el proceso de reconocimiento cultural y antropológico del Cabildo Indígena de Taganga.</t>
  </si>
  <si>
    <t>1. Informe técncio realizado por Paloma Legiizamon del Grupo de Arquologia derl ICANH remitido al Tribunal Administrativo del Magdalena.
2. Piezas publicitarias para la invitación y promoción del Programa de Divulgación Científica y Académica que se realizó en el segundo semestre de 2019.
3. Audios y videos de los talleres realizados en septiembre de 2019./ Mapas de las distintas técnicas de pesca artesanal en la Bahía de Taganga/ Una Caracterización de las formas de trabajo asociativo/ El concepto emitido ante el Cabildo de Taganga sobre su Ancestralidad.</t>
  </si>
  <si>
    <t>Durante el año 2019 el PSG (Punto de servicio al ganadero) de Santa Marta expidió un total de 1.078 GSMI (Guías Sanitarias de Movilización Interna) las cuales ampararon la movilización para bovinos, porcinos, ovinos y equinos hacía los diferentes destinos, dependiendo de la especie productiva: bovinos hacia a predios y mataderos, porcinos predios y mataderos, y ovinos hacia predios. charlas de educomunicaciòn en encefalitis equina venezolana y rabia de origen silvestre a la comunidad del parque, con la asistencia de 30 personas 1 granja comercial para Newcastle, 4 galleras para Newcastle, todas dieron resultados negativoSe muestrearon 2 granjas comerciales para influenza aviar, 4 galleras para influenza aviar todas dieron resultados negativo
 Se muestrearon 3 predios alrededor de humedales para el diagnóstico de Newcastle e Influenza aviar.Se visitaron 5 predios avícolas de alto riesgo.
 Se tiene disponibilidad las 24 horas del día los siete días a la semana 
 jornadas de vacunación de Equinos, esta se realiza cada año ya que la vacuna confiere este tiempo de inmunidad. En el Parque Natural Tayrona actividades de muestreo en las especies de aves migratorias con el objeto de prevenir la introducción de enfermedades que afecten la producción agropecuaria en la zona de influencia del Plan Maestro de Recuperación y Restauración del PNNT.</t>
  </si>
  <si>
    <t>Del total de las 1.078 GSMI Expedidas 46 fueron anuladas a solicitud del propietario por diferentes causas siendo la de mayor ocurrencia cambio de vehículo y conductor. Edocomunicaciones: forma 4-958 toma de muestras en aves formatos 3-098 para Newcastle y 3-099 para influenza aviar Registro Único de Vacuna RUV</t>
  </si>
  <si>
    <t>Guías Sanitarias de Movilización Interna (GSMI) y/o base de datos aportada por el SIGMA (sistema de información para guías de movilización animal del ICA.Edocomunicaciones: forma 4-958 toma de muestras en aves formatos 3-098 para Newcastle y 3-099 para influenza aviarRegistro Único de Vacuna
 RUV</t>
  </si>
  <si>
    <t>En el primer ciclo de vacunación se recibieron 446 Formas equivalentes a predios donde se realizó vacunación, cabe aclarar que ICA no es un ente vacunador por tanto el encargado de llevar a cabo las jornadas de vacunación, es el Ministerio de Agricultura, a través del comité de carne y leche, la forma original de RUV reposa con el propietario del predio y la copia del mismo reposa en el archivo del ICA. La vacunación para encefalitis equina venezolana se debe realizar cada dos años en la población equina ya que la vacuna confiere inmunidad por dos años. En el Parque Natural Tayrona el ICA efectuó la vacunación en 2017 y fueron revacunados este año en el mes de mayo, los días 18 y 19. Se vacunaron los equinos de 3 asociaciones que trabajan allí en el parque y 3 propietarios más; en total se vacunaron 270 equinos.</t>
  </si>
  <si>
    <t>Producto = Registros Únicos de Vacunación expedidos por el ICA y/o base de datos de aportados por FEDEGAN: Archivos planos (base de datos de predios vacunados).</t>
  </si>
  <si>
    <t>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t>
  </si>
  <si>
    <t>Inspecciones realizadas a productos importados (CFN) inspecciones a productos de exportación, archivos de certificados de importaciones y exportaciones,Inspección y Seguimiento de las Importaciones Agropecuarias y los Medios de Transporte que llegan o ingresan al país, por vía marítima, fluvial, aérea o terrestre.</t>
  </si>
  <si>
    <t>Elaboración de certificados archivados con documentos soportes en la Forma 3-887 Acta de Buque Forma 3-431 Formulario pata el registro de informaicón y seguimiento de animales importadosExportaciones inspeccionadas por el Puerto de Santa Marta
 Exportaciones pecuarias de animales (CIS de exportación)</t>
  </si>
  <si>
    <t>Visitas a motonaves de tránsito internacional</t>
  </si>
  <si>
    <t>En el proceso de actualización del EOT se gestionó la implementación de una UPR para la zona correspondiente al corregimiento d Palermo, la cual ya se encuentra adoptada por el Municipio, el grado de inversión fue mayor al estipulado inicialmente en la matriz.</t>
  </si>
  <si>
    <t>El EOT esta en proceso de discusion y la implementacion completa se podra verificar una vez se cuente con la aprobacion del documento</t>
  </si>
  <si>
    <t>La Alcaldía Municipal en el plan de mejoramiento de la capacidad instalada creo el cargo oficial de ordenamiento territorial, con el cual se iniciaron los procesos de control.</t>
  </si>
  <si>
    <t>El acta de creacion del cargo y su decreto de nombramiento</t>
  </si>
  <si>
    <t>Se empezo la implementacion del procesos de regulacion en el corregimiento de Palermo, donde no se contaba con informacion clara que delimitara de manera adecuada las zonas de explotacion agropecuaria, lo cual reduce el riesgo de perdida ecosistemica en la zona.</t>
  </si>
  <si>
    <t>Documento tecnico de resultados de implementacion de la UPR1 por parte de la alcaldia municipal</t>
  </si>
  <si>
    <t>Elaboración, implementación y promoción de PRAES para la institucion educativa San Jose del municipio, de acuerdo con lo establecido en el Plan de Desarrollo Municipal</t>
  </si>
  <si>
    <t>Documento de implementacion del PRAES en la institucion educativa San Jose</t>
  </si>
  <si>
    <t>Se creo el comite de prevencion y mitigacion de incendios forestales</t>
  </si>
  <si>
    <t>Documento de creacion del comite, donde se especifican los miembros, funciones y tareas de cada uno de los mismos</t>
  </si>
  <si>
    <t>Junto con la policia municipal, se han realizado campañas de socializacion y concientizacion de la poblacion del municipio, donde se busca prevenir la explotacion de fauna y flora silvestre y ademas se especifican las penas aplicables a infractores en este tema</t>
  </si>
  <si>
    <t>Registros de personal asistente a las socializaciones</t>
  </si>
  <si>
    <t>Se implemento la UPR 1 con incidencia en el municipio de Palermo, la cual fue identificada como un area de alto impacto en el riesgo de perdida ecosistemica para la jurisdiccion del municipio.</t>
  </si>
  <si>
    <t>Documento Tecnico de Implementacion de la UPR1</t>
  </si>
  <si>
    <t>Inicio de la ejecucion del PMRD, con enfasis en las medidas preventivas de sequia y minimizacion de impacto ambiental de este fenomeno</t>
  </si>
  <si>
    <t>Informe de Seguimiento del PMRD</t>
  </si>
  <si>
    <t>Se esta esperando la directriz de inicio de CORPAMAG</t>
  </si>
  <si>
    <t>Se esta esperando la directriz de inicio de la AUNAP</t>
  </si>
  <si>
    <t>Se esta coordinando junto con CORPAMAG el diseño y la implementacion de un programa de capacitacion a la poblacion del municipio sobre mecanismos de uso sostenible del bosque seco de la region. Adema sde esto se gestiono la instalacion de viveros de especies locales en la instituciones educativas, para fortalecer la concientizacion y el conocimiento de la juventud del municipio en el aprovechamiento responsable de los recursos de flora del bosque de la region</t>
  </si>
  <si>
    <t>Aun no se han ejecutado las capacitaciones ya que el programa esta en fase de diseño. Para la actividad de los viveros se tiene el informe de supervision 001 del CMC 026 de 2019</t>
  </si>
  <si>
    <t>Se dispuso en conjunto con la Policia Nacional, brindar el personal necesario para el apoyo de los operativos y directrices de CORPAMAG en vigilancia y control de trafico de especies</t>
  </si>
  <si>
    <t>No se ha institucionalizado un mecanismo formal de verificacion diferente a los dispuestos por CORPAMAG</t>
  </si>
  <si>
    <t>Realizacion de la caracterizacion de vulnerabilidades y amenazas de riesgo en la jurisdiccion del municipio</t>
  </si>
  <si>
    <t>Se produjo una version actualizada y ajustada del PGRIS</t>
  </si>
  <si>
    <t xml:space="preserve">Documento de Diagnostico PGIRS municipal </t>
  </si>
  <si>
    <t>Se esta haciendo el seguimiento a la implementacion de PGRIS en la zona rural</t>
  </si>
  <si>
    <t>Se modifico el plan operativo del servicio de aseo incrementando la zona de cobertura que era inicialmente del 40% de la jurisdiccion hasta un 60%</t>
  </si>
  <si>
    <t>Documento tecnico de plan operativo</t>
  </si>
  <si>
    <t>Se modifico el plan operativo del servicio de aseo incrementando la zona de cobertura en la cabecera municipal al 100%</t>
  </si>
  <si>
    <t>Se esta en el proceso de diseño del nuevo centro de acopio, aun no se aprueba dicho diseño por lo que no se ha implementado la solucion</t>
  </si>
  <si>
    <t>Punto de acopio construido</t>
  </si>
  <si>
    <t>Se iniciaron jornadas de capacitacion a diferentes sectores de la comunidad en manejo de residuos solidos</t>
  </si>
  <si>
    <t>Actas de asistencia</t>
  </si>
  <si>
    <t>Se llevaron a cabo jornadas pedagógicas, charlas, talleres sobre las ventajas económicas del aprovechamiento. Con una cobertura de 100 personas. ademas se ejecuto el convenio de asociación ESAL001-2019 para la divulgación de políticas de manejo ambiental y realización de jornadas periódicas durante todo el año 2019 de recolección de residuos en la ribera del rio Magdalena y sus caños.</t>
  </si>
  <si>
    <t>Registros de capacitacion y el Informe de ejecucion del convenio</t>
  </si>
  <si>
    <t>Con el nuevo plan operativo se incremento la cobertura en 2451 nuevos usuarios</t>
  </si>
  <si>
    <t>Documento de implementacion de plan operativo de servicio de aseo</t>
  </si>
  <si>
    <t>Se implemento el proceso de supervision de la prestacion de servicio y se audita el cumplimiento del plan operativo por parte de la Secretaria de Planeacion</t>
  </si>
  <si>
    <t>Informe de Supervision del Servicio</t>
  </si>
  <si>
    <t>De acuerdo con lo estipulado en el plan operativo del servicio de aseo se inicio la ejecucion de jornadas de socializacion de las nuevas frecuencias y rutas de operacion del sistema de aseo</t>
  </si>
  <si>
    <t>Se esta ejecutando el diagnóstico e identificación de las unidades de almacenamiento, instaladas, verificando: condiciones de uso. Capacidad , estado actual y pertinencia. Ademas se llevo a cabo jornadas de limpieza de residuos solidos e instalacion de vallas de concientizacion e informacion a la poblacion</t>
  </si>
  <si>
    <t>Informe de Supervision CMC 007-019</t>
  </si>
  <si>
    <t xml:space="preserve">Se llevo a cabo la Limpieza, remoción, retiro de basuras en terrenos ubicados en zona perimetral de la planta de sacrificio de ganado Bovinos.
Retiro de residuos sólidos en vías del municipio, como parte inicial del proceso de clausura de zonas no autorizadas de disposicion de residuos
</t>
  </si>
  <si>
    <t>Informe de Supervision de Actividad</t>
  </si>
  <si>
    <t>De acuerdo con el plan operativo de servicios de aseo, se establecieron nuevas condiciones de ejecucion del servicio las cuales fueron aceptadas por la Unidad Prestadora de Servicios Publicos Municipal</t>
  </si>
  <si>
    <t>Se llevo a cabo el plan de seguimiento a la ESE Hospital Local de Sitio Nuevo y a los puestos de salud de los corregimientos</t>
  </si>
  <si>
    <t>Se realizó una caracterización de los residuos Orgánicos, pero arrojo que la mayoría de unidades de vivienda en el municipio los residuos orgánicos son aprovechados para alimentación de animales domésticos</t>
  </si>
  <si>
    <t xml:space="preserve">Se incluyeron Programas de alternativas productivas en el PGIRS municipal pero aun no se han implementado formalmente </t>
  </si>
  <si>
    <t>Se esta llevando a cabo la construccion de la fase I del sistema de alcantarillado sanitario municipal en la cabecera, la cual se puede establecer en un 90%</t>
  </si>
  <si>
    <t xml:space="preserve">Informe de interventoría presentado por Aguas del Magdalena
Proyecto CONSTRUCCIÓN DEL SISTEMA DE ALCANTARILLADO SANITARIO DEL MUNICIPIO DE SITIO NUEVO, DEPARTAMENTO DEL MAGDALENA FASE I.
</t>
  </si>
  <si>
    <t xml:space="preserve">Informe cambio de tuberías para el acueducto municipal.
Informe la instalación de redes de alcantarillado municipal
</t>
  </si>
  <si>
    <t xml:space="preserve">Se esta preparando la puesta en marcha del sistema de acueducto y alcantarillado municipal de acuerdo con el Plan Estrategico de Inversiones </t>
  </si>
  <si>
    <t>Plan Estrategico de Inversiones</t>
  </si>
  <si>
    <t>Se esta planeando la implementacion de sistema de alcantarillado y manejo de aguas en el corregimiento de Palermo</t>
  </si>
  <si>
    <t>Instalacion del sistema de alcantarillado</t>
  </si>
  <si>
    <t>Se produjo un plan maestro actualizado, el cual se encuentra en implementacion de acuerdo con el programa de inversiones del municipio</t>
  </si>
  <si>
    <t>Nuevo Plan de Agua Potable y Alcantarillado Municipal</t>
  </si>
  <si>
    <t>En conjunto con CORPAMAG se llevaron a cabo visitas de supervision a las empresas ubicadas en el corregimiento de Palermo</t>
  </si>
  <si>
    <t>Informes de Visita</t>
  </si>
  <si>
    <t>MEDIO DE VERIFICACIÓN 
Actividades</t>
  </si>
  <si>
    <t>NO</t>
  </si>
  <si>
    <t>EN TRAMITE</t>
  </si>
  <si>
    <t>PRODUCTOS</t>
  </si>
  <si>
    <t xml:space="preserve">Formación realizada por el SENA en temas de  Cooperativismo, donde se logró capacitar 18 beneficiarios del plan de formación correspondientes al sector de Bahía Concha.
Adicionalmente se cuenta con el diseño de los perfiles de proyectos de las alternativas productivas  al interior del PNNT , direccionado para compensar 23 beneficiarios del Plan de compensación. 
</t>
  </si>
  <si>
    <t xml:space="preserve">Acta de finalización curso -Perfiles de Proyecto </t>
  </si>
  <si>
    <t xml:space="preserve"> X</t>
  </si>
  <si>
    <t>La Policía Metropolitana con el grupo de Carabineros solicitó al señor JEFERSON ROJAS NIETO Jefe de Área Protegida  Parque Nacional Natural Tayrona, la colaboración  para  realizar  las  diversas  actividades  contempladas    en  el  PLAN  MAESTRO  DE  PROTECCION Y RESTAURACION Parque Nacional Natural Tayrona como lo contempla el Punto  7A3, dando como respuesta mediante correo electrónico: De acuerdo a los compromisos me permito remitir información entregada por el Coordinador de sector, Gabriel Álvarez, referente a la programación de recorridos previo a finalizar la presente vigencia:
 - 14 de diciembre y 20 de diciembre recorrido marino a los sectores de Cinto, Changué y Guachaquita. Punto de salida: Marina de Santa Marta. 
- 19 de diciembre, recorrido terrestre al sector de Bonito Gordo. Punto de inicio: Bahía Concha
NOTA: Para esta acción el acompañamiento nunca fue posible por falta de personal disponible de Parque Nacional Natural Tayrona 
La Policía Metropolitana con el grupo de Protección Ambiental y Ecológica MESAN, realizó  actividad de control contra la  biodiversidad, realizado al vehículo tracto camión de placas TEK-528, conducido por el señor JOSE MANUEL CADENA de cédula 80795412, en el cual se transportaba madera en bloque, presentó salvoconducto único nacional para movilización de especímenes de la diversidad biológica # 119110070350.
La Policía Metropolitana con el grupo de Protección Ambiental y Ecológica MESAN, logró la recuperación de 01 especie de fauna silvestre de nombre común CANARIO, la cual fue incautada al señor ARIS ALBERTO MELO SOLANO identificado con número de cédula 1.148.705.702 de Santa Marta, en la carrera 4 con calle 17 Rodadero, especie en mención fue dejada a disposición de la autoridad ambiental Dadsa.
La Policía Metropolitana con el grupo de Protección Ambiental y Ecológica de la Policía Metropolitana de Santa Marta, Realizó control al vehículo tipo tracto camión trasportador de madera de placas XLF-244, conducido por el señor NORBEY NARANJO MESA de cédula 1097508758, el cual presentó salvoconducto único de movilización # 190210080124.
La Policía Metropolitana con el grupo de Protección Ambiental y Ecológica de la Policía Metropolitana de Santa Marta, Realizó control al vehículo tipo tracto camión trasportador de madera de placas XKI-562, conducido por el señor ALFONSO GRATERON de cédula 71740505, el cual  presentó salvoconducto único de movilización # 119110041033.
La Policía Metropolitana con el grupo de Protección Ambiental y Ecológica de la policía metropolitana de santa marta, realizó control biodiversidad al establecimiento de razón social multimadera ubicada en el sector del 11 de noviembre, atendiendo la visita la señora Leonor Rodríguez Valbuena identificada con cc Nº 63.308.000 de Bucaramanga</t>
  </si>
  <si>
    <t xml:space="preserve">Mediante Comunicación oficial S-2019-042341-MESAN  de fecha 13 de septiembre de 2019
Acciones de Control Realizadas Soportadas Mediante el Aplicativo SITIES 23051072
Acciones de control realizadas soportadas mediante el aplicativo SITIES 23142447
Acciones de control realizadas soportadas mediante el aplicativo SITIES 23145803
Acciones de control realizadas soportadas mediante el aplicativo SITIES 23145821
Acciones de control realizadas soportadas mediante el aplicativo SITIES 25755997
</t>
  </si>
  <si>
    <t>La Policía Metropolitana con el grupo  de Carabineros y Guías Caninos de la Metropolitana de santa marta, a desarrollado los diferentes puesto de control  con funcionario de Corpamag Bióloga María
Alejandra Abelló en el sector de neguanje y vereda la revuelta se dio a conocer la actual crisis de la
diversidad biológica, evidenciada entre otras razones, por la pérdida de flora y fauna silvestres, la cual
Representa una amenaza notable para la salud y para la prosperidad futura de la humanidad. La fauna
Silvestre, como componente fundamental de la biodiversidad y los ecosistemas.  Es de resaltar, en la actividad que se desarrolló se logró la incautación de 01 Loro cara sucia y 01
sinsonte, Valor Ambiental $ 5.796.812, especies en mención fueron dejadas a disposición de la Corporación
Autónoma del Magdalena CORPAMAG CONSECUTIVO SIEDCO: 25545079
La Policía Metropolitana con el grupo de Protección Ambiental y Ecológica de la Metropolitana de Santa Marta, realizó control biodiversidad al establecimiento de razón social Maderas la EBENEZER de Nit. 26.228.201-9 ubicado en la calle 9 Nº 10-53, administrado por el señor Edwin Sierra Vergara identificado con cédula de ciudadanía 78.764.987 de Tierra Alta (Córdoba), donde se verifica la documentación del establecimiento y el libro de operaciones.  
La Policía Metropolitana con el grupo de protección Ambiental y Ecológica de la Policía Metropolitana de Santa Marta, el día de hoy 17-12-19 siendo las 09:30 horas, mediante labores de control y vigilancia al tráfico ilegal de la Biodiversidad, en la vía alterna al puerto sector los cardonales detrás de la bodegas punto 5, observa 03 personas identificadas así: - Isaías eguea Jiménez CC 1.082.838.811 de Santa marta
- Robinsón Enrique vizcaíno manga CC 1.960.011.486 de Santa Marta
- Jorge Luis Ramírez escalona CE 30.382.604 de Venezuela, quienes tenían en su poder 14 bultos con carbón vegetal los cuales eran extraídos de unos hornos de manera artesanal, al momento de solicitarles el permiso de aprovechamiento forestal por parte de la autoridad ambiental, manifestando no tenerlo, por lo cual se les leen y materializan los derechos que tienen como personas capturadas por el artículo 328 del código penal ilícito aprovechamiento de los recursos naturales renovables, siendo conducidos a las instalaciones de la URI Santa Marta, y los 14 bultos de 20 kilogramos cada uno son dejados a disposición del Departamento Administrativo Distrital de Sostenibilidad Ambiental DADSA.
Capturados dejados a disposición en la URI Santa Marta mediante noticia criminal 47-001-6001-018-2019-02846.
La Policía Metropolitana con el grupo de Protección Ambiental y Ecológica MESAN, realizó en la terminal de transporte terrestre de Santa Marta,   la inspección a personas, equipajes, cajas y cabinas de buses con el canino especialista en detección de especies de la fauna silvestre, de nombre BLAKY. 
La Policía Metropolitana con el grupo de Protección Ambiental y Ecológica de la policía Metropolitana de Santa Marta El día 08-12-2019, siendo 10:00 horas  personal del Grupo de Protección Ambiental y Ecológica realizó charla de sensibilización a la comunidad de viajeros y visitantes del corregimiento  los cocos km, calle 34, Riohacha, sobre el artículo 328. Ilícito aprovechamiento de los recursos naturales renovables, con el fin de sensibilizarlos sobre la tenencia responsable con las mascotas y lo que acarrea atentar contra la vida e integridad de especies silvestres.
La Policía Metropolitana con el grupo de Protección Ambiental y Ecológica de la policía Metropolitana de Santa Marta El día 07-11-2019, siendo 16:00 horas  personal del Grupo de Protección Ambiental y Ecológica realizó charla de sensibilización a la comunidad del corregimiento de Guachaca KM 36 +00, sobre el artículo 328 Ilícito aprovechamiento de los recursos naturales renovables, con el fin de sensibilizarlos sobre la tenencia responsable con las mascotas. 
La Policía Metropolitana con el grupo  de Protección Ambiental y Ecológica de la policía Metropolitana de Santa Marta El día 06-12-2019, siendo 10:30 horas  personal del Grupo de Protección Ambiental y Ecológica realizó charla de sensibilización a la comunidad del corregimiento de BONDA Carrera 21 #3B, sobre el artículo 328. Ilícito aprovechamiento de los recursos naturales renovables, con el fin de sensibilizarlos sobre la tenencia responsable con las mascotas.
La Policía Metropolitana con el grupo seccional de Tránsito y Transporte de la Policía Metropolitana de Santa Marta a través de actividades de prevención, control y disuasión de los delitos que afecten la flora y fauna, implementa de manera permanente 6 puesto de control sobre la Troncal del caribe iniciando desde el sector de Marquetalia vía Santa Marta – Palomino en el km 36 hasta el municipio de Palermo Vía Barranquilla – Santa Marta en el km 3+300, en los cuales durante el Segundo  semestre se lograron resultados importantes frente a el control de este tipo de delito
Dando alcance y continuidad frente a las acciones de control disuasión y prevenían del delito, el personal adscrito a los cuadrantes viales de la Seccional de Tránsito y Transportes quienes se encuentran realizando puestos de control de manera permanente en toda la jurisdicción (vías Nacionales), y a través de acciones de control operativo y preventivo han logrado resultados importantes para contrarrestar la explotación ilegal de los recursos de flora y fauna en la jurisdicción tendiendo como resultados los siguientes:
Puestos de Control: 6 
Intensidad del servicio: 24 Horas
Incautaciones: 06
Capturas: 08
Valor Ecológico de las especies de fauna y flora incautadas y recuperadas: $ 217.696.000
Personas sensibilizadas mes de Mayo: 388</t>
  </si>
  <si>
    <t>Anexo. Comunicación oficial S-2019-043429-MESAN de fecha 18/09/2019
Comunicación oficial S-2019-042007-MESAN de fecha 12/09/2019
Acciones de control realizadas soportadas mediante el aplicativo SITIES 
25756013
Captura en Flagrancia 
Noticia Criminal  N° 470016001018201902846
CONSECUTIVO SITIES
26134620
Acciones de control realizadas soportadas mediante el aplicativo SITIES 25756299
Acciones de control realizadas soportadas mediante el aplicativo SITIES 26128163
Acciones de control realizadas soportadas mediante el aplicativo SITIES  26127880
Acciones de control realizadas soportadas mediante el aplicativo SITIES 26127580
A través de acciones de control y prevención sobre los ejes viales el personal de la especialidad logra un resultado operativo de 08 Capturas por delitos de ilícito aprovechamiento de recursos naturales que afectan la flora y fauna evidenciándolos a través de los siguientes Poligramas.
POLIGRAMA	CUADRANTE/ TRANSITO
812	YE CIENAGA
825	LAUREANO
952	LAUREANO
955	MARQUETALIA
986	TASAJERA
1029	MARQUETALIA
1062	YE CIENAGA</t>
  </si>
  <si>
    <t>Se solicitó 01 Canino en detección de flora y fauna Mediante Comunicado Oficial S-2019-041358-MESAN de fecha 06-09-2019 ante el señor RAFAEL ALEJANDO MARTINEZ Alcalde Distrito Turístico Cultural e Histórico firmado por el señor Coronel GUSTAVO BERDUGO GARAVITO Comandante Policía Metropolitana de SANTA MARTA, De lo actuado nunca se obtuvo por parte de la alcaldía. 
La Policía Metropolitana con el grupo de Protección Ambiental y Ecológica de la policía Metropolitana de Santa Marta Recuperación de 01 especie de nombre común BOA, el cual fue entregada de manera voluntaria por parte del señor Luis miguel ramiro ortega, identificado con la cédula de ciudadanía número 1.050.919.039 de Galera Sucre, en el sector SENA agropecuario de Gaira.  
La Policía Metropolitana con el grupo de Protección Ambiental y Ecológica de la policía Metropolitana de Santa Marta, realizó  actividad de prevención y control de tráfico de fauna silvestre en la terminal de transporte Santa Marta con el canino especialista en detección de sustancias de fauna silvestre BLAKY, verificando cajas, maletas, bodegas de buses, bodegas de carga; se realizó verificación a un aproximado de 160 ciudadanos que se encontraban en la terminal.
La Policía Metropolitana con el grupo de Protección ambiental y Ecológica Mesan, realizó medida el rescate de 01 pelicano en el sector del Hotel de razón social, LOS ALCATRACES, ubicado en el kilómetro 78 vía santa marta de la troncal del aribe, la cual fue dejada a disposición de la autoridad ambiental CORPAMAG.
La Policía Metropolitana con el grupo  de Protección Ambiental y Ecológica MESAN, realizo el rescate de 01 una serpiente tipo BOA CONSTRICTOR, la cual fue encontrada en el parqueadero del conjunto residencial ZAZUE, en el sector de la troncal del caribe, la cual fue dejada a disposición de la autoridad ambiental CORPAMAG.
La Policía Metropolitana con el grupo de Protección Ambiental y Ecológica de la Policía Metropolitana de Santa Marta, realiza control biodiversidad al Vehículo tipo tracto mula de placas XVV-512 conducido por el señor JUAN DAVID NOVA RUBIANO CC1.092.779.825 de norte de Santander de 24 años de edad, nacido el 05 mayo de 1995, unión libre, estudios bachiller residente en la carrera 2 salida puerto del rio, al cual se le solicita el salvoconducto para la movilización de dicha madera, presentándolo sin novedad especial.
La Policía Metropolitana con el grupo de Protección Ambiental y Ecológica de la policía Metropolitana de Santa Marta Recuperación de 01 especie de nombre común BOA, el cual fue entregada de manera voluntaria por parte del señor Luis miguel ramiro ortega, identificado con la cédula de ciudadanía número 1.050.919.039 de Galera Sucre, en el sector SENA agropecuario de Gaira.  
La Policía Metropolitana con el grupo de Protección Ambiental y Ecológica de la policía Metropolitana de Santa Marta, realizó  actividad de prevención y control de tráfico de fauna silvestre en la terminal de transporte Santa Marta con el canino especialista en detección de sustancias de fauna silvestre BLAKY, verificando cajas, maletas, bodegas de buses, bodegas de carga; se realizó verificación a un aproximado de 160 ciudadanos que se encontraban en la terminal.
La Policía Metropolitana con el grupo de Protección ambiental y Ecológica Mesan, realizo medida el rescate de 01 pelicano en el sector del Hotel de razón social, LOS ALCATRACES, ubicado en el kilómetro 78 vía santa marta de la troncal del aribe, la cual fue dejada a disposición de la autoridad ambiental CORPAMAG.
La Policía Metropolitana con el grupo del distrito uno de policía santa marta con el personal del (MNVCC), viene realizando permanentemente  (07) puestos de control en diferentes corregimientos de la jurisdicción como GUACHACA, MINCA,   BONDA y CAI MAMATOCO, en diferentes horarios desde las 09:00 horas  hasta 12:00 horas y de 16:00 a 18:00 horas  con el personal adscrito al (MNVCC), cuadrante MESANMNVCCD01E02S03000016  de la  subestación de policía Minca se realizó actividades de registro y control de personas y vehículos, para reducir el tráfico de fauna silvestre.
Se obtuvieron los siguientes resultados: que se obtuvieron durante el segundo semestre del año en curso 
7185 vehículos registrado 
7873 solicitud de antecedente a personas los cuales quedan registrado en el sistema reporteador SIVICC 2
Labores desarrolladas en conjunto con el personal adscrito al grupo de la Subestación de policía Gaira y personal del Cuadrante No 07 y Cuadrante 08 que le corresponde la Vía Troncal del caribe y Vía Alterna, efectuaron actividades de registro, disuasión, control y vigilancia constante  
La Policía Metropolitana con el grupo del distrito Dos de policía Rodadero con el personal bajo su mando, realiza constantemente (06) puestos de control en diferentes sectores de la jurisdicción como GAIRA y LA PAZ, desde las 10:00 a 14:30 horas y de 18:00 a 21:00, con el personal adscrito al (MNVCC), cuadrante 08 de la  Subestación de policía Gaira se realizó actividades de registro y control de personas y vehículos, para reducir el tráfico de fauna silvestre.
Se obtuvieron los siguientes resultados:
Resultados: 
Puestos de Control: 16
Intensidad del servicio: diarios 
Personas sensibilizadas 529
436 vehículos registrados  
521 solicitud de antecedente a personas
Se llevan a cabo puestos de control sobre la Troncal del Caribe, donde se realizan el registro personas, vehículos particulares motocicletas y  buses de transporté público, de igual forma se realizó la sensibilización a las personas que abordan estos medios de transporte, sobre el tráfico de fauna y flora  Por parte de las diferentes unidades pertenecientes a Distrito Tres de Policía Ciénaga a lo largo de la troncal de caribe.</t>
  </si>
  <si>
    <t>Anexo. Comunicado Oficial S-2019-041358-MESAN de fecha 06-09-2019 ante el señor RAFAEL ALEJANDO MARTINEZ Alcalde de Santa Marta
Por parte del GRUPO DE Carabineros se realizaron las siguientes INCAUTACION DE ESPECIES: 
POLIGRAMA No. 031
CONSECUTIVO SIEDCO: 25222930
POLIGRAMA No. 032
CONSECUTIVO SIEDCO: 25222894
POLIGRAMA No. 034
CONSECUTIVO SIEDCO: 25237933
POLIGRAMA No. 033
CONSECUTIVO SIEDCO: 25305254
INCAUTACIÓN MADERA: 07 Metros cúbicos
POLIGRAMA No. 035
CONSECUTIVO SIEDCO: 25329833
INCAUTACIÓN MADERA: 05 Metros cúbicos
POLIGRAMA No. 039
CONSECUTIVO SIEDCO: 25398507
POLIGRAMA No. 041
CONSECUTIVO SIEDCO: 25462733
POLIGRAMA No. 042
CONSECUTIVO SIEDCO: 25465239
POLIGRAMA No. 045
CONSECUTIVO SIEDCO: 25545079
POLIGRAMA No. 047
CONSECUTIVO SIEDCO: 25623045
POLIGRAMA No. 048
CONSECUTIVO SIEDCO: 25638223
POLIGRAMA No. 050
CONSECUTIVO SIEDCO: 25668073
POLIGRAMA No. 050
CONSECUTIVO SIEDCO: 25668073
POLIGRAMA No. 055
CONSECUTIVO SIEDCO: 25786015
POLIGRAMA No. 056
CONSECUTIVO SIEDCO: 25818485
POLIGRAMA No. 057
CONSECUTIVO SIEDCO: 25865848
POLIGRAMA No. 058
CONSECUTIVO SIEDCO: 25961850
Los cuales suman un valor de $235.031.846 pesos.
En las diferentes acciones desplegadas por el Grupo de Carabineros y Guías Caninos de la Metropolitana de Santa Marta, durante el Segundo semestre del año 2019, se encaminó hacia comunidad de los diferentes sectores de la Metropolitana, concientizando y ayudando a la protección y preservación del ambiente y los recursos naturales donde se obtuvieron resultados significativos.
Acciones de control realizadas soportadas mediante el aplicativo SITIES
25758006
Acciones de control realizadas soportadas mediante el aplicativo SITIES
25898697
Acciones de control realizadas soportadas mediante el aplicativo SITIES 
25898704
Acciones de control realizadas soportadas mediante el aplicativo SITIES
25930227
Acciones de control realizadas soportadas mediante el aplicativo SITIES 5930262
Acciones de control realizadas soportadas mediante el aplicativo SITIES 5758006
Acciones de control realizadas soportadas mediante el aplicativo SITIES 25898697
Acciones de control realizadas soportadas mediante el aplicativo SITIES 25898704
Planes de registros a personas, solicitudes de antecedentes, registro a vehículos, actividades de puesto de control, planes de marcha campañas 
Resultados: 
Puestos de Control: 10
Intensidad del servicio: diarios 
Personas sensibilizadas 84
Mediante Acta 075
789 registro a vehículos registrados 
1756 solicitud de antecedente a personas los cuales quedan registrado en el sistema reporteador SIVICC 2
Labores desarrolladas por el MNVCC en conjunto con el personal adscrito a la reacción del Tercer Distrito, donde se  efectuaron actividades de registro a personas, vehículos,  motocicletas y buses de transporte público, donde se verifico que los tripulantes no llevaran consigo ninguna especie de fauna ,esto con el fin de realizar disuasión, control y vigilancia constante.s-2020 001378</t>
  </si>
  <si>
    <t>La Policía Metropolitana con el grupo  de Carabineros del PNN Tayrona se convocó esta importante actividad donde participaron comunidad del sector, unidos por una sola razón conservación de este importante ecosistema, la comunidad agradecida respaldó la presencia, del mismo modo participaron funcionarios de la entidad de Parques Nacionales Naturales, quienes sensibilizaron a la comunidad para no continuar arrojando desechos en las fuentes hídricas.  
Se están realizando control y prevención en la entrada principal entrada parque tayrona, sector cañaveral, a turistas nacionales y extranjero para general confianza y disminuir los hurtos y consumo de sustancia alucinógenas 
La Policía Metropolitana con el grupo de Protección Ambiental y Ecológica de la Policía Metropolitana de Santa Marta,  realizó campaña de prevención consumo y tráfico de especies silvestres” logrando impactar a 42 personas en el sector de las playas del aeropuerto.
La Policía Metropolitana con el grupo de Protección Ambiental y Ecológica realizó visita Al establecimiento de razón social DROGUERÍA VETERINARIA Y TIENDA DE MASCOTA DR. ÁNGEL AGUILAR, de NIT.85448845-1, ubicado en la calle 10 # 8ª- 21, Mercado Público, atendió la visita el señor ÁNGEL AGUILAR MÓVIL, identificado con CC.85448845 santa marta. 
La Policía Metropolitana con el grupo de Protección Ambiental y Ecológica de la Policía Metropolitana de Santa Marta, Se realizó control Biodiversidad, al establecimiento de razón social EL BECERRO, con NIT.7300402-0, en la CALLE 6 # 13-01, atendió la visita BAUDILLO CARVAJAL MARÍN con CC 7300402 de Chiquinquirá, el cual se pudo observar que no comercializa especies silvestres.
La Policía Metropolitana con el grupo de Protección Ambiental y Ecológica de la Policía Metropolitana de Santa Marta, realizó control biodiversidad en el establecimiento Agro veterinaria Saulagro, de NIT 36.695.928-2, Propietaria La  señora Amalia Navarro Chamarro, identificada con CC. 36.695.928 de Santa Marta, ubicado en  la Calle 13 Nº 9-27 Mercado.
La Policía Metropolitana con el grupo de Protección Ambiental y Ecológica de la Policía Metropolitana de Santa Marta, Almacén Para tu Mascota, de NIT 22.669.774-4, Propietaria  la señora Yina Paola Quiñones, identificada con CC. 22.669.774 de Barranquilla, ubicado en  la calle 14 N° 9-51 Mercado
La Policía Metropolitana con el grupo de Protección Ambiental y Ecológica de la Policía Metropolitana de Santa Marta realizó campaña de educación se realizó charla y sensibilización a turistas y visitantes del sector de paso el mango del corregimiento de Bonda, en charlas referentes a la ley 1801 del 2016 código nacional de policía y convivencia ciudadana, en su artículo 101 a fin de que nos informen de los casos de comercialización ilegal de fauna y flora silvestre.
La Policía Metropolitana con el grupo de Protección Ambiental y Ecológica de la Policía Metropolitana de Santa Marta,  realizó campaña de prevención consumo y tráfico de especies silvestres” logrando impactar a 42 personas en el sector de las playas del aeropuerto.
Se realizaron por parte del distrito uno de policía y todo el personal bajo su mando 09 actividades de puerta a puerta, registro y control de personas y vehículos, para reducir el tráfico de fauna silvestre.
 Con  el personal adscrito al (MNVCC), en el corregimiento de Guachaca y sus veredas dándole a conocer la importancia a todos los ciudadanos  de la conservación de las  áreas protegidas (ecosistemas, fauna, flora silvestre).  
Se obtuvieron los siguientes resultados: 
186 personas sensibilizadas
 86 vehículos registrados  
1153  antecedente a personas los cuales quedan registrado en el sistema reportador SIVICC 2
La Policía Metropolitana con el grupo del distrito Dos de policía Rodadero y todo el personal bajo su mando 14 actividades de puerta a puerta, registro y control de personas y vehículos, para reducir el tráfico de fauna silvestre.
-Con  el personal adscrito al (MNVCC), en el corregimiento de Gaira y  sus veredas dándole a conocer la importancia a todos los ciudadanos  de la conservación de las  áreas protegidas (ecosistemas, fauna, flora silvestre).  
Se obtuvieron los siguientes resultados: 
Puestos de Control: 12
Intensidad del servicio: diarios 
Personas sensibilizadas 321
295  vehículos registrados  
RESULTADOS: DELITO ILICITO APROVECHAMIENTO DE LOS RECURSOS NATURALES RENOVABLES Día 02-10-2019, a las 15:30 horas, en la calle 18 carrera 4 barrio Rodadero, fueron capturados VICTOR ALFONSO MUÑOZ MARTINEZ, CC 1.085.171.131. de Guamal (Magdalena), 29 años de edad, fecha de nacimiento 12/10/1989, unión libre, oficios varios, hijo de Jose y María, residente en el barrio Villa Betel; RANDY ALVAREZ PEROZA, CI. 28.493.394 de Venezuela, 19 años de edad, fecha de nacimiento 21/01/2000, soltero, oficios varios, hijo de Richard y Milagros, residente en el barrio Villa Betel; JOSE DE JESUS BARRIO MENDEZ, CI. 28.566.185 de Venezuela, 19 años de edad, fecha de nacimiento 15/07/2000, soltero, oficios varios, hijo de Adelis e Indira, residente en el barrio Villa Betel; CLEMENTE URBINA CORONADO, CI. 17.152.473 de Venezuela, 35 años de edad, fecha de nacimiento 10/04/1984, unión libre, oficios varios, hijo de Jose y Paula, residente en el barrio Villa Betel; DANIEL GUTIERREZ PRIMERA, CI. 27.433.011 de Venezuela, 22 años de edad, fecha de nacimiento 13/07/1997, soltero, oficios varios, hijo de Wilmer y Yeris, residente en el barrio Villa Betel, a quienes les fue incautado 275 kilos de carbón vegetal, avaluados en $300.000, los cuales se encontraban vendiendo sin los permisos por parte de las Autoridad Ambiental. Personas y elemento incautado fueron dejados a disposición de la Fiscalía Seccional URI. SPOA N° 470016001018201902175.
Se realizó de igual forma una reunión con la comunidad del barrio brisas del mar, donde se les dio una sensibilización sobre el cuidado que debemos brindar a la fauna y flora del municipio y se enfatizó en el tema de aves. 
Por parte del personal de GUPAE perteneciente al Distrito tres de policía ciénaga se realizó campaña “ Tu jaula no es mi casa” el 15 de Agosto donde la ciudadana entregaron aves silvestres las cuales tenían cautivas en sus viviendas</t>
  </si>
  <si>
    <t xml:space="preserve">Anexo. Comunicado Oficial S-2019-055966-MESAN     de fecha 15/12/2019 y 
Comunicación oficial S-2019-055965-MESAN de fecha 15/12/2019
Acciones de control realizadas soportadas mediante el aplicativo SITIES 25930266
Acciones de control realizadas soportadas mediante el aplicativo SITIES 25780828
Acciones de control realizadas soportadas mediante el aplicativo SITIES 25781836
Acciones de control realizadas soportadas mediante el aplicativo SITIES 25781893
Acciones de control realizadas soportadas mediante el aplicativo SITIES 25781953
Acciones de control realizadas soportadas mediante el aplicativo SITIES 25782005
Acciones de control realizadas soportadas mediante el aplicativo SITIES 25930266
Planes en marcha, puestos de control verificación de antecedentes, vehículos  
Resultados: 
Puestos de Control: 9
Intensidad del servicio: diarios 
Personas sensibilizadas 67
mediante acta 083, 
317 vehículos registrados 
516 antecedente a personas los cuales quedan registrado en el sistema reportador SIVICC 2
Campañas de prevención por parte del personal de  Policía Ambiental y ecológica y el MNVCC
Eventos realizados por el personal de GUPAE Ciénaga s-2020 001378  </t>
  </si>
  <si>
    <t>La policia metropolitana de santa marta, a travéz del personal adscrito al modelo nacional de vigilancia comunitaria por cuadrantes, durante el segundo semestre del año 2019, en aplicación de la Ley 1801 de 2016 del Código Nacional de Policía, y ante comportamientos contrarios a la convivencia y que tentan contra el medio ambiente y los recursos naturales, impusó un total de 47 comparendos  por la inadecuada disposición de residuos sólidos en las vías principales y secundarias de nuestra jurisdicción.</t>
  </si>
  <si>
    <r>
      <t xml:space="preserve">Articulo. 111 Comportamientos contrarios a la limpieza y recolección de residuos y escombros y malas prácticas habitacionales. Numeral. 3 - Arrojar residuos sólidos y escombros en sitios de uso público, no acordados ni autorizados por autoridad competente. Los 47 comparendos quedan registrado con los siguientes números de comparendos, asi: </t>
    </r>
    <r>
      <rPr>
        <b/>
        <sz val="11"/>
        <color rgb="FF000000"/>
        <rFont val="Calibri"/>
        <family val="2"/>
      </rPr>
      <t xml:space="preserve">471037260, </t>
    </r>
    <r>
      <rPr>
        <b/>
        <sz val="11"/>
        <color theme="1"/>
        <rFont val="Calibri"/>
        <family val="2"/>
      </rPr>
      <t xml:space="preserve">471036709, </t>
    </r>
    <r>
      <rPr>
        <b/>
        <sz val="11"/>
        <color rgb="FF000000"/>
        <rFont val="Calibri"/>
        <family val="2"/>
      </rPr>
      <t xml:space="preserve">471040155, 471037524, 471037401, 471037408, 471027485, 471026249, 471020137, 471020376, 471042067, 471038080, 471037409, 471025586, 471025517, 471037260, 471036709, 471040155, 471037524, 471037401, 471037408, 471027485, 471026249, 471020137, 471020376, 471017414, 471043208, 471043209, 471043210, 471046291, 471046417, 471043243, 471047737, 471042646, 471017413, 471043343, 471046792, 471048910, 471048916, 471046561, 471046562, 471037107, 471037108, 471039331, 471040751, 471048350, </t>
    </r>
    <r>
      <rPr>
        <b/>
        <sz val="11"/>
        <color theme="1"/>
        <rFont val="Calibri"/>
        <family val="2"/>
      </rPr>
      <t>47570000092.</t>
    </r>
  </si>
  <si>
    <t xml:space="preserve">La Policía Metropolitana con el grupo de Carabineros y Guías Caninos de la Metropolitana de Santa Marta, realizó campaña de prevención denominada control de fauna y flora en diferentes puestos de control y en puntos
estratégicos en la vía que conduce a sitio nuevo, a la ciudad de Barranquilla verificando que no se cometan
los diferentes delitos ambientales de flora y fauna silvestre de igual forma el tráfico madera implementando
Medidas correctivas, impuestas por CNP 1801 por artículo. Se les entregan las diferentes recomendaciones a
Los viajeros y así puedan contribuir al cuidado del medio ambiente.
El Grupo de Protección Ambiental y Ecológica MESAN, realizó medida correctiva en el sector del barrio Aeromar, en la calle 149 con carrera 3-14, a la señora MARITZY MUEGUES FRAGOZO, identificada con cedula 42.482.802 de la paz cesar, aplicando el artículo 111 numeral 8 de la ley 1801 del 2016, siendo las 10:40 horas del 06-08-2018.
La Policía Metropolitana con el grupo de Protección Ambiental y Ecológica MESAN, realizó medida correctiva en el conjunto cerrado Atardecer de la Sierra frente a bodegas donado, al señor WILMAR JOAN MOLINA HERNANDEZ de cedula 1.126.248.582 de Valledupar (Cesar), aplicando artículo 111 numeral 8ey 1801 del 2016.
La Policía Metropolitana con el grupo  de Protección Ambiental y Ecológica MESAN, realizó medida correctiva de numero 47-1-012746 con número de incidente 1348271, el cual fue realizado al señor ARIS ALBERTO MELO SOLANO identificado con número de cedula 1.148.705.702 de Santa Marta, en la carrera 4 con calle 17 Rodadero, el cual tenía 01 especie silvestre de nombre común CANARIO en calidad de mascota, aplicando  el artículo 101 # 10 de la ley 1801 de 2016.
La Policía Metropolitana con el grupo de Protección Ambiental y Ecológica MESAN, El día de hoy 27/12/2018, siendo las 11:30, en el sector de la avenida del ferrocarril Nº 19-42   realizó medida correctiva de No.47-1-029802,con número de incidente 1365397, al señor JUAN CARLOS JAVIER OTALORA RODRIGUEZ, identificado con Cedula de Ciudadanía Nº.1.075.218.615, de Neiva, aplicando el artículo 140 Numeral 10 de la ley 1801 de 2016.
Medida correctiva # 47-1-037109 realizada a la señora OLGA LUCIA VARGAS DIAZ identificada con cedula de ciudadanía 1106483129, en el sector del rodadero, aplicando el artículo 101 # 1.
Medida correctiva # 47-1-037110 realizada al señor JOSE DAVID RUIZ NORIEGA identificado con cedula de ciudadanía # 1127613418, en el sector del rodadero, aplicando el artículo 101# 1
Se realiza medida correctiva N° 47-1-037105 realizado al señor Anthony redondo hincapié identificado con cedula número 7.140.181 realizado en la avenida del libertador N° 26-144 en aplicación al artículo 111 numeral 11.
Se realizaron por parte del distrito uno de policía Santa Marta  actividades de prevención en el corregimiento de Bonda con el personal adscrito al (MNVCC), MESANMNVCCD01E02S02000015 donde se pone en contesto y divulgación, del el manejo de residuos sólidos, de acuerdo a lo establecido la Ley 1801 de 2016 en su  Art. 111 del CNP. 
Resultados: que se obtuvieron durante el primer semestre del año en curso 
 vehículos registrados 9285
7873 solicitud de antecedente a personas los cuales quedan registrado en el sistema reporteador SIVICC 2
La Policía Metropolitana con el grupo  del distrito Dos de policía Rodadero, se desarrollaron diferentes   actividades de prevención y control en el corregimiento de Gaira con el personal adscrito al (MNVCC), donde se realizaron aplicaciones a comparendos en atención a la Ley 1801 de 2016 en su  Art. 111 del CNP. por la inadecuada disposición de residuos sólidos 
Resultados: 
235 personas sensibilizadas
</t>
  </si>
  <si>
    <t xml:space="preserve">
Anexo: Comunicación oficial S-2019-055965-MESAN de fecha 15/12/2019
Comunicación oficial S-2019-043581-MESAN de fecha 18/09/2019
Comunicación oficial S-2019-046393-MESAN de fecha 05/10/2019
Medida Correctiva Nº 47-1-029812
Medida Correctiva Nº 47-1-029814
Medida Correctiva N° 47-1-012746
Medida Correctiva 47-1-029802
Medida Correctiva 47-1-037109
Medida Correctiva 47-1-029821
Medida Correctiva 47-1-029823
Se desarrollaron  actividades de prevención, control  donde se pone en contesto y divulgación, del el manejo de residuos sólidos, de acuerdo a lo establecido la Ley 1801 de 2016 en su  Art. 111 del CNP. 
Resultados: 
83 personas sensibilizadas
Mediante Acta 089
 545 antecedente a personas
286 a vehículos 
 los cuales quedan registrado en el sistema reportador SIVICC 2
(03) aplicación Ley 1801 de 2016, artículo 111 numeral 8, comparendo No. 471027485  -  471025494 -  471020137.
(02) aplicación Ley 1801 de 2016, artículo 111 numeral 3, comparendo 471036024 y 471026249
(01) aplicación Ley 1801 de 2016, artículo 111 numeral 1, comparendo 471036025
(02) aplicación Ley 1801 de 2016, artículo 111 numeral 2, comparendo 471026999 y 471020394</t>
  </si>
  <si>
    <t>La Policía Metropolitana con el grupo de Carabineros y Guías Canino, en su compromiso con el medio ambiente realizo
campaña por la protección del Parque Nacional Natural Tayrona, con el objetivo promover en los
visitantes a la reserva natural las buenas prácticas ambientales a través de la enseñanza de
Hábitos y medidas de conservación, fortaleciendo la protección de los recursos naturales. De igual forma ante el llamado de la comunidad,
se desarrollan campañas de cultura ciudadana en diferentes sectores del Parque Nacional Natural
Tayrona. Invitando a los turistas a cuidar los recursos naturales</t>
  </si>
  <si>
    <t>Comunicación oficial S-2019-046410-MESAN de fecha 05/10/2019
Comunicación oficial S-2019-046396-MESAN de fecha 05/10/2019</t>
  </si>
  <si>
    <t xml:space="preserve">1. Actividades Investigación básica a través de tesis de posgrado que para determinar el papel del caracol burgao, Cittarium pica, y de las condiciones ambientales, en el control de la comunidad algal del litoral rocoso.
2. 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
</t>
  </si>
  <si>
    <t xml:space="preserve">1. Tesis de maestría: “PAPEL DE LA HERBIVORÍA Y LA ESTACIONALIDAD CLIMÁTICA EN LA COMUNIDAD MACROALGAL DEL LITORAL ROCOSO EN EL PARQUE NACIONAL NATURAL TAYRONA (PNNT)”, Tesis finalizada y aprobada, y se está en proceso de publicar los resultados en revista científica (se anexará cuando salga publicada)
2. Propuesta de investigación presentada en la Acción 9A4 (Anexo 5)
</t>
  </si>
  <si>
    <t>1. Artículo en evaluación por editores
2. Dependerá de que aprueben la propuesta y se desarrolle la investigación</t>
  </si>
  <si>
    <t xml:space="preserve">Actividades de investigación básica a través de tesis de posgrado sobre variables bióticas y abióticas asociadas con la pérfida o ganancia de tejido del coral por parte de céspedes algales.
Alianza de grupos de investigación de la Universidad Nacional de Colombia, Universidad del Magdalena e INVEMAR, con Parques Nacionales, financiada con capital semilla de la Universidad Nacional, para formular una propuesta de investigación para aportar conocimiento para la protección y conservación de la biodiversidad de las formaciones coralinas del área de Santa Marta y el Parque Nacional Natural Tayrona.
</t>
  </si>
  <si>
    <t xml:space="preserve">Publicación científica: Gómez-Cubillos, C, C. Gómez-Cubillos, A. Sanjuan-Muñoz y S. Zea. 2019. Interacciones de corales masivos con céspedes algales y otros organismos en arrecifes del Parque Nacional Natural Tayrona. Boletín de Investigaciones Marinas y Costeras 48(2): 143-171. (Anexo 4: artículo publicado)
Proyecto capital semilla para Alianzas Universidad Nacional de Colombia: "Alianza de investigación para  la protección y la conservación de la biodiversidad marina del área de Santa Marta y el Parque Nacional Natural Tayrona." Proyecto en ejecución. (El Reporte proyecto se entregó en el Anexo 3 del informe del primer semestre de 2019)
Propuesta de investigación (que se formuló en el marco del proyecto capital semilla): “Efectos oceanográficos y antropogénicos sobre el estado de las formaciones coralinas del área de Santa Marta y el Parque Nacional Natural Tayrona-PNNT, Caribe Colombiano, en un contexto de variabilidad climática”, formulada y sometida en el marco de la CONVOCATORIA COLCIENCIAS  006-2019 DE PROYECTOS ELEGIBLES DE INVESTIGACIÓN Y DESARROLLO – SISTEMA GENERAL DE REGALÍAS - FONDO DE CTI. (Anexo 5: reporte proyecto sometido)
</t>
  </si>
  <si>
    <t>Publicado
Proyecto desarrollado y producto logrado
Propuesta sometida; sería preseleccionada en marzo de 2020, se definiría en octubre de 2020, y se iniciaría en 2021</t>
  </si>
  <si>
    <t>$10.141.728
$82.756.604</t>
  </si>
  <si>
    <t>COMPROMISOS PROYECTADOS</t>
  </si>
  <si>
    <r>
      <rPr>
        <b/>
        <sz val="11"/>
        <rFont val="Arial Narrow"/>
        <family val="2"/>
      </rPr>
      <t xml:space="preserve">Participación de MINCIT como apoyo técnico en la implementación de dichos mecanismos. Producto: Asistencia Técnica.
</t>
    </r>
    <r>
      <rPr>
        <sz val="11"/>
        <rFont val="Arial Narrow"/>
        <family val="2"/>
      </rPr>
      <t>1. En el segundo semestre de 2019, se le asigna a una de las contratistas del progama de Turismo Comunitario para acompañar desde el Ministerio de Comercio, Industria y Turismo para la implementación de las acciones precisas a lo cual en su reunión del 5 de noviembre de 2019 realizó lo siguiente: 
-Revisar manejo de usos en Palanga-Nenguaje.
-Revisar el seguimiento de los Acuerdos en Cabo San Juan y Trasladan basura a un centro de acopio, pero no hay donde depositarlo en Cañaveral 
-Revisar el tema de la informalidad de dos establecimientos (agrícola y Bermúdez) en Piscina, Arenilla y Arrecifes.</t>
    </r>
  </si>
  <si>
    <r>
      <rPr>
        <b/>
        <sz val="11"/>
        <color rgb="FF000000"/>
        <rFont val="Arial Narrow"/>
        <family val="2"/>
      </rPr>
      <t xml:space="preserve">Participación de MINCIT como apoyo técnico en la implementación de dichos mecanismos. Producto: Asistencia Técnica.
</t>
    </r>
    <r>
      <rPr>
        <sz val="11"/>
        <color rgb="FF000000"/>
        <rFont val="Arial Narrow"/>
        <family val="2"/>
      </rPr>
      <t xml:space="preserve">
1. En el segundo semestre de 2019, se asigna a una de las contratistas del progama de Turismo Comunitario para acompañar desde el Ministerio de Comercio, Industria y Turismo mediante asistencia técnica para la implementación de las acciones precisas que mencionadas anteriormente, y en la última reunión del año se abordaron temas, tales como: Reglamentación Buceo – Intangible en Granate, la realización de un estudio de Carga - Norma Técnica Sectorial de Playa – en Bahía Cocha.
2. Programa Turismo y Paz.
3. Para el año 2020, se asigna a un contratista especializado para el tema, y la copia del contrato No. 203 del 2020 del Ministerio de Comercio, Insutria y Turismo se adjuntará al documento oficial. 
</t>
    </r>
  </si>
  <si>
    <r>
      <rPr>
        <b/>
        <sz val="11"/>
        <rFont val="Arial Narrow"/>
        <family val="2"/>
      </rPr>
      <t xml:space="preserve">Actividad: </t>
    </r>
    <r>
      <rPr>
        <sz val="11"/>
        <color theme="1"/>
        <rFont val="Arial Narrow"/>
        <family val="2"/>
      </rPr>
      <t xml:space="preserve">Participar en la elaboración de políticas nacionales y sectoriales a las cuales sea invitada la Superservicios.
</t>
    </r>
    <r>
      <rPr>
        <b/>
        <sz val="11"/>
        <rFont val="Arial Narrow"/>
        <family val="2"/>
      </rPr>
      <t xml:space="preserve">Producto: </t>
    </r>
    <r>
      <rPr>
        <sz val="11"/>
        <color theme="1"/>
        <rFont val="Arial Narrow"/>
        <family val="2"/>
      </rPr>
      <t>Planes, programas y/o políticas públicas integradas interinstitucionalmente.</t>
    </r>
  </si>
  <si>
    <r>
      <t xml:space="preserve">Articulo. 111 Comportamientos contrarios a la limpieza y recolección de residuos y escombros y malas prácticas habitacionales. Numeral. 3 - Arrojar residuos sólidos y escombros en sitios de uso público, no acordados ni autorizados por autoridad competente. Los 47 comparendos quedan registrado con los siguientes números de comparendos, asi: </t>
    </r>
    <r>
      <rPr>
        <b/>
        <sz val="11"/>
        <color rgb="FF000000"/>
        <rFont val="Arial Narrow"/>
        <family val="2"/>
      </rPr>
      <t xml:space="preserve">471037260, </t>
    </r>
    <r>
      <rPr>
        <b/>
        <sz val="11"/>
        <color theme="1"/>
        <rFont val="Arial Narrow"/>
        <family val="2"/>
      </rPr>
      <t xml:space="preserve">471036709, </t>
    </r>
    <r>
      <rPr>
        <b/>
        <sz val="11"/>
        <color rgb="FF000000"/>
        <rFont val="Arial Narrow"/>
        <family val="2"/>
      </rPr>
      <t xml:space="preserve">471040155, 471037524, 471037401, 471037408, 471027485, 471026249, 471020137, 471020376, 471042067, 471038080, 471037409, 471025586, 471025517, 471037260, 471036709, 471040155, 471037524, 471037401, 471037408, 471027485, 471026249, 471020137, 471020376, 471017414, 471043208, 471043209, 471043210, 471046291, 471046417, 471043243, 471047737, 471042646, 471017413, 471043343, 471046792, 471048910, 471048916, 471046561, 471046562, 471037107, 471037108, 471039331, 471040751, 471048350, </t>
    </r>
    <r>
      <rPr>
        <b/>
        <sz val="11"/>
        <color theme="1"/>
        <rFont val="Arial Narrow"/>
        <family val="2"/>
      </rPr>
      <t>47570000092.</t>
    </r>
  </si>
  <si>
    <r>
      <t>Tesis de doctorado en Biología Marina de la Universidad Nacional en desarrollo: “Influencia del potencial reproductivo en el éxito de la invasión del pez león (</t>
    </r>
    <r>
      <rPr>
        <i/>
        <sz val="11"/>
        <rFont val="Arial Narrow"/>
        <family val="2"/>
      </rPr>
      <t>Pterois volitans</t>
    </r>
    <r>
      <rPr>
        <sz val="11"/>
        <color theme="1"/>
        <rFont val="Arial Narrow"/>
        <family val="2"/>
      </rPr>
      <t>) en el Caribe” (proyecto en el Anexo 1 del informe 2018)
Trabajo de grado de Biología, Universidad Nacional de Colombia, Sede Bogotá, Carrera de Biología: “Descripción macroscópica e histológica de las gónadas de pez león (</t>
    </r>
    <r>
      <rPr>
        <i/>
        <sz val="11"/>
        <rFont val="Arial Narrow"/>
        <family val="2"/>
      </rPr>
      <t>Pterois volitans</t>
    </r>
    <r>
      <rPr>
        <sz val="11"/>
        <color theme="1"/>
        <rFont val="Arial Narrow"/>
        <family val="2"/>
      </rPr>
      <t>)
(Anexo 1; se realizó en 2018 pero no se había incluido antes)
Trabajo de grado de Biología Marina de la Universidad Jorge Tadeo Lozano, realizado en el marco del proyecto: “Condición energética en la maduración ovocitaria del pez león (</t>
    </r>
    <r>
      <rPr>
        <i/>
        <sz val="11"/>
        <rFont val="Arial Narrow"/>
        <family val="2"/>
      </rPr>
      <t>Pterois volitans</t>
    </r>
    <r>
      <rPr>
        <sz val="11"/>
        <color theme="1"/>
        <rFont val="Arial Narrow"/>
        <family val="2"/>
      </rPr>
      <t>) en el Caribe colombiano.” (Anexo 2).
Tesis de maestría de la Universidad de Bremen realizada en el marco de la tesis doctoral: “Otolith shape analysis as a tool for stock separation of invasive lionfish (</t>
    </r>
    <r>
      <rPr>
        <i/>
        <sz val="11"/>
        <rFont val="Arial Narrow"/>
        <family val="2"/>
      </rPr>
      <t>Pterois volitans</t>
    </r>
    <r>
      <rPr>
        <sz val="11"/>
        <color theme="1"/>
        <rFont val="Arial Narrow"/>
        <family val="2"/>
      </rPr>
      <t>) in the Colombian Caribbean. (Anexo 3)</t>
    </r>
  </si>
  <si>
    <r>
      <t xml:space="preserve">Actividades Investigación básica a través de tesis de posgrado que para determinar el papel del caracol burgao, </t>
    </r>
    <r>
      <rPr>
        <i/>
        <sz val="11"/>
        <rFont val="Arial Narrow"/>
        <family val="2"/>
      </rPr>
      <t>Cittarium pica</t>
    </r>
    <r>
      <rPr>
        <sz val="11"/>
        <color theme="1"/>
        <rFont val="Arial Narrow"/>
        <family val="2"/>
      </rPr>
      <t>, y de las condiciones ambientales, en el control de la comunidad algal del litoral rocoso.</t>
    </r>
  </si>
  <si>
    <r>
      <rPr>
        <b/>
        <sz val="11"/>
        <rFont val="Arial Narrow"/>
        <family val="2"/>
      </rPr>
      <t>Actividad:</t>
    </r>
    <r>
      <rPr>
        <sz val="11"/>
        <rFont val="Arial Narrow"/>
        <family val="2"/>
      </rPr>
      <t xml:space="preserve"> Apoyar técnicamente a CORPAMAG y a los proyectos licenciados de la ANLA con SVCA permanente, en la realización del reporte al Subsistema de Información de Calidad del Aire - SISAIRE.
</t>
    </r>
    <r>
      <rPr>
        <b/>
        <sz val="11"/>
        <rFont val="Arial Narrow"/>
        <family val="2"/>
      </rPr>
      <t xml:space="preserve">Producto: </t>
    </r>
    <r>
      <rPr>
        <sz val="11"/>
        <rFont val="Arial Narrow"/>
        <family val="2"/>
      </rPr>
      <t xml:space="preserve">reporte al SISAIRE para el área de estudio.
</t>
    </r>
    <r>
      <rPr>
        <b/>
        <sz val="11"/>
        <rFont val="Arial Narrow"/>
        <family val="2"/>
      </rPr>
      <t xml:space="preserve">Actividad: </t>
    </r>
    <r>
      <rPr>
        <sz val="11"/>
        <rFont val="Arial Narrow"/>
        <family val="2"/>
      </rPr>
      <t xml:space="preserve">Fortalecer las capacidades técnicas e institucionales en los temas correspondientes al monitoreo y evaluación de la contaminación atmosférica en el área de estudio. 
</t>
    </r>
    <r>
      <rPr>
        <b/>
        <sz val="11"/>
        <rFont val="Arial Narrow"/>
        <family val="2"/>
      </rPr>
      <t>Producto:</t>
    </r>
    <r>
      <rPr>
        <sz val="11"/>
        <rFont val="Arial Narrow"/>
        <family val="2"/>
      </rPr>
      <t xml:space="preserve"> capacitaciones virtuales realizadas a la Autoridad Ambiental y operadores de SVCA en el área de estudio. 
</t>
    </r>
    <r>
      <rPr>
        <b/>
        <sz val="11"/>
        <rFont val="Arial Narrow"/>
        <family val="2"/>
      </rPr>
      <t>Actividad:</t>
    </r>
    <r>
      <rPr>
        <sz val="11"/>
        <rFont val="Arial Narrow"/>
        <family val="2"/>
      </rPr>
      <t xml:space="preserve"> Realizar visita técnica a las tres estaciones de calidad del aire donadas por el Gobierno de la República de Corea (KOICA).
</t>
    </r>
    <r>
      <rPr>
        <b/>
        <sz val="11"/>
        <rFont val="Arial Narrow"/>
        <family val="2"/>
      </rPr>
      <t>Producto:</t>
    </r>
    <r>
      <rPr>
        <sz val="11"/>
        <rFont val="Arial Narrow"/>
        <family val="2"/>
      </rPr>
      <t xml:space="preserve"> Documento diagnóstico de las tres estaciones.</t>
    </r>
  </si>
  <si>
    <r>
      <rPr>
        <b/>
        <sz val="11"/>
        <rFont val="Arial Narrow"/>
        <family val="2"/>
      </rPr>
      <t>Actividad:</t>
    </r>
    <r>
      <rPr>
        <sz val="11"/>
        <rFont val="Arial Narrow"/>
        <family val="2"/>
      </rPr>
      <t xml:space="preserve"> Apoyar técnicamente a CORPAMAG y a los proyectos licenciados de la ANLA con SVCA permanente, en la realización del reporte al Subsistema de Información de Calidad del Aire - SISAIRE.
</t>
    </r>
    <r>
      <rPr>
        <b/>
        <sz val="11"/>
        <rFont val="Arial Narrow"/>
        <family val="2"/>
      </rPr>
      <t xml:space="preserve">Producto: </t>
    </r>
    <r>
      <rPr>
        <sz val="11"/>
        <rFont val="Arial Narrow"/>
        <family val="2"/>
      </rPr>
      <t xml:space="preserve">reporte al SISAIRE para el área de estudio.
</t>
    </r>
    <r>
      <rPr>
        <b/>
        <sz val="11"/>
        <rFont val="Arial Narrow"/>
        <family val="2"/>
      </rPr>
      <t xml:space="preserve">Actividad: </t>
    </r>
    <r>
      <rPr>
        <sz val="11"/>
        <rFont val="Arial Narrow"/>
        <family val="2"/>
      </rPr>
      <t xml:space="preserve">Fortalecer las capacidades técnicas e institucionales en los temas correspondientes al monitoreo y evaluación de la contaminación atmosférica en el área de estudio. 
</t>
    </r>
    <r>
      <rPr>
        <b/>
        <sz val="11"/>
        <rFont val="Arial Narrow"/>
        <family val="2"/>
      </rPr>
      <t>Producto:</t>
    </r>
    <r>
      <rPr>
        <sz val="11"/>
        <rFont val="Arial Narrow"/>
        <family val="2"/>
      </rPr>
      <t xml:space="preserve"> capacitaciones virtuales realizadas a la Autoridad Ambiental y operadores de SVCA en el área de estudio. </t>
    </r>
  </si>
  <si>
    <r>
      <t>Se adelantaron actividades en el marco del convenio suscrito para realizar jornadas de extracción de pez león con la red de comercialización de pescadores, restaurantes ya artesanos. De igual forma participó la empresa Volitans Jewels quienes impartieron una charla a pescadores para la adecuada extracción de las aletas de este pez para lograr artesanías. Convenio de Asociación No. 321 de 2019 con el objeto de “Aunar esfuerzos comunes entre CORPAMAG y el Acuario y Museo del mar FOSPINA S.A.S. para contribuir en la implementación de medidas de control del pez león (</t>
    </r>
    <r>
      <rPr>
        <i/>
        <sz val="11"/>
        <rFont val="Arial Narrow"/>
        <family val="2"/>
      </rPr>
      <t>Pterois volitans</t>
    </r>
    <r>
      <rPr>
        <sz val="11"/>
        <color theme="1"/>
        <rFont val="Arial Narrow"/>
        <family val="2"/>
      </rPr>
      <t>), especie invasora en el mar del Departamento del Magdalena”</t>
    </r>
  </si>
  <si>
    <r>
      <t xml:space="preserve">
</t>
    </r>
    <r>
      <rPr>
        <sz val="11"/>
        <color rgb="FF000000"/>
        <rFont val="Arial Narrow"/>
        <family val="2"/>
      </rPr>
      <t xml:space="preserve">La Corporacion regional del Magdalena a traves de la Subdireccion de Educacion Ambiental,  para garantizar el cumplimiento de esta medida ha formulado e implementado los  siguientes Proyectos Ciudadanos de Educacion Ambiental (PROCEDA), en la zona de influencia de la T 606 de 2015: 
-        Corregimiento de Nueva Venecia, Municipio de Sitio Nuevo, denominado Disminución en la generación de residuos sólidos implementando Kits de recipientes reutilizables, donde se beneficiaron Población Directa: 20 personas. Población Indirecta: 1683 personas.
-        Corregimiento de Buenavista, Municipio de Sitio Nuevo, denominado Disminución en
-        la generación de residuos sólidos implementando Kits de recipientes reutilizables donde se beneficiaron Población Directa:20 personas y Población Indirecta:615 personas.
-        Municipio de Cienaga,  PROCEDA demonindado Transformacion de la cultura para el aprovechamiento de los residuos solidos a traves de la promocion de la educacion ambiental en el barrio el poblaco por la Fundacion Madera Artesanal Colombiana, Municipio de Cienaga, departamento del Magdalena donde se beneficiaron 652 personas.
-        Distrito de Santa Marta, Corregimiento de Bonda PROCEDA denominado Educacion ambiental para la transformacion de practicas culturales que contribuyan a la conservacion del Rio Manzanares secrtor la Cascada, Corregimiento de Bonda, beneficiando a 964 personas. 
-        Municipio de Sitio Nuevo, Corregimiento de San Antonio denominado Formulación de un proyecto ciudadano de educación ambiental para la construcción y fortalecimiento de la cultura ambiental en el corregimiento de San Antonio, Municipio de Sitio Nuevo beneficiando a 50 personas de manera directa. 
-        Municipio de Pueblo Viejo, Corregimiento Isla del rosario denominado Promoción de buenas prácticas para el manejo adecuado de los residuos sólidos en el Corregimiento de La Isla del Rosario, Municipio de Pueblo viejo, Departamento del Magdalena que contribuyan a la recuperación del Ecosistema Ciénaga Grande de Santa Marta beneficiando de manera directa a 622 personas. 
Asi mismo el 09 de enero de 2019 se desarrollo taller de sensibilizacion en manejo de residuos solidos y sensbilizacion ambiental  en las playas de Neguanje, palya Cristal, Bahia Concha con los operadores turisticos de la zona, A demas se han adelantado diversas mesas de trabajo dentro de la que se destaca la realizada en el Municipio de Pueblo Viejo con el fin de analiza de manera conjunta la situacion ambiental y sanitaria, que actualemte se presenta en el coregimiento de Isla del Rosario de Pueblo Viejo y se realizo una  Jornada de socialización, sensibilización y capacitación en el marco de la campaña “LIMPIEZA PARA JUGAR EN NAVIDAD” el el 19 de diciembre de 2019.
El 26 de abril de 2019 se realizo  una jornada dinámica con la finalidad de celebrar el Día de la tierra con el grupo de jóvenes del grupo Amigos de la Naturaleza, identificada con el eslogan "apropiate de tu entorno" en la Playa los Cocos Zona rural del Distrito de Santa Marta y se articulo para el desarrollo de campaña de limpieza Jornada Nacional de Limpieza #colombialimpia en las playas de Buritaca, Santa Marta el 24 de octubre de 2019 Y En la Brigada Internacional Red de Vigilantes Marinos. Corregimiento de Taganga, D.T.C.H. Santa Marta el 07 de octubre de 2019.
</t>
    </r>
  </si>
  <si>
    <r>
      <t xml:space="preserve">Durante el periodo o epoca de estiaje que se registro en el año 2019, se realizaron mediciones, aforos y regulaciones a las distintas corrientes de los afluentes que se encuentran en el area de influencia del Plan Maestro de la siguiente manera:  </t>
    </r>
    <r>
      <rPr>
        <b/>
        <sz val="11"/>
        <rFont val="Arial Narrow"/>
        <family val="2"/>
      </rPr>
      <t>1.-</t>
    </r>
    <r>
      <rPr>
        <sz val="11"/>
        <color theme="1"/>
        <rFont val="Arial Narrow"/>
        <family val="2"/>
      </rPr>
      <t xml:space="preserve"> Durante los meses  FEBRERO, MARZO, ABRIL y MAYO de 2019 se acataron los requerimientos realizados por el  PROCURADOR 13 AMBIENTAL Y AGRARIO DEL MAGDALENA,  realizandose aforo a las corrientes de los Rios  CORDOBA, TORIBIO, GAIRA, PIEDRAS, MANZANARES, GUACHACA, MENDIHUACA, DON DIEGO, PALOMINO Y BURITACA.  </t>
    </r>
    <r>
      <rPr>
        <b/>
        <sz val="11"/>
        <rFont val="Arial Narrow"/>
        <family val="2"/>
      </rPr>
      <t>2.-</t>
    </r>
    <r>
      <rPr>
        <sz val="11"/>
        <color theme="1"/>
        <rFont val="Arial Narrow"/>
        <family val="2"/>
      </rPr>
      <t xml:space="preserve"> Durante los meses de estijae se realizaron  mediciones hidraulicas a las corrientes de los  rios así: * FEBRERO los días 16 y 17: : RIOS PIEDRAS = 805.3 LPS - MENDIHUACA = 810 LPS GUACHACA = 3615 LPS MANZANARES = 376.4 LPS - GAIRA = 482.5 LPS.  *FEBRERO los dias 22 y 23:  - RIOS  MENDIHUACA = 821 LPS GUACHACA = 3533 LPS BURITACA 3532 LPS  DON DIEGO = 10169 LPS PALOMINO = 8525 LPS. * MARZO el día 2:  -RIOS DON DIEGO = 9815 LPS Y PALOMINO = 8257 LPS. * MARZO los días 8 y 9 de marzo:   RIOS MENDIHUACA= 1017LPS GUACHACA = 5415 LPS BURITACA = 3150 LPS DON DIEGO = 9820 LPS PALOMINO = 8849 LPS - * MARZO el día 16:  -RIOS GAIRA = 4825 LPS MANZANARES = 376.4 LPS DON DIEGO = 9372 LPS PALOMINO = 7149 LPS * MARZO los dias 22 y 23:  RIOS MENDIHUACA = 637 LPS GUACHACA = 2933 LPS BURITACA = 2346 LPS * MARZO los días 29 y 30:  RIOS MENDIHUACA = 572.2 LPS GUACHACA = 3015 LPS BURITACA= 2455 LPS = 376.4 LPS DON DIEGO = 9372 LPS PALOMINO = 7149 LPS  DON DIEGO = 7966 LPS Y PALOMINO = 7037 LPS * ABRIL los días 11 y 13 : RIOS DON DIEGO = 6555 LPS  PALOMINO 6724 LPS GUACHACA = 2578 LPS BURITACA = 2098 LPS * MAYO los días 2,3 y 4 : RIOS PIEDRAS = 308.6 LPS MANZANARES = 234 LPS GAIRA = 280 LPS TORIBIO = 144 LPS RIO CORDOBA = 995 LPS  MENDIHUACA = 425 LPS GUACHACA = 2315 LPS BURITACA = 2683 LPS  DON DIEGO = 7515 LPS PALOMINO = 6617 LPS *MAYO los días  11-17-18 Y 22: RIOS DON DIEGO = 21038 LPS PALOMINO = 200.51 LPS  DON DIEGO =139.15 LPS PALOMINO = 16041 LPS MENDIHUACA = 403 LPS GUACHACA = 2416 LPS Y BURITACA = 7049 LPS. </t>
    </r>
    <r>
      <rPr>
        <b/>
        <sz val="11"/>
        <rFont val="Arial Narrow"/>
        <family val="2"/>
      </rPr>
      <t xml:space="preserve"> 3.-</t>
    </r>
    <r>
      <rPr>
        <sz val="11"/>
        <color theme="1"/>
        <rFont val="Arial Narrow"/>
        <family val="2"/>
      </rPr>
      <t xml:space="preserve"> Se realizaron actividades de medidas de regulación  de caudales sobre las concesiones otorgadas en los Rios  FUNDACIÓN, ARACATACA, TUCURINCA, SEVILLA y RIO FRIO, mediante el  cierre de  compuertas  y a los  Distritos de riego ubicados  sobre los rios  que descienden de la Sierra Nevada y discurren a la Cienaga Grande de Santa Marta a fin de conservar el caudal ecológico. </t>
    </r>
  </si>
  <si>
    <r>
      <t xml:space="preserve">En 2019, en cumplimiento a lo establecido en el Plan Maestro, está Autoridad realizó visita de seguimiento y control a los siguientes proyectos:  
</t>
    </r>
    <r>
      <rPr>
        <b/>
        <sz val="11"/>
        <rFont val="Arial Narrow"/>
        <family val="2"/>
      </rPr>
      <t>1. Expediente LAM0528</t>
    </r>
    <r>
      <rPr>
        <sz val="11"/>
        <color theme="1"/>
        <rFont val="Arial Narrow"/>
        <family val="2"/>
      </rPr>
      <t xml:space="preserve">: “El proyecto Área de influencia del Puerto de Santa Marta tiene como objetivo operar y comercializar servicios marítimo - portuarios y logísticos para el comercio exterior por el terminal multipropósito de aguas profundas de Santa Marta”. Se realizó visita de seguimiento y control los días 12 y 13 de septiembre de 2019, como resultado de dicha visita se elaboró el Concepto Técnico No. 6088 del 23 de octubre de 2019, acogido mediante al Auto 10691 del 03 de diciembre de 2019, a través del cual esta autoridad impone obligaciones producto del seguimiento. En lo relacionado al tema de material particulado, no se registraron quejas ambientales para el presente proyecto. 
</t>
    </r>
    <r>
      <rPr>
        <b/>
        <sz val="11"/>
        <rFont val="Arial Narrow"/>
        <family val="2"/>
      </rPr>
      <t xml:space="preserve">2. Expediente LAM0734: </t>
    </r>
    <r>
      <rPr>
        <sz val="11"/>
        <color theme="1"/>
        <rFont val="Arial Narrow"/>
        <family val="2"/>
      </rPr>
      <t xml:space="preserve">Proyecto “Puerto Carbonífero de Santa Marta - Carbosan”, tiene como objetivo operar las instalaciones del Terminal Marítimo de Santa Marta destinadas a las actividades de manejo, acopio y cargue directo de carbón. Se realizó visita de seguimiento y control ambiental del 21 al 22 de noviembre de 2018, como resultado de dicha visita se elaboró el Concepto Técnico No. 1586 del 22 de abril de 2019, acogido mediante Auto 5699 del 26 de julio de 2019, a través del cual esta autoridad impone obligaciones producto del seguimiento, y específicamente en el tema de emisiones de material particulado, como: “(…) no superar la altura de las pilas de carbón por encima de las estructuras de contención y/o cortavientos, especialmente en el patio 5. Lo anterior de acuerdo a lo establecido en la ficha del Programa Manejo del recurso atmosférico – Proyecto: Barreras Corta Viento. (...)” 
Mediante Auto No. 2473 del 18 de diciembre de 2019, el cual resuelve una solicitud de revocatoria, se establece: “Realizar y presentar el análisis técnico y científico que determine el umbral de la variable asociada a la velocidad del viento, que permita desarrollar las actividades operativas en CARBOSAN de manera controlada y garantizando la prevención y control de material particulado.”  
Respecto al proceso de seguimiento a la solicitud efectuada por la señora María Inés Londoño, administradora del edificio Bahía Linda, y administradoras de los edificios Acuarella y Bahía Loft, relacionadas con material particulado, y luego de la toma de muestras y análisis de las mismas, finalmente, los resultados muestran que las partículas encontradas en las áreas comunes del edificio Aquarella pertenecen a Pirita y no a carbón de origen sedimentario. Se realiza visita de seguimiento, los días 29 y 30 de enero de 2020, en elaboración el Concepto Técnico de la visita de seguimiento y control. 
</t>
    </r>
    <r>
      <rPr>
        <b/>
        <sz val="11"/>
        <rFont val="Arial Narrow"/>
        <family val="2"/>
      </rPr>
      <t>3. Expediente LAM0150:</t>
    </r>
    <r>
      <rPr>
        <sz val="11"/>
        <color theme="1"/>
        <rFont val="Arial Narrow"/>
        <family val="2"/>
      </rPr>
      <t xml:space="preserve">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de seguimiento los días 8 y 9 de julio de 2019, como resultado de dicha visita se elaboró el Concepto Técnico No.6947 del 29 de noviembre de 2019, acogido mediante Auto 11053 del 13 de diciembre de 2019, se imponen obligaciones producto del seguimiento, relacionadas con cumplimiento a la Ficha de Manejo: PD-PMA-F-05 - Manejo de calidad del aire y ruido a saber: a). Presentar un plan de humectación de vías de acuerdo con la operación del puerto en tiempo seco. b). Presentar un inventario de los sistemas de control de emisiones de material particulado dispuestos en puerto Drummond, con sus principales características técnicas; así mismo, se deberá realizar un análisis de la suficiencia y eficiencia de los sistemas de control de emisiones existentes en relación con la capacidad total del puerto. c). Presentar un plan de mantenimiento preventivo de los sistemas de control de emisiones de material particulado dispuestos en puerto Drummond. d). Realizar jornadas continuas de limpieza y retiro de residuos de carbón que se encuentran en áreas diferentes a los patios de almacenamiento. e). Implementar las medidas de manejo necesarias para limpiar el área de acceso a los patios y las necesarias para evitar el arrastre de residuos de carbón fuera de las áreas de almacenamiento. f). Realizar limpieza de la vía de acceso a los patios nuevos y retirar los sobrantes de carbón que son arrastrados por las llantas de los vehículos y cargadores, los residuos deberán disponerse en el sitio de acopio de estériles que se encuentra dentro de los patios de almacenamiento.   
Respecto a los PQRS, se solicitó a la empresa Drumond, lo siguiente: “(..)Presentar los registros documentales que permitan verificar la gestión realizada con respecto a la queja efectuada por el representante de la Asociación de pescadores de ASPEJACA, (por daño de redes) incluyendo la entrega de la respuesta al peticionario, acerca de los resultados del análisis del caso, (…)”
</t>
    </r>
    <r>
      <rPr>
        <b/>
        <sz val="11"/>
        <rFont val="Arial Narrow"/>
        <family val="2"/>
      </rPr>
      <t>4. Expediente LAM4276:</t>
    </r>
    <r>
      <rPr>
        <sz val="11"/>
        <color theme="1"/>
        <rFont val="Arial Narrow"/>
        <family val="2"/>
      </rPr>
      <t xml:space="preserve"> 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de seguimiento el 19 y 20 de septiembre de 2019, como resultado de dicha visita se elaboró el Concepto Técnico Concepto técnico No 06300 del 31 de octubre de 2019, acogido mediante el Auto No. 10946 del 13 de diciembre de 2019,  a través del cual esta autoridad impone obligaciones, entre las cuales se tiene relacionadas con la emisiones de material particulado, así:  “(..)Presentar un informe de operación de la red de calidad del aire interna de PNSA, donde se indique si se presentaron fallas técnicas durante la operación, cuántas alarmas se registraron anualmente, cómo se atendió la situación, a qué se debió el incremento en las concentraciones de material particulado y las oportunidades de mejora, en cumplimiento de lo establecido en la Ficha PMA-FIS-01-A: Programa de manejo de cargue de carbón del plan de manejo ambiental".
</t>
    </r>
    <r>
      <rPr>
        <b/>
        <sz val="11"/>
        <rFont val="Arial Narrow"/>
        <family val="2"/>
      </rPr>
      <t>5. Expediente LAM0399</t>
    </r>
    <r>
      <rPr>
        <sz val="11"/>
        <color theme="1"/>
        <rFont val="Arial Narrow"/>
        <family val="2"/>
      </rPr>
      <t xml:space="preserve">: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a buque. No obstante, SPRC continúa realizando el almacenamiento de carbón en los patios del proyecto, el cual llega mediante trenes provenientes de las minas del Cesar, para posteriormente, ser transportarlo mediante camiones hasta las instalaciones de Carbosan donde se realiza el cargue a buque y otra parte es transportado en tren desde la mina hasta las instalaciones de Puerto Nuevo. Se realizó visita de seguimiento del 5 al 6 de julio de 2018. Se elabora Concepto Técnico 7330 de noviembre 30 de 2018, como resultado del seguimiento. Mediante Auto 5310 del 8 de julio de 2019, se realizan algunos requerimientos.  Se realizó visita los días 16 y 17 octubre de 2019, como resultado del seguimiento se elaboró el concepto técnico 7300 del 12 de diciembre de 2019, acogido mediante el Auto No. 11887 del 27 de diciembre de 2019, a través del cual se imponen obligaciones a saber: “Presentar un informe acerca de los aspectos relacionados con el Plan de Contingencias del Puerto en los Informes de Cumplimiento Ambiental – ICA,…” y “Realizar la socialización del Plan de Contingencia con empleados, contratistas y comunidades, organizaciones sociales y económicas y autoridades del área de influencia del proyecto, presentando periódicamente en cada ICA los registros que permitan evidenciar la gestión adelantada durante cada periodo de seguimiento ambiental, como lo son listados de asistencia, actas de reuniones, registros fotográficos y/o video, material divulgativo distribuido, presentaciones y demás que considere pertinentes” 
</t>
    </r>
    <r>
      <rPr>
        <b/>
        <sz val="11"/>
        <rFont val="Arial Narrow"/>
        <family val="2"/>
      </rPr>
      <t>6. Expediente LAM1186</t>
    </r>
    <r>
      <rPr>
        <sz val="11"/>
        <color theme="1"/>
        <rFont val="Arial Narrow"/>
        <family val="2"/>
      </rPr>
      <t xml:space="preserve">: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Se realizó visita de seguimiento el 23 de marzo de 2018. Mediante Auto 3579 de junio 29 de 2018, se imponen obligaciones producto del seguimiento, encaminadas al retiro del carbón que se encuentra en el antiguo patio de acopio y vías de acceso internas del predio y presentar los soportes de la disposición adecuada de los mismos y a presentar a esta autoridad las medidas implementadas para garantizar el cumplimiento de lo establecido en la ficha de manejo y evitar la presencia de carbón en superficie posterior a estas labores. </t>
    </r>
  </si>
  <si>
    <r>
      <t xml:space="preserve">Durante el segundo semestre de 2019 se realizó el seguimiento a los proyectos licenciados por ANLA del Corredor Portuario Ciénaga – Santa Marta (Acción 5D2) en los cuales se consideraron las acciones contempladas dentro del Programa de Seguimiento y Monitoreo y del Plan de Manejo Ambiental tendientes a verificar los niveles de calidad del aire y verificar que las medidas de manejo implementadas se configuren como sistemas de control eficientes frente a las emisiones generadas. 
</t>
    </r>
    <r>
      <rPr>
        <b/>
        <sz val="11"/>
        <rFont val="Arial Narrow"/>
        <family val="2"/>
      </rPr>
      <t>1. Expediente LAM0528:</t>
    </r>
    <r>
      <rPr>
        <sz val="11"/>
        <color theme="1"/>
        <rFont val="Arial Narrow"/>
        <family val="2"/>
      </rPr>
      <t xml:space="preserve"> “El proyecto Área de influencia del Puerto de Santa Marta tiene como objetivo operar y comercializar servicios marítimo - portuarios y logísticos para el comercio exterior por el terminal multipropósito de aguas profundas de Santa Marta”. Se realizó visita de seguimiento y control los días 12 y 13 de septiembre de 2019, como resultado de dicha visita se elaboró el Concepto Técnico No. 6088 del 23 de octubre de 2019, acogido mediante al Auto 10691 del 03 de diciembre de 2019, a través del cual esta autoridad impone obligaciones producto del seguimiento. En lo relacionado al tema de material particulado, no se registraron quejas ambientales para el presente proyecto. 
</t>
    </r>
    <r>
      <rPr>
        <b/>
        <sz val="11"/>
        <rFont val="Arial Narrow"/>
        <family val="2"/>
      </rPr>
      <t xml:space="preserve">2. Expediente LAM0734: </t>
    </r>
    <r>
      <rPr>
        <sz val="11"/>
        <color theme="1"/>
        <rFont val="Arial Narrow"/>
        <family val="2"/>
      </rPr>
      <t xml:space="preserve">Proyecto “Puerto Carbonífero de Santa Marta - Carbosan”, tiene como objetivo operar las instalaciones del Terminal Marítimo de Santa Marta destinadas a las actividades de manejo, acopio y cargue directo de carbón. Se realizó visita de seguimiento y control ambiental del 21 al 22 de noviembre de 2018, como resultado de dicha visita se elaboró el Concepto Técnico No. 1586 del 22 de abril de 2019, acogido mediante Auto 5699 del 26 de julio de 2019, a través del cual esta autoridad impone obligaciones producto del seguimiento, y específicamente en el tema de emisiones de material particulado, como: “(…) no superar la altura de las pilas de carbón por encima de las estructuras de contención y/o cortavientos, especialmente en el patio 5. Lo anterior de acuerdo a lo establecido en la ficha del Programa Manejo del recurso atmosférico – Proyecto: Barreras Corta Viento. (...)” 
Mediante Auto No. 2473 del 18 de diciembre de 2019, el cual resuelve una solicitud de revocatoria, se establece: “Realizar y presentar el análisis técnico y científico que determine el umbral de la variable asociada a la velocidad del viento, que permita desarrollar las actividades operativas en CARBOSAN de manera controlada y garantizando la prevención y control de material particulado.”  
Respecto al proceso de seguimiento a la solicitud efectuada por la señora María Inés Londoño, administradora del edificio Bahía Linda, y administradoras de los edificios Acuarella y Bahía Loft, relacionadas con material particulado, y luego de la toma de muestras y análisis de las mismas, finalmente, los resultados muestran que las partículas encontradas en las áreas comunes del edificio Aquarella pertenecen a Pirita y no a carbón de origen sedimentario. Se realiza visita de seguimiento, los días 29 y 30 de enero de 2020, en elaboración el Concepto Técnico de la visita de seguimiento y control. 
</t>
    </r>
    <r>
      <rPr>
        <b/>
        <sz val="11"/>
        <rFont val="Arial Narrow"/>
        <family val="2"/>
      </rPr>
      <t>3. Expediente LAM0150:</t>
    </r>
    <r>
      <rPr>
        <sz val="11"/>
        <color theme="1"/>
        <rFont val="Arial Narrow"/>
        <family val="2"/>
      </rPr>
      <t xml:space="preserve"> Proyecto "Puerto Carbonífero En La Ensenada de Alcatraz Municipio de Ciénaga Magdalena, tiene como objetivo, operar las instalaciones portuarias para la exportación del carbón producto de la explotación minera en las minas localizadas en el departamento del Cesar".  Se realizó visita de seguimiento los días 8 y 9 de julio de 2019, como resultado de dicha visita se elaboró el Concepto Técnico No.6947 del 29 de noviembre de 2019, acogido mediante Auto 11053 del 13 de diciembre de 2019, se imponen obligaciones producto del seguimiento, relacionadas con cumplimiento a la Ficha de Manejo: PD-PMA-F-05 - Manejo de calidad del aire y ruido a saber: a). Presentar un plan de humectación de vías de acuerdo con la operación del puerto en tiempo seco. b). Presentar un inventario de los sistemas de control de emisiones de material particulado dispuestos en puerto Drummond, con sus principales características técnicas; así mismo, se deberá realizar un análisis de la suficiencia y eficiencia de los sistemas de control de emisiones existentes en relación con la capacidad total del puerto. c). Presentar un plan de mantenimiento preventivo de los sistemas de control de emisiones de material particulado dispuestos en puerto Drummond. d). Realizar jornadas continuas de limpieza y retiro de residuos de carbón que se encuentran en áreas diferentes a los patios de almacenamiento. e). Implementar las medidas de manejo necesarias para limpiar el área de acceso a los patios y las necesarias para evitar el arrastre de residuos de carbón fuera de las áreas de almacenamiento. f). Realizar limpieza de la vía de acceso a los patios nuevos y retirar los sobrantes de carbón que son arrastrados por las llantas de los vehículos y cargadores, los residuos deberán disponerse en el sitio de acopio de estériles que se encuentra dentro de los patios de almacenamiento.   
Respecto a los PQRS, se solicitó a la empresa Drumond, lo siguiente: “(..)Presentar los registros documentales que permitan verificar la gestión realizada con respecto a la queja efectuada por el representante de la Asociación de pescadores de ASPEJACA, (por daño de redes) incluyendo la entrega de la respuesta al peticionario, acerca de los resultados del análisis del caso, (…)”
</t>
    </r>
    <r>
      <rPr>
        <b/>
        <sz val="11"/>
        <rFont val="Arial Narrow"/>
        <family val="2"/>
      </rPr>
      <t xml:space="preserve">4. Expediente LAM4276: </t>
    </r>
    <r>
      <rPr>
        <sz val="11"/>
        <color theme="1"/>
        <rFont val="Arial Narrow"/>
        <family val="2"/>
      </rPr>
      <t xml:space="preserve">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Se realizó visita de seguimiento el 19 y 20 de septiembre de 2019, como resultado de dicha visita se elaboró el Concepto Técnico Concepto técnico No 06300 del 31 de octubre de 2019, acogido mediante el Auto No. 10946 del 13 de diciembre de 2019,  a través del cual esta autoridad impone obligaciones, entre las cuales se tiene relacionadas con la emisiones de material particulado, así:  “(..)Presentar un informe de operación de la red de calidad del aire interna de PNSA, donde se indique si se presentaron fallas técnicas durante la operación, cuántas alarmas se registraron anualmente, cómo se atendió la situación, a qué se debió el incremento en las concentraciones de material particulado y las oportunidades de mejora, en cumplimiento de lo establecido en la Ficha PMA-FIS-01-A: Programa de manejo de cargue de carbón del plan de manejo ambiental".
</t>
    </r>
    <r>
      <rPr>
        <b/>
        <sz val="11"/>
        <rFont val="Arial Narrow"/>
        <family val="2"/>
      </rPr>
      <t>5. Expediente LAM0399:</t>
    </r>
    <r>
      <rPr>
        <sz val="11"/>
        <color theme="1"/>
        <rFont val="Arial Narrow"/>
        <family val="2"/>
      </rPr>
      <t xml:space="preserve">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a buque. No obstante, SPRC continúa realizando el almacenamiento de carbón en los patios del proyecto, el cual llega mediante trenes provenientes de las minas del Cesar, para posteriormente, ser transportarlo mediante camiones hasta las instalaciones de Carbosan donde se realiza el cargue a buque y otra parte es transportado en tren desde la mina hasta las instalaciones de Puerto Nuevo. Se realizó visita de seguimiento del 5 al 6 de julio de 2018. Se elabora Concepto Técnico 7330 de noviembre 30 de 2018, como resultado del seguimiento. Mediante Auto 5310 del 8 de julio de 2019, se realizan algunos requerimientos.  Se realizó visita los días 16 y 17 octubre de 2019, como resultado del seguimiento se elaboró el concepto técnico 7300 del 12 de diciembre de 2019, acogido mediante el Auto No. 11887 del 27 de diciembre de 2019, a través del cual se imponen obligaciones a saber: “Presentar un informe acerca de los aspectos relacionados con el Plan de Contingencias del Puerto en los Informes de Cumplimiento Ambiental – ICA,…” y “Realizar la socialización del Plan de Contingencia con empleados, contratistas y comunidades, organizaciones sociales y económicas y autoridades del área de influencia del proyecto, presentando periódicamente en cada ICA los registros que permitan evidenciar la gestión adelantada durante cada periodo de seguimiento ambiental, como lo son listados de asistencia, actas de reuniones, registros fotográficos y/o video, material divulgativo distribuido, presentaciones y demás que considere pertinentes” 
</t>
    </r>
    <r>
      <rPr>
        <b/>
        <sz val="11"/>
        <rFont val="Arial Narrow"/>
        <family val="2"/>
      </rPr>
      <t>6. Expediente LAM1186:</t>
    </r>
    <r>
      <rPr>
        <sz val="11"/>
        <color theme="1"/>
        <rFont val="Arial Narrow"/>
        <family val="2"/>
      </rPr>
      <t xml:space="preserve">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Se realizó visita de seguimiento el 23 de marzo de 2018. Mediante Auto 3579 de junio 29 de 2018, se imponen obligaciones producto del seguimiento, encaminadas al retiro del carbón que se encuentra en el antiguo patio de acopio y vías de acceso internas del predio y presentar los soportes de la disposición adecuada de los mismos y a presentar a esta autoridad las medidas implementadas para garantizar el cumplimiento de lo establecido en la ficha de manejo y evitar la presencia de carbón en superficie posterior a estas labores. 
Igualmente, esta actividad se continuará realizando hasta dar alcance a todo lo establecido a todos los lineamientos establecidos en el documento Diseño de Sistemas de Vigilancia de Calidad del Aire Industriales (SVCAI) a partir del Sistema de Vigilancia de Calidad del Aire (SVCA) de las Autoridades Ambientales. Proyecto Piloto para el Corredor Portuario Ciénaga - Santa Marta. Rediseño de SVCA de CORPAMAG.
El 3 de septiembre de 2019 se realizo reunión con la Corporación Autónoma Regional del Magdalena CORPAMAG y los operadores portuarios del Corredor Ciénaga – Santa Marta, con el fin de conocer el cronograma de actividades adelantadas por la Corporación con el fin acreditar la Red de Calidad del aire de la zona ante el IDEAM. En 2020 abril de 2020 se realizará nuevamente seguimiento.</t>
    </r>
  </si>
  <si>
    <r>
      <t xml:space="preserve">Durante el periodo reportado se realizó la recepción de las quejas y atención de  peticiones y denuncias ambientales,  en los siguientes Proyectos:
</t>
    </r>
    <r>
      <rPr>
        <b/>
        <sz val="11"/>
        <rFont val="Arial Narrow"/>
        <family val="2"/>
      </rPr>
      <t>LAM1186</t>
    </r>
    <r>
      <rPr>
        <sz val="11"/>
        <color theme="1"/>
        <rFont val="Arial Narrow"/>
        <family val="2"/>
      </rPr>
      <t xml:space="preserve">: Se  atendió la queja interpuesta por la Personería Distrital, relacionada con el ingreso de menores de edad al predio, quienes  presentaron quemaduras en sus miembros inferiores, se realizó visita de inspección, se elaboró Concepto Técnico de seguimiento No. 2745, el cual fue acogido mediante Auto No. 3579 de 2018. Se continúa realizando seguimiento y verificación de la  medida preventiva.  
</t>
    </r>
    <r>
      <rPr>
        <b/>
        <sz val="11"/>
        <rFont val="Arial Narrow"/>
        <family val="2"/>
      </rPr>
      <t>LAM0150:</t>
    </r>
    <r>
      <rPr>
        <sz val="11"/>
        <color theme="1"/>
        <rFont val="Arial Narrow"/>
        <family val="2"/>
      </rPr>
      <t xml:space="preserve"> Se atendió la queja interpuesta por la  Asociación de Pescadores ASPEJACA., relacionada con daño de redes, se realizó visita de atención, se elaboró  Concepto técnico No. 6484 del 08 de noviembre de 2018, acogido mediante Auto No. 4370 del 25 de junio de 2019.
Se realizó visitas de inspección ambiental para verificar cumplimiento de P.M.A., específicamente en el control y manejo de emisiones atmosféricas, atendiendo para ello el procedimiento  y demás condiciones establecidas en el protocolo para Inspectores Ambientales Regionales de la ANLA, en los siguientes proyectos:  
</t>
    </r>
    <r>
      <rPr>
        <b/>
        <sz val="11"/>
        <rFont val="Arial Narrow"/>
        <family val="2"/>
      </rPr>
      <t xml:space="preserve">LAM0734: </t>
    </r>
    <r>
      <rPr>
        <sz val="11"/>
        <color theme="1"/>
        <rFont val="Arial Narrow"/>
        <family val="2"/>
      </rPr>
      <t xml:space="preserve">Se realizó una (1) visitas de inspección ambiental para verificar cumplimiento de P.M.A., específicamente en el control y manejo de emisiones atmosféricas.  Se elaboró la respectiva acta de visita de inspección ambiental, la cual es insumo para los seguimientos ambientales, acogidos mediante los autos relacionados en la acción 5D2. 
</t>
    </r>
    <r>
      <rPr>
        <b/>
        <sz val="11"/>
        <rFont val="Arial Narrow"/>
        <family val="2"/>
      </rPr>
      <t xml:space="preserve">LAM0399: </t>
    </r>
    <r>
      <rPr>
        <sz val="11"/>
        <color theme="1"/>
        <rFont val="Arial Narrow"/>
        <family val="2"/>
      </rPr>
      <t xml:space="preserve">Se realizaron tres (3) visitas de inspección ambiental  para verificar el cumplimiento de P.M.A., específicamente en la ficha de control y manejo de emisiones atmosféricas. Se elaboró las respectivas actas de visita de inspección ambiental la cual, es insumo para los seguimientos ambientales, acogidos mediante los autos relacionados en la acción 5D2. 
</t>
    </r>
    <r>
      <rPr>
        <b/>
        <sz val="11"/>
        <rFont val="Arial Narrow"/>
        <family val="2"/>
      </rPr>
      <t>LAM4216</t>
    </r>
    <r>
      <rPr>
        <sz val="11"/>
        <color theme="1"/>
        <rFont val="Arial Narrow"/>
        <family val="2"/>
      </rPr>
      <t xml:space="preserve">: Se realizó una (1) visita de inspección ambiental  para verificar el cumplimiento de P.M.A., específicamente en la ficha de control y manejo de emisiones atmosféricas. Se elaboró la respectiva acta de visita de inspección ambiental, la cual es insumo para los seguimientos ambientales, acogidos mediante los autos relacionados en la acción 5D2. 
</t>
    </r>
    <r>
      <rPr>
        <b/>
        <sz val="11"/>
        <rFont val="Arial Narrow"/>
        <family val="2"/>
      </rPr>
      <t xml:space="preserve">LAM0150: </t>
    </r>
    <r>
      <rPr>
        <sz val="11"/>
        <color theme="1"/>
        <rFont val="Arial Narrow"/>
        <family val="2"/>
      </rPr>
      <t>Se realizó una (1) visita de inspección ambiental  para verificar el cumplimiento de P.M.A., específicamente en la ficha de control y manejo de emisiones atmosféricas. Se elaboró la respectiva acta de visita de inspección ambiental, la cual es insumo para los seguimientos ambientales, acogidos mediante los autos relacionados en la acción 5D2. 
La ANLA tiene un formato establecido para reportar los datos de las Quejas, Denuncias Ambientales y Solicitudes de Información -QUEDASI. 
Se informa que para el año 2019, no se presentaron quejas o denuncias ambientales relacionadas con emisiones de material particulado en el PNN Tayrona.  
De igual forma, se informa que durante el periodo reportado no se presentaron  contingencias con el sector portuario en el departamento del Magdalena.</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</si>
</sst>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 #,##0;[Red]\-&quot;$&quot;\ #,##0"/>
    <numFmt numFmtId="164" formatCode="&quot;$&quot;#,##0;[Red]\-&quot;$&quot;#,##0"/>
    <numFmt numFmtId="165" formatCode="_-&quot;$&quot;* #,##0_-;\-&quot;$&quot;* #,##0_-;_-&quot;$&quot;* &quot;-&quot;_-;_-@"/>
    <numFmt numFmtId="166" formatCode="&quot;$&quot;\ #,##0"/>
    <numFmt numFmtId="167" formatCode="_(&quot;$&quot;\ * #,##0_);_(&quot;$&quot;\ * \(#,##0\);_(&quot;$&quot;\ * &quot;-&quot;??_);_(@_)"/>
    <numFmt numFmtId="168" formatCode="_-[$$-240A]\ * #,##0_ ;_-[$$-240A]\ * \-#,##0\ ;_-[$$-240A]\ * &quot;-&quot;??_ ;_-@_ "/>
    <numFmt numFmtId="169" formatCode="_-&quot;$&quot;* #,##0_-;\-&quot;$&quot;* #,##0_-;_-&quot;$&quot;* &quot;-&quot;??_-;_-@"/>
  </numFmts>
  <fonts count="64">
    <font>
      <sz val="11"/>
      <color theme="1"/>
      <name val="Arial"/>
    </font>
    <font>
      <b/>
      <sz val="11"/>
      <color theme="1"/>
      <name val="Arial Narrow"/>
    </font>
    <font>
      <sz val="11"/>
      <name val="Arial"/>
    </font>
    <font>
      <sz val="11"/>
      <color theme="1"/>
      <name val="Arial Narrow"/>
    </font>
    <font>
      <sz val="11"/>
      <color rgb="FF000000"/>
      <name val="Arial Narrow"/>
    </font>
    <font>
      <sz val="11"/>
      <color rgb="FF000000"/>
      <name val="Arial"/>
    </font>
    <font>
      <sz val="11"/>
      <color theme="1"/>
      <name val="Calibri"/>
    </font>
    <font>
      <sz val="11"/>
      <color rgb="FF000000"/>
      <name val="Calibri"/>
    </font>
    <font>
      <b/>
      <sz val="11"/>
      <color theme="1"/>
      <name val="Arial"/>
    </font>
    <font>
      <b/>
      <sz val="11"/>
      <color rgb="FF000000"/>
      <name val="Arial"/>
    </font>
    <font>
      <sz val="11"/>
      <color rgb="FF000000"/>
      <name val="Arial"/>
    </font>
    <font>
      <sz val="11"/>
      <color theme="1"/>
      <name val="Calibri"/>
    </font>
    <font>
      <b/>
      <sz val="11"/>
      <color rgb="FF000000"/>
      <name val="Arial Narrow"/>
    </font>
    <font>
      <sz val="8"/>
      <color theme="1"/>
      <name val="Arial Narrow"/>
    </font>
    <font>
      <sz val="12"/>
      <color theme="1"/>
      <name val="Arial Narrow"/>
    </font>
    <font>
      <sz val="11"/>
      <color rgb="FF000000"/>
      <name val="Roboto"/>
    </font>
    <font>
      <sz val="14"/>
      <color rgb="FF000000"/>
      <name val="Arial"/>
    </font>
    <font>
      <sz val="12"/>
      <color rgb="FF000000"/>
      <name val="Arial"/>
    </font>
    <font>
      <sz val="11"/>
      <color rgb="FF000000"/>
      <name val="Docs-Calibri"/>
    </font>
    <font>
      <sz val="8"/>
      <color rgb="FF000000"/>
      <name val="Arial Narrow"/>
    </font>
    <font>
      <sz val="11"/>
      <color rgb="FF434343"/>
      <name val="Arial Narrow"/>
    </font>
    <font>
      <sz val="12"/>
      <color rgb="FF000000"/>
      <name val="Arial Narrow"/>
    </font>
    <font>
      <u/>
      <sz val="11"/>
      <color rgb="FF0000FF"/>
      <name val="Arial"/>
    </font>
    <font>
      <u/>
      <sz val="11"/>
      <color rgb="FF0000FF"/>
      <name val="Arial Narrow"/>
    </font>
    <font>
      <u/>
      <sz val="11"/>
      <color rgb="FF0000FF"/>
      <name val="Arial Narrow"/>
    </font>
    <font>
      <u/>
      <sz val="11"/>
      <color rgb="FF0000FF"/>
      <name val="Arial Narrow"/>
    </font>
    <font>
      <u/>
      <sz val="11"/>
      <color rgb="FF0000FF"/>
      <name val="Arial"/>
    </font>
    <font>
      <u/>
      <sz val="11"/>
      <color rgb="FF0000FF"/>
      <name val="Arial"/>
    </font>
    <font>
      <sz val="8"/>
      <color rgb="FF000000"/>
      <name val="Arial"/>
    </font>
    <font>
      <b/>
      <sz val="18"/>
      <color theme="1"/>
      <name val="Arial Narrow"/>
    </font>
    <font>
      <b/>
      <sz val="20"/>
      <color theme="1"/>
      <name val="Arial Narrow"/>
    </font>
    <font>
      <u/>
      <sz val="11"/>
      <color rgb="FF0563C1"/>
      <name val="Arial"/>
    </font>
    <font>
      <b/>
      <sz val="18"/>
      <color rgb="FF000000"/>
      <name val="Arial"/>
    </font>
    <font>
      <u/>
      <sz val="11"/>
      <color rgb="FF0563C1"/>
      <name val="Arial"/>
    </font>
    <font>
      <b/>
      <sz val="11"/>
      <name val="Arial"/>
    </font>
    <font>
      <b/>
      <sz val="11"/>
      <name val="Arial Narrow"/>
    </font>
    <font>
      <sz val="11"/>
      <name val="Arial Narrow"/>
    </font>
    <font>
      <i/>
      <sz val="11"/>
      <name val="Arial"/>
    </font>
    <font>
      <b/>
      <sz val="11"/>
      <color theme="1"/>
      <name val="Arial Narrow"/>
      <family val="2"/>
    </font>
    <font>
      <sz val="11"/>
      <name val="Arial"/>
      <family val="2"/>
    </font>
    <font>
      <sz val="11"/>
      <color theme="1"/>
      <name val="Arial"/>
      <family val="2"/>
    </font>
    <font>
      <sz val="11"/>
      <color theme="1"/>
      <name val="Arial Narrow"/>
      <family val="2"/>
    </font>
    <font>
      <b/>
      <sz val="11"/>
      <name val="Arial Narrow"/>
      <family val="2"/>
    </font>
    <font>
      <sz val="11"/>
      <name val="Arial Narrow"/>
      <family val="2"/>
    </font>
    <font>
      <sz val="11"/>
      <color theme="1"/>
      <name val="Calibri"/>
      <family val="2"/>
    </font>
    <font>
      <sz val="11"/>
      <color rgb="FF000000"/>
      <name val="Arial Narrow"/>
      <family val="2"/>
    </font>
    <font>
      <u/>
      <sz val="11"/>
      <name val="Arial Narrow"/>
      <family val="2"/>
    </font>
    <font>
      <b/>
      <sz val="11"/>
      <name val="Calibri Light"/>
      <family val="2"/>
    </font>
    <font>
      <sz val="11"/>
      <name val="Calibri Light"/>
      <family val="2"/>
    </font>
    <font>
      <sz val="11"/>
      <color rgb="FF000000"/>
      <name val="Arial"/>
      <family val="2"/>
    </font>
    <font>
      <i/>
      <sz val="11"/>
      <name val="Arial"/>
      <family val="2"/>
    </font>
    <font>
      <sz val="11"/>
      <color rgb="FF000000"/>
      <name val="Calibri"/>
      <family val="2"/>
    </font>
    <font>
      <b/>
      <sz val="11"/>
      <name val="Arial"/>
      <family val="2"/>
    </font>
    <font>
      <sz val="11"/>
      <color rgb="FF222222"/>
      <name val="Arial Narrow"/>
      <family val="2"/>
    </font>
    <font>
      <b/>
      <sz val="11"/>
      <color rgb="FF000000"/>
      <name val="Arial Narrow"/>
      <family val="2"/>
    </font>
    <font>
      <sz val="10"/>
      <color rgb="FF000000"/>
      <name val="Arial Narrow"/>
      <family val="2"/>
    </font>
    <font>
      <b/>
      <sz val="11"/>
      <color rgb="FF000000"/>
      <name val="Calibri"/>
      <family val="2"/>
    </font>
    <font>
      <b/>
      <sz val="11"/>
      <color theme="1"/>
      <name val="Calibri"/>
      <family val="2"/>
    </font>
    <font>
      <b/>
      <sz val="18"/>
      <color rgb="FF000000"/>
      <name val="Arial"/>
      <family val="2"/>
    </font>
    <font>
      <u/>
      <sz val="11"/>
      <color rgb="FF0563C1"/>
      <name val="Arial Narrow"/>
      <family val="2"/>
    </font>
    <font>
      <i/>
      <sz val="11"/>
      <name val="Arial Narrow"/>
      <family val="2"/>
    </font>
    <font>
      <sz val="11"/>
      <color rgb="FF434343"/>
      <name val="Arial Narrow"/>
      <family val="2"/>
    </font>
    <font>
      <b/>
      <u/>
      <sz val="11"/>
      <color rgb="FF000000"/>
      <name val="Arial Narrow"/>
      <family val="2"/>
    </font>
    <font>
      <u/>
      <sz val="11"/>
      <color rgb="FF0000FF"/>
      <name val="Arial Narrow"/>
      <family val="2"/>
    </font>
  </fonts>
  <fills count="9">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theme="0"/>
        <bgColor rgb="FFFFFF00"/>
      </patternFill>
    </fill>
    <fill>
      <patternFill patternType="solid">
        <fgColor theme="0"/>
        <bgColor indexed="64"/>
      </patternFill>
    </fill>
    <fill>
      <patternFill patternType="solid">
        <fgColor theme="0"/>
        <bgColor rgb="FFFFFFFF"/>
      </patternFill>
    </fill>
    <fill>
      <patternFill patternType="solid">
        <fgColor theme="0"/>
        <bgColor rgb="FFFF99FF"/>
      </patternFill>
    </fill>
  </fills>
  <borders count="78">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right style="thin">
        <color rgb="FF000000"/>
      </right>
      <top style="thin">
        <color rgb="FFCCCCCC"/>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right/>
      <top/>
      <bottom style="thin">
        <color rgb="FF000000"/>
      </bottom>
      <diagonal/>
    </border>
    <border>
      <left style="thin">
        <color rgb="FFC2D59B"/>
      </left>
      <right/>
      <top style="thin">
        <color rgb="FFC2D59B"/>
      </top>
      <bottom style="thin">
        <color rgb="FFC2D59B"/>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right/>
      <top style="medium">
        <color rgb="FF000000"/>
      </top>
      <bottom/>
      <diagonal/>
    </border>
    <border>
      <left/>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rgb="FF000000"/>
      </left>
      <right/>
      <top style="thin">
        <color rgb="FF000000"/>
      </top>
      <bottom style="thin">
        <color rgb="FF000000"/>
      </bottom>
      <diagonal/>
    </border>
  </borders>
  <cellStyleXfs count="1">
    <xf numFmtId="0" fontId="0" fillId="0" borderId="0"/>
  </cellStyleXfs>
  <cellXfs count="1196">
    <xf numFmtId="0" fontId="0" fillId="0" borderId="0" xfId="0" applyFont="1" applyAlignment="1"/>
    <xf numFmtId="0" fontId="1" fillId="0" borderId="0" xfId="0" applyFont="1" applyAlignment="1">
      <alignment horizontal="center" vertical="center" wrapText="1"/>
    </xf>
    <xf numFmtId="0" fontId="1" fillId="0" borderId="11" xfId="0" applyFont="1" applyBorder="1" applyAlignment="1">
      <alignment horizontal="center" vertical="center" wrapText="1"/>
    </xf>
    <xf numFmtId="0" fontId="3" fillId="0" borderId="11" xfId="0" applyFont="1" applyBorder="1" applyAlignment="1">
      <alignment horizontal="center" vertical="center" wrapText="1"/>
    </xf>
    <xf numFmtId="0" fontId="1" fillId="0" borderId="20" xfId="0" applyFont="1" applyBorder="1" applyAlignment="1">
      <alignment horizontal="center" vertical="center" wrapText="1"/>
    </xf>
    <xf numFmtId="166" fontId="1" fillId="0" borderId="11" xfId="0" applyNumberFormat="1" applyFont="1" applyBorder="1" applyAlignment="1">
      <alignment horizontal="center" vertical="center" textRotation="90" wrapText="1"/>
    </xf>
    <xf numFmtId="0" fontId="1" fillId="0" borderId="22" xfId="0" applyFont="1" applyBorder="1" applyAlignment="1">
      <alignment horizontal="center"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3" fillId="0" borderId="20" xfId="0" applyFont="1" applyBorder="1" applyAlignment="1">
      <alignment horizontal="center" vertical="center" wrapText="1"/>
    </xf>
    <xf numFmtId="0" fontId="3" fillId="0" borderId="11" xfId="0" applyFont="1" applyBorder="1" applyAlignment="1">
      <alignment horizontal="left" vertical="center" textRotation="90" wrapText="1"/>
    </xf>
    <xf numFmtId="0" fontId="3" fillId="0" borderId="20" xfId="0" applyFont="1" applyBorder="1" applyAlignment="1">
      <alignment horizontal="left" vertical="center" wrapText="1"/>
    </xf>
    <xf numFmtId="165" fontId="3" fillId="0" borderId="11" xfId="0" applyNumberFormat="1" applyFont="1" applyBorder="1" applyAlignment="1">
      <alignment horizontal="center" vertical="center" textRotation="90" wrapText="1"/>
    </xf>
    <xf numFmtId="166" fontId="3" fillId="0" borderId="11" xfId="0" applyNumberFormat="1" applyFont="1" applyBorder="1" applyAlignment="1">
      <alignment horizontal="center" vertical="center" textRotation="90" wrapText="1"/>
    </xf>
    <xf numFmtId="165" fontId="3" fillId="0" borderId="11" xfId="0" applyNumberFormat="1" applyFont="1" applyBorder="1" applyAlignment="1">
      <alignment horizontal="left" vertical="center" textRotation="90" wrapText="1"/>
    </xf>
    <xf numFmtId="166" fontId="3" fillId="0" borderId="11" xfId="0" applyNumberFormat="1" applyFont="1" applyBorder="1" applyAlignment="1">
      <alignment horizontal="left" vertical="center" textRotation="90" wrapText="1"/>
    </xf>
    <xf numFmtId="0" fontId="3" fillId="0" borderId="22" xfId="0" applyFont="1" applyBorder="1" applyAlignment="1">
      <alignment horizontal="left" vertical="center" wrapText="1"/>
    </xf>
    <xf numFmtId="0" fontId="6" fillId="0" borderId="0" xfId="0" applyFont="1"/>
    <xf numFmtId="0" fontId="1" fillId="0" borderId="0" xfId="0" applyFont="1" applyAlignment="1">
      <alignment horizontal="left" vertical="center" wrapText="1"/>
    </xf>
    <xf numFmtId="0" fontId="3" fillId="0" borderId="28" xfId="0" applyFont="1" applyBorder="1" applyAlignment="1">
      <alignment horizontal="center" vertical="center" wrapText="1"/>
    </xf>
    <xf numFmtId="0" fontId="3" fillId="0" borderId="29" xfId="0" applyFont="1" applyBorder="1" applyAlignment="1">
      <alignment vertical="center" wrapText="1"/>
    </xf>
    <xf numFmtId="0" fontId="3" fillId="0" borderId="29" xfId="0" applyFont="1" applyBorder="1" applyAlignment="1">
      <alignment horizontal="center" vertical="center" wrapText="1"/>
    </xf>
    <xf numFmtId="0" fontId="3" fillId="0" borderId="29" xfId="0" applyFont="1" applyBorder="1" applyAlignment="1">
      <alignment horizontal="left" vertical="center" wrapText="1"/>
    </xf>
    <xf numFmtId="0" fontId="3" fillId="0" borderId="28" xfId="0" applyFont="1" applyBorder="1" applyAlignment="1">
      <alignment horizontal="left" vertical="center" wrapText="1"/>
    </xf>
    <xf numFmtId="166" fontId="3" fillId="0" borderId="29" xfId="0" applyNumberFormat="1" applyFont="1" applyBorder="1" applyAlignment="1">
      <alignment horizontal="center" vertical="center" textRotation="90" wrapText="1"/>
    </xf>
    <xf numFmtId="0" fontId="3" fillId="0" borderId="13" xfId="0" applyFont="1" applyBorder="1" applyAlignment="1">
      <alignment horizontal="center" vertical="center" wrapText="1"/>
    </xf>
    <xf numFmtId="0" fontId="6" fillId="0" borderId="11" xfId="0" applyFont="1" applyBorder="1"/>
    <xf numFmtId="166" fontId="6" fillId="0" borderId="11" xfId="0" applyNumberFormat="1" applyFont="1" applyBorder="1"/>
    <xf numFmtId="0" fontId="3" fillId="0" borderId="30" xfId="0" applyFont="1" applyBorder="1" applyAlignment="1">
      <alignment horizontal="left" vertical="center" wrapText="1"/>
    </xf>
    <xf numFmtId="0" fontId="3" fillId="0" borderId="30"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7" xfId="0" applyFont="1" applyBorder="1" applyAlignment="1">
      <alignment horizontal="left" vertical="center" wrapText="1"/>
    </xf>
    <xf numFmtId="166" fontId="3" fillId="0" borderId="13" xfId="0" applyNumberFormat="1" applyFont="1" applyBorder="1" applyAlignment="1">
      <alignment horizontal="left" vertical="center" textRotation="90" wrapText="1"/>
    </xf>
    <xf numFmtId="0" fontId="3" fillId="0" borderId="21" xfId="0" applyFont="1" applyBorder="1" applyAlignment="1">
      <alignment horizontal="left" vertical="center" wrapText="1"/>
    </xf>
    <xf numFmtId="0" fontId="3" fillId="0" borderId="0" xfId="0" applyFont="1" applyAlignment="1">
      <alignment horizontal="left" vertical="center" wrapText="1"/>
    </xf>
    <xf numFmtId="0" fontId="3" fillId="0" borderId="22" xfId="0" applyFont="1" applyBorder="1" applyAlignment="1">
      <alignment horizontal="left" vertical="center" textRotation="90" wrapText="1"/>
    </xf>
    <xf numFmtId="0" fontId="3" fillId="0" borderId="5" xfId="0" applyFont="1" applyBorder="1" applyAlignment="1">
      <alignment horizontal="left" vertical="center" wrapText="1"/>
    </xf>
    <xf numFmtId="0" fontId="3" fillId="0" borderId="29" xfId="0" applyFont="1" applyBorder="1" applyAlignment="1">
      <alignment horizontal="left" vertical="center" textRotation="90" wrapText="1"/>
    </xf>
    <xf numFmtId="0" fontId="3" fillId="0" borderId="30" xfId="0" applyFont="1" applyBorder="1" applyAlignment="1">
      <alignment horizontal="left" vertical="center" textRotation="90" wrapText="1"/>
    </xf>
    <xf numFmtId="0" fontId="3" fillId="0" borderId="31" xfId="0" applyFont="1" applyBorder="1" applyAlignment="1">
      <alignment horizontal="left" vertical="center" wrapText="1"/>
    </xf>
    <xf numFmtId="165" fontId="3" fillId="0" borderId="0" xfId="0" applyNumberFormat="1" applyFont="1" applyAlignment="1">
      <alignment horizontal="left" vertical="center" textRotation="90" wrapText="1"/>
    </xf>
    <xf numFmtId="165" fontId="3" fillId="0" borderId="20" xfId="0" applyNumberFormat="1" applyFont="1" applyBorder="1" applyAlignment="1">
      <alignment horizontal="left" vertical="center" textRotation="90" wrapText="1"/>
    </xf>
    <xf numFmtId="165" fontId="3" fillId="0" borderId="28" xfId="0" applyNumberFormat="1" applyFont="1" applyBorder="1" applyAlignment="1">
      <alignment horizontal="left" vertical="center" textRotation="90" wrapText="1"/>
    </xf>
    <xf numFmtId="165" fontId="3" fillId="0" borderId="30" xfId="0" applyNumberFormat="1" applyFont="1" applyBorder="1" applyAlignment="1">
      <alignment horizontal="left" vertical="center" textRotation="90" wrapText="1"/>
    </xf>
    <xf numFmtId="165" fontId="3" fillId="0" borderId="22" xfId="0" applyNumberFormat="1" applyFont="1" applyBorder="1" applyAlignment="1">
      <alignment horizontal="center" vertical="center" textRotation="90" wrapText="1"/>
    </xf>
    <xf numFmtId="165" fontId="3" fillId="0" borderId="20" xfId="0" applyNumberFormat="1" applyFont="1" applyBorder="1" applyAlignment="1">
      <alignment horizontal="center" vertical="center" textRotation="90" wrapText="1"/>
    </xf>
    <xf numFmtId="0" fontId="3" fillId="0" borderId="20" xfId="0" applyFont="1" applyBorder="1" applyAlignment="1">
      <alignment vertical="center" wrapText="1"/>
    </xf>
    <xf numFmtId="0" fontId="3" fillId="3" borderId="20" xfId="0" applyFont="1" applyFill="1" applyBorder="1" applyAlignment="1">
      <alignment horizontal="left" vertical="center" wrapText="1"/>
    </xf>
    <xf numFmtId="165" fontId="3" fillId="0" borderId="30" xfId="0" applyNumberFormat="1" applyFont="1" applyBorder="1" applyAlignment="1">
      <alignment horizontal="center" vertical="center" textRotation="90" wrapText="1"/>
    </xf>
    <xf numFmtId="165" fontId="3" fillId="0" borderId="29" xfId="0" applyNumberFormat="1" applyFont="1" applyBorder="1" applyAlignment="1">
      <alignment horizontal="left" vertical="center" textRotation="90" wrapText="1"/>
    </xf>
    <xf numFmtId="165" fontId="3" fillId="0" borderId="28" xfId="0" applyNumberFormat="1" applyFont="1" applyBorder="1" applyAlignment="1">
      <alignment horizontal="center" vertical="center" textRotation="90" wrapText="1"/>
    </xf>
    <xf numFmtId="165" fontId="6" fillId="0" borderId="11" xfId="0" applyNumberFormat="1" applyFont="1" applyBorder="1"/>
    <xf numFmtId="0" fontId="3" fillId="0" borderId="20" xfId="0" applyFont="1" applyBorder="1" applyAlignment="1">
      <alignment horizontal="left" vertical="top" wrapText="1"/>
    </xf>
    <xf numFmtId="165" fontId="3" fillId="0" borderId="20" xfId="0" applyNumberFormat="1" applyFont="1" applyBorder="1" applyAlignment="1">
      <alignment horizontal="left" vertical="center" wrapText="1"/>
    </xf>
    <xf numFmtId="166" fontId="1" fillId="0" borderId="22" xfId="0" applyNumberFormat="1" applyFont="1" applyBorder="1" applyAlignment="1">
      <alignment horizontal="center" vertical="center" textRotation="90" wrapText="1"/>
    </xf>
    <xf numFmtId="0" fontId="4" fillId="0" borderId="31" xfId="0" applyFont="1" applyBorder="1" applyAlignment="1">
      <alignment horizontal="left" vertical="center" textRotation="90" wrapText="1"/>
    </xf>
    <xf numFmtId="0" fontId="5" fillId="0" borderId="0" xfId="0" applyFont="1"/>
    <xf numFmtId="165" fontId="3" fillId="0" borderId="30" xfId="0" applyNumberFormat="1" applyFont="1" applyBorder="1" applyAlignment="1">
      <alignment horizontal="center" vertical="center" wrapText="1"/>
    </xf>
    <xf numFmtId="0" fontId="1" fillId="0" borderId="0" xfId="0" applyFont="1" applyAlignment="1">
      <alignment vertical="center" wrapText="1"/>
    </xf>
    <xf numFmtId="0" fontId="1" fillId="0" borderId="0" xfId="0" applyFont="1" applyAlignment="1">
      <alignment vertical="center" textRotation="90" wrapText="1"/>
    </xf>
    <xf numFmtId="165" fontId="1" fillId="0" borderId="0" xfId="0" applyNumberFormat="1" applyFont="1" applyAlignment="1">
      <alignment horizontal="center" vertical="center" textRotation="90" wrapText="1"/>
    </xf>
    <xf numFmtId="0" fontId="6" fillId="0" borderId="0" xfId="0" applyFont="1" applyAlignment="1">
      <alignment horizontal="center" vertical="center"/>
    </xf>
    <xf numFmtId="0" fontId="0" fillId="0" borderId="11" xfId="0" applyFont="1" applyBorder="1" applyAlignment="1">
      <alignment vertical="center" wrapText="1"/>
    </xf>
    <xf numFmtId="0" fontId="6" fillId="0" borderId="11" xfId="0" applyFont="1" applyBorder="1" applyAlignment="1"/>
    <xf numFmtId="0" fontId="3" fillId="3" borderId="42"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0" xfId="0" applyFont="1" applyFill="1" applyBorder="1" applyAlignment="1">
      <alignment horizontal="center" vertical="center" wrapText="1"/>
    </xf>
    <xf numFmtId="0" fontId="3" fillId="3" borderId="22" xfId="0" applyFont="1" applyFill="1" applyBorder="1" applyAlignment="1">
      <alignment horizontal="left" vertical="center" wrapText="1"/>
    </xf>
    <xf numFmtId="49" fontId="3" fillId="3" borderId="20" xfId="0" applyNumberFormat="1" applyFont="1" applyFill="1" applyBorder="1" applyAlignment="1">
      <alignment horizontal="left" vertical="center" wrapText="1"/>
    </xf>
    <xf numFmtId="165" fontId="3" fillId="0" borderId="11" xfId="0" applyNumberFormat="1" applyFont="1" applyBorder="1" applyAlignment="1">
      <alignment horizontal="center" textRotation="90" wrapText="1"/>
    </xf>
    <xf numFmtId="165" fontId="3" fillId="0" borderId="29" xfId="0" applyNumberFormat="1" applyFont="1" applyBorder="1" applyAlignment="1">
      <alignment horizontal="center" vertical="center" textRotation="90" wrapText="1"/>
    </xf>
    <xf numFmtId="0" fontId="3" fillId="3" borderId="28" xfId="0" applyFont="1" applyFill="1" applyBorder="1" applyAlignment="1">
      <alignment horizontal="left" vertical="center" wrapText="1"/>
    </xf>
    <xf numFmtId="0" fontId="3" fillId="3" borderId="29" xfId="0" applyFont="1" applyFill="1" applyBorder="1" applyAlignment="1">
      <alignment horizontal="center" vertical="center" wrapText="1"/>
    </xf>
    <xf numFmtId="165" fontId="3" fillId="3" borderId="30" xfId="0" applyNumberFormat="1" applyFont="1" applyFill="1" applyBorder="1" applyAlignment="1">
      <alignment horizontal="center" vertical="center" textRotation="90" wrapText="1"/>
    </xf>
    <xf numFmtId="165" fontId="1" fillId="0" borderId="0" xfId="0" applyNumberFormat="1" applyFont="1" applyAlignment="1">
      <alignment vertical="center" textRotation="90" wrapText="1"/>
    </xf>
    <xf numFmtId="165" fontId="3" fillId="0" borderId="22" xfId="0" applyNumberFormat="1" applyFont="1" applyBorder="1" applyAlignment="1">
      <alignment horizontal="left" vertical="center" textRotation="90" wrapText="1"/>
    </xf>
    <xf numFmtId="0" fontId="5" fillId="2" borderId="0" xfId="0" applyFont="1" applyFill="1" applyAlignment="1">
      <alignment wrapText="1"/>
    </xf>
    <xf numFmtId="0" fontId="4" fillId="0" borderId="28" xfId="0" applyFont="1" applyBorder="1" applyAlignment="1">
      <alignment horizontal="left" vertical="center" wrapText="1"/>
    </xf>
    <xf numFmtId="165" fontId="4" fillId="0" borderId="28" xfId="0" applyNumberFormat="1" applyFont="1" applyBorder="1" applyAlignment="1">
      <alignment horizontal="center" vertical="center" textRotation="90" wrapText="1"/>
    </xf>
    <xf numFmtId="0" fontId="3" fillId="0" borderId="18" xfId="0" applyFont="1" applyBorder="1" applyAlignment="1">
      <alignment horizontal="left" vertical="center" wrapText="1"/>
    </xf>
    <xf numFmtId="0" fontId="3" fillId="3" borderId="29" xfId="0" applyFont="1" applyFill="1" applyBorder="1" applyAlignment="1">
      <alignment horizontal="left" vertical="center" wrapText="1"/>
    </xf>
    <xf numFmtId="165" fontId="3" fillId="3" borderId="55" xfId="0" applyNumberFormat="1" applyFont="1" applyFill="1" applyBorder="1" applyAlignment="1">
      <alignment horizontal="center" vertical="center" textRotation="90" wrapText="1"/>
    </xf>
    <xf numFmtId="165" fontId="3" fillId="0" borderId="13" xfId="0" applyNumberFormat="1" applyFont="1" applyBorder="1" applyAlignment="1">
      <alignment horizontal="left" vertical="center" textRotation="90" wrapText="1"/>
    </xf>
    <xf numFmtId="0" fontId="22" fillId="4" borderId="45" xfId="0" applyFont="1" applyFill="1" applyBorder="1" applyAlignment="1">
      <alignment wrapText="1"/>
    </xf>
    <xf numFmtId="166" fontId="3" fillId="0" borderId="11" xfId="0" applyNumberFormat="1" applyFont="1" applyBorder="1" applyAlignment="1">
      <alignment horizontal="right" vertical="center" textRotation="90" wrapText="1"/>
    </xf>
    <xf numFmtId="49" fontId="3" fillId="0" borderId="20" xfId="0" applyNumberFormat="1" applyFont="1" applyBorder="1" applyAlignment="1">
      <alignment horizontal="left" vertical="center" wrapText="1"/>
    </xf>
    <xf numFmtId="49" fontId="3" fillId="0" borderId="5" xfId="0" applyNumberFormat="1" applyFont="1" applyBorder="1" applyAlignment="1">
      <alignment horizontal="left" vertical="center" wrapText="1"/>
    </xf>
    <xf numFmtId="0" fontId="0" fillId="0" borderId="11" xfId="0" applyFont="1" applyBorder="1" applyAlignment="1">
      <alignment vertical="top" wrapText="1"/>
    </xf>
    <xf numFmtId="165" fontId="5" fillId="0" borderId="11" xfId="0" applyNumberFormat="1" applyFont="1" applyBorder="1" applyAlignment="1">
      <alignment wrapText="1"/>
    </xf>
    <xf numFmtId="0" fontId="5" fillId="0" borderId="11" xfId="0" applyFont="1" applyBorder="1" applyAlignment="1">
      <alignment horizontal="center" vertical="center"/>
    </xf>
    <xf numFmtId="0" fontId="5" fillId="2" borderId="11" xfId="0" applyFont="1" applyFill="1" applyBorder="1" applyAlignment="1">
      <alignment horizontal="left" vertical="top" wrapText="1"/>
    </xf>
    <xf numFmtId="0" fontId="5" fillId="0" borderId="13" xfId="0" applyFont="1" applyBorder="1" applyAlignment="1">
      <alignment horizontal="center" vertical="center"/>
    </xf>
    <xf numFmtId="0" fontId="4" fillId="2" borderId="45" xfId="0" applyFont="1" applyFill="1" applyBorder="1" applyAlignment="1">
      <alignment horizontal="left" vertical="center" wrapText="1"/>
    </xf>
    <xf numFmtId="0" fontId="3" fillId="0" borderId="9" xfId="0" applyFont="1" applyBorder="1" applyAlignment="1">
      <alignment horizontal="left" vertical="center" wrapText="1"/>
    </xf>
    <xf numFmtId="0" fontId="1" fillId="0" borderId="20" xfId="0" applyFont="1" applyBorder="1" applyAlignment="1">
      <alignment horizontal="center" vertical="center"/>
    </xf>
    <xf numFmtId="166" fontId="5" fillId="0" borderId="11" xfId="0" applyNumberFormat="1" applyFont="1" applyBorder="1" applyAlignment="1">
      <alignment wrapText="1"/>
    </xf>
    <xf numFmtId="0" fontId="24" fillId="0" borderId="22" xfId="0" applyFont="1" applyBorder="1" applyAlignment="1">
      <alignment horizontal="left" vertical="center" wrapText="1"/>
    </xf>
    <xf numFmtId="0" fontId="25" fillId="0" borderId="22" xfId="0" applyFont="1" applyBorder="1" applyAlignment="1">
      <alignment vertical="center" wrapText="1"/>
    </xf>
    <xf numFmtId="0" fontId="26" fillId="0" borderId="0" xfId="0" applyFont="1" applyAlignment="1">
      <alignment wrapText="1"/>
    </xf>
    <xf numFmtId="3" fontId="5" fillId="0" borderId="11" xfId="0" applyNumberFormat="1" applyFont="1" applyBorder="1" applyAlignment="1">
      <alignment wrapText="1"/>
    </xf>
    <xf numFmtId="0" fontId="7" fillId="0" borderId="22" xfId="0" applyFont="1" applyBorder="1" applyAlignment="1">
      <alignment wrapText="1"/>
    </xf>
    <xf numFmtId="0" fontId="4" fillId="3" borderId="20" xfId="0" applyFont="1" applyFill="1" applyBorder="1" applyAlignment="1">
      <alignment horizontal="left" vertical="center" wrapText="1"/>
    </xf>
    <xf numFmtId="0" fontId="5" fillId="0" borderId="11" xfId="0" applyFont="1" applyBorder="1" applyAlignment="1">
      <alignment wrapText="1"/>
    </xf>
    <xf numFmtId="165" fontId="6" fillId="0" borderId="11" xfId="0" applyNumberFormat="1" applyFont="1" applyBorder="1" applyAlignment="1"/>
    <xf numFmtId="165" fontId="5" fillId="0" borderId="11" xfId="0" applyNumberFormat="1" applyFont="1" applyBorder="1" applyAlignment="1">
      <alignment horizontal="center"/>
    </xf>
    <xf numFmtId="0" fontId="0" fillId="0" borderId="11" xfId="0" applyFont="1" applyBorder="1" applyAlignment="1">
      <alignment wrapText="1"/>
    </xf>
    <xf numFmtId="165" fontId="0" fillId="0" borderId="11" xfId="0" applyNumberFormat="1" applyFont="1" applyBorder="1" applyAlignment="1"/>
    <xf numFmtId="0" fontId="0" fillId="0" borderId="11" xfId="0" applyFont="1" applyBorder="1" applyAlignment="1"/>
    <xf numFmtId="0" fontId="5" fillId="0" borderId="11" xfId="0" applyFont="1" applyBorder="1" applyAlignment="1"/>
    <xf numFmtId="165" fontId="5" fillId="0" borderId="11" xfId="0" applyNumberFormat="1" applyFont="1" applyBorder="1" applyAlignment="1">
      <alignment horizontal="center" wrapText="1"/>
    </xf>
    <xf numFmtId="0" fontId="6" fillId="0" borderId="11" xfId="0" applyFont="1" applyBorder="1" applyAlignment="1">
      <alignment horizontal="center" wrapText="1"/>
    </xf>
    <xf numFmtId="165" fontId="5" fillId="0" borderId="11" xfId="0" applyNumberFormat="1" applyFont="1" applyBorder="1" applyAlignment="1">
      <alignment horizontal="right" wrapText="1"/>
    </xf>
    <xf numFmtId="0" fontId="3" fillId="0" borderId="17" xfId="0" applyFont="1" applyBorder="1" applyAlignment="1">
      <alignment horizontal="left" vertical="top" wrapText="1"/>
    </xf>
    <xf numFmtId="0" fontId="3" fillId="0" borderId="13" xfId="0" applyFont="1" applyBorder="1" applyAlignment="1">
      <alignment horizontal="left" vertical="top" wrapText="1"/>
    </xf>
    <xf numFmtId="0" fontId="3" fillId="0" borderId="18" xfId="0" applyFont="1" applyBorder="1" applyAlignment="1">
      <alignment horizontal="left" vertical="top" wrapText="1"/>
    </xf>
    <xf numFmtId="165" fontId="29" fillId="0" borderId="18" xfId="0" applyNumberFormat="1" applyFont="1" applyBorder="1" applyAlignment="1">
      <alignment horizontal="center" vertical="center" textRotation="90" wrapText="1"/>
    </xf>
    <xf numFmtId="0" fontId="3" fillId="0" borderId="22" xfId="0" applyFont="1" applyBorder="1" applyAlignment="1">
      <alignment horizontal="left" vertical="top" wrapText="1"/>
    </xf>
    <xf numFmtId="165" fontId="30" fillId="0" borderId="20" xfId="0" applyNumberFormat="1" applyFont="1" applyBorder="1" applyAlignment="1">
      <alignment horizontal="center" vertical="center" textRotation="90" wrapText="1"/>
    </xf>
    <xf numFmtId="165" fontId="30" fillId="0" borderId="22" xfId="0" applyNumberFormat="1" applyFont="1" applyBorder="1" applyAlignment="1">
      <alignment horizontal="center" vertical="center" textRotation="90" wrapText="1"/>
    </xf>
    <xf numFmtId="0" fontId="3" fillId="0" borderId="28" xfId="0" applyFont="1" applyBorder="1" applyAlignment="1">
      <alignment horizontal="left" vertical="top" wrapText="1"/>
    </xf>
    <xf numFmtId="165" fontId="30" fillId="0" borderId="28" xfId="0" applyNumberFormat="1" applyFont="1" applyBorder="1" applyAlignment="1">
      <alignment horizontal="center" vertical="center" textRotation="90" wrapText="1"/>
    </xf>
    <xf numFmtId="0" fontId="5" fillId="0" borderId="11" xfId="0" applyFont="1" applyBorder="1" applyAlignment="1">
      <alignment horizontal="center" wrapText="1"/>
    </xf>
    <xf numFmtId="0" fontId="31" fillId="0" borderId="11" xfId="0" applyFont="1" applyBorder="1" applyAlignment="1">
      <alignment wrapText="1"/>
    </xf>
    <xf numFmtId="9" fontId="3" fillId="0" borderId="20" xfId="0" applyNumberFormat="1" applyFont="1" applyBorder="1" applyAlignment="1">
      <alignment horizontal="center" vertical="center" textRotation="90" wrapText="1"/>
    </xf>
    <xf numFmtId="0" fontId="5" fillId="2" borderId="11" xfId="0" applyFont="1" applyFill="1" applyBorder="1" applyAlignment="1"/>
    <xf numFmtId="165" fontId="32" fillId="2" borderId="11" xfId="0" applyNumberFormat="1" applyFont="1" applyFill="1" applyBorder="1" applyAlignment="1">
      <alignment horizontal="center"/>
    </xf>
    <xf numFmtId="165" fontId="6" fillId="2" borderId="11" xfId="0" applyNumberFormat="1" applyFont="1" applyFill="1" applyBorder="1" applyAlignment="1"/>
    <xf numFmtId="0" fontId="5" fillId="2" borderId="11" xfId="0" applyFont="1" applyFill="1" applyBorder="1" applyAlignment="1">
      <alignment wrapText="1"/>
    </xf>
    <xf numFmtId="165" fontId="3" fillId="0" borderId="17" xfId="0" applyNumberFormat="1" applyFont="1" applyBorder="1" applyAlignment="1">
      <alignment horizontal="left" vertical="center" wrapText="1"/>
    </xf>
    <xf numFmtId="165" fontId="3" fillId="0" borderId="18" xfId="0" applyNumberFormat="1" applyFont="1" applyBorder="1" applyAlignment="1">
      <alignment horizontal="center" vertical="center" wrapText="1"/>
    </xf>
    <xf numFmtId="165" fontId="3" fillId="0" borderId="28" xfId="0" applyNumberFormat="1" applyFont="1" applyBorder="1" applyAlignment="1">
      <alignment horizontal="left" vertical="center" wrapText="1"/>
    </xf>
    <xf numFmtId="0" fontId="0" fillId="0" borderId="0" xfId="0" applyFont="1" applyAlignment="1">
      <alignment horizontal="center"/>
    </xf>
    <xf numFmtId="0" fontId="41" fillId="0" borderId="11" xfId="0" applyFont="1" applyBorder="1" applyAlignment="1">
      <alignment vertical="center" wrapText="1"/>
    </xf>
    <xf numFmtId="165" fontId="41" fillId="0" borderId="11" xfId="0" applyNumberFormat="1" applyFont="1" applyBorder="1" applyAlignment="1">
      <alignment horizontal="center" vertical="center" textRotation="90" wrapText="1"/>
    </xf>
    <xf numFmtId="0" fontId="41" fillId="0" borderId="0" xfId="0" applyFont="1" applyAlignment="1">
      <alignment horizontal="left" vertical="center" wrapText="1"/>
    </xf>
    <xf numFmtId="0" fontId="45" fillId="0" borderId="11" xfId="0" applyFont="1" applyBorder="1" applyAlignment="1">
      <alignment horizontal="center" vertical="center" wrapText="1"/>
    </xf>
    <xf numFmtId="0" fontId="41" fillId="3" borderId="11" xfId="0" applyFont="1" applyFill="1" applyBorder="1" applyAlignment="1">
      <alignment horizontal="left" vertical="center" textRotation="90" wrapText="1"/>
    </xf>
    <xf numFmtId="0" fontId="41" fillId="3" borderId="11" xfId="0" applyFont="1" applyFill="1" applyBorder="1" applyAlignment="1">
      <alignment horizontal="left" vertical="top" wrapText="1"/>
    </xf>
    <xf numFmtId="165" fontId="41" fillId="3" borderId="11" xfId="0" applyNumberFormat="1" applyFont="1" applyFill="1" applyBorder="1" applyAlignment="1">
      <alignment horizontal="center" vertical="center" textRotation="90" wrapText="1"/>
    </xf>
    <xf numFmtId="0" fontId="41" fillId="3" borderId="11" xfId="0" applyFont="1" applyFill="1" applyBorder="1" applyAlignment="1">
      <alignment horizontal="left" vertical="center" wrapText="1"/>
    </xf>
    <xf numFmtId="165" fontId="41" fillId="3" borderId="11" xfId="0" applyNumberFormat="1" applyFont="1" applyFill="1" applyBorder="1" applyAlignment="1">
      <alignment horizontal="center" vertical="top" textRotation="90" wrapText="1"/>
    </xf>
    <xf numFmtId="0" fontId="41" fillId="3" borderId="11" xfId="0" applyFont="1" applyFill="1" applyBorder="1" applyAlignment="1">
      <alignment horizontal="center" vertical="center" wrapText="1"/>
    </xf>
    <xf numFmtId="0" fontId="38" fillId="0" borderId="2" xfId="0" applyFont="1" applyBorder="1" applyAlignment="1">
      <alignment horizontal="center" vertical="center" wrapText="1"/>
    </xf>
    <xf numFmtId="0" fontId="38" fillId="0" borderId="28" xfId="0" applyFont="1" applyBorder="1" applyAlignment="1">
      <alignment horizontal="center" vertical="center" wrapText="1"/>
    </xf>
    <xf numFmtId="166" fontId="38" fillId="0" borderId="29" xfId="0" applyNumberFormat="1" applyFont="1" applyBorder="1" applyAlignment="1">
      <alignment horizontal="center" vertical="center" textRotation="90" wrapText="1"/>
    </xf>
    <xf numFmtId="0" fontId="41" fillId="0" borderId="20" xfId="0" applyFont="1" applyBorder="1" applyAlignment="1">
      <alignment horizontal="left" vertical="center" wrapText="1"/>
    </xf>
    <xf numFmtId="165" fontId="41" fillId="0" borderId="22" xfId="0" applyNumberFormat="1" applyFont="1" applyBorder="1" applyAlignment="1">
      <alignment horizontal="center" vertical="center" textRotation="90" wrapText="1"/>
    </xf>
    <xf numFmtId="0" fontId="41" fillId="0" borderId="20" xfId="0" applyFont="1" applyBorder="1" applyAlignment="1">
      <alignment horizontal="left" vertical="top" wrapText="1"/>
    </xf>
    <xf numFmtId="165" fontId="41" fillId="0" borderId="30" xfId="0" applyNumberFormat="1" applyFont="1" applyBorder="1" applyAlignment="1">
      <alignment horizontal="center" vertical="center" textRotation="90" wrapText="1"/>
    </xf>
    <xf numFmtId="165" fontId="4" fillId="0" borderId="29" xfId="0" applyNumberFormat="1" applyFont="1" applyBorder="1" applyAlignment="1">
      <alignment horizontal="center" vertical="center" textRotation="90" wrapText="1"/>
    </xf>
    <xf numFmtId="166" fontId="3" fillId="3" borderId="43" xfId="0" applyNumberFormat="1" applyFont="1" applyFill="1" applyBorder="1" applyAlignment="1">
      <alignment horizontal="center" vertical="center" textRotation="90" wrapText="1"/>
    </xf>
    <xf numFmtId="166" fontId="3" fillId="3" borderId="11" xfId="0" applyNumberFormat="1" applyFont="1" applyFill="1" applyBorder="1" applyAlignment="1">
      <alignment horizontal="center" vertical="center" textRotation="90" wrapText="1"/>
    </xf>
    <xf numFmtId="166" fontId="3" fillId="3" borderId="29" xfId="0" applyNumberFormat="1" applyFont="1" applyFill="1" applyBorder="1" applyAlignment="1">
      <alignment horizontal="center" vertical="center" textRotation="90" wrapText="1"/>
    </xf>
    <xf numFmtId="0" fontId="0" fillId="0" borderId="11" xfId="0" applyFont="1" applyBorder="1" applyAlignment="1">
      <alignment horizontal="center" vertical="center"/>
    </xf>
    <xf numFmtId="0" fontId="0" fillId="0" borderId="11" xfId="0" applyFont="1" applyBorder="1" applyAlignment="1">
      <alignment horizontal="left" vertical="center"/>
    </xf>
    <xf numFmtId="0" fontId="8" fillId="0" borderId="38" xfId="0" applyFont="1" applyBorder="1" applyAlignment="1">
      <alignment horizontal="center" vertical="center"/>
    </xf>
    <xf numFmtId="0" fontId="0" fillId="0" borderId="11" xfId="0" applyFont="1" applyBorder="1" applyAlignment="1">
      <alignment horizontal="left" vertical="center" wrapText="1"/>
    </xf>
    <xf numFmtId="165" fontId="0" fillId="0" borderId="11" xfId="0" applyNumberFormat="1" applyFont="1" applyBorder="1" applyAlignment="1">
      <alignment horizontal="center" vertical="center" textRotation="90"/>
    </xf>
    <xf numFmtId="0" fontId="4" fillId="0" borderId="2" xfId="0" applyFont="1" applyBorder="1" applyAlignment="1">
      <alignment horizontal="left" vertical="center" wrapText="1"/>
    </xf>
    <xf numFmtId="165" fontId="9" fillId="0" borderId="39" xfId="0" applyNumberFormat="1" applyFont="1" applyBorder="1" applyAlignment="1">
      <alignment horizontal="center" vertical="center"/>
    </xf>
    <xf numFmtId="0" fontId="9" fillId="0" borderId="39" xfId="0" applyFont="1" applyBorder="1" applyAlignment="1">
      <alignment horizontal="center" vertical="center" wrapText="1"/>
    </xf>
    <xf numFmtId="165" fontId="8" fillId="0" borderId="39" xfId="0" applyNumberFormat="1" applyFont="1" applyBorder="1" applyAlignment="1">
      <alignment horizontal="center" vertical="center"/>
    </xf>
    <xf numFmtId="0" fontId="8" fillId="0" borderId="39" xfId="0" applyFont="1" applyBorder="1" applyAlignment="1">
      <alignment horizontal="center" vertical="center"/>
    </xf>
    <xf numFmtId="0" fontId="8" fillId="0" borderId="0" xfId="0" applyFont="1" applyAlignment="1">
      <alignment horizontal="center" vertical="center"/>
    </xf>
    <xf numFmtId="0" fontId="0" fillId="0" borderId="0" xfId="0" applyFont="1" applyAlignment="1">
      <alignment vertical="center"/>
    </xf>
    <xf numFmtId="0" fontId="5" fillId="0" borderId="0" xfId="0" applyFont="1" applyAlignment="1">
      <alignment vertical="center"/>
    </xf>
    <xf numFmtId="0" fontId="38" fillId="0" borderId="0" xfId="0" applyFont="1" applyAlignment="1">
      <alignment horizontal="left" vertical="center" wrapText="1"/>
    </xf>
    <xf numFmtId="166" fontId="38" fillId="0" borderId="48" xfId="0" applyNumberFormat="1" applyFont="1" applyBorder="1" applyAlignment="1">
      <alignment horizontal="center" vertical="center" textRotation="90" wrapText="1"/>
    </xf>
    <xf numFmtId="166" fontId="38" fillId="0" borderId="2" xfId="0" applyNumberFormat="1" applyFont="1" applyBorder="1" applyAlignment="1">
      <alignment horizontal="center" vertical="center" textRotation="90" wrapText="1"/>
    </xf>
    <xf numFmtId="0" fontId="38" fillId="0" borderId="0" xfId="0" applyFont="1" applyAlignment="1">
      <alignment horizontal="center" vertical="center" wrapText="1"/>
    </xf>
    <xf numFmtId="165" fontId="41" fillId="0" borderId="0" xfId="0" applyNumberFormat="1" applyFont="1" applyAlignment="1">
      <alignment horizontal="left" vertical="center" textRotation="90" wrapText="1"/>
    </xf>
    <xf numFmtId="0" fontId="45" fillId="0" borderId="11" xfId="0" applyFont="1" applyBorder="1" applyAlignment="1">
      <alignment horizontal="left" vertical="center" wrapText="1"/>
    </xf>
    <xf numFmtId="0" fontId="54" fillId="0" borderId="11" xfId="0" applyFont="1" applyBorder="1" applyAlignment="1">
      <alignment horizontal="center" vertical="center" wrapText="1"/>
    </xf>
    <xf numFmtId="0" fontId="45" fillId="0" borderId="43" xfId="0" applyFont="1" applyBorder="1" applyAlignment="1">
      <alignment horizontal="center" vertical="center" wrapText="1"/>
    </xf>
    <xf numFmtId="0" fontId="45" fillId="0" borderId="72" xfId="0" applyFont="1" applyBorder="1" applyAlignment="1">
      <alignment vertical="center" wrapText="1"/>
    </xf>
    <xf numFmtId="49" fontId="53" fillId="0" borderId="72" xfId="0" applyNumberFormat="1" applyFont="1" applyBorder="1" applyAlignment="1">
      <alignment vertical="center" wrapText="1"/>
    </xf>
    <xf numFmtId="0" fontId="45" fillId="0" borderId="72" xfId="0" applyFont="1" applyBorder="1" applyAlignment="1">
      <alignment horizontal="center" vertical="center" wrapText="1"/>
    </xf>
    <xf numFmtId="0" fontId="41" fillId="0" borderId="72"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48" xfId="0" applyFont="1" applyBorder="1" applyAlignment="1">
      <alignment horizontal="center" vertical="center" wrapText="1"/>
    </xf>
    <xf numFmtId="0" fontId="45" fillId="0" borderId="43" xfId="0" applyFont="1" applyBorder="1" applyAlignment="1">
      <alignment horizontal="left" vertical="center" wrapText="1"/>
    </xf>
    <xf numFmtId="0" fontId="54" fillId="0" borderId="43" xfId="0" applyFont="1" applyBorder="1" applyAlignment="1">
      <alignment horizontal="center" vertical="center" wrapText="1"/>
    </xf>
    <xf numFmtId="166" fontId="45" fillId="0" borderId="72" xfId="0" applyNumberFormat="1" applyFont="1" applyBorder="1" applyAlignment="1">
      <alignment vertical="center" textRotation="90" wrapText="1"/>
    </xf>
    <xf numFmtId="166" fontId="54" fillId="0" borderId="72" xfId="0" applyNumberFormat="1" applyFont="1" applyBorder="1" applyAlignment="1">
      <alignment vertical="center" wrapText="1"/>
    </xf>
    <xf numFmtId="165" fontId="54" fillId="0" borderId="72" xfId="0" applyNumberFormat="1" applyFont="1" applyBorder="1" applyAlignment="1">
      <alignment horizontal="center" vertical="center" wrapText="1"/>
    </xf>
    <xf numFmtId="0" fontId="23" fillId="5" borderId="22" xfId="0" applyFont="1" applyFill="1" applyBorder="1" applyAlignment="1">
      <alignment horizontal="left" vertical="center" wrapText="1"/>
    </xf>
    <xf numFmtId="0" fontId="4" fillId="0" borderId="53" xfId="0" applyFont="1" applyBorder="1" applyAlignment="1">
      <alignment horizontal="left" vertical="center" wrapText="1"/>
    </xf>
    <xf numFmtId="165" fontId="3" fillId="0" borderId="72" xfId="0" applyNumberFormat="1" applyFont="1" applyBorder="1" applyAlignment="1">
      <alignment horizontal="center" vertical="center" textRotation="90" wrapText="1"/>
    </xf>
    <xf numFmtId="0" fontId="4" fillId="3" borderId="67" xfId="0" applyFont="1" applyFill="1" applyBorder="1" applyAlignment="1">
      <alignment horizontal="left" vertical="center" wrapText="1"/>
    </xf>
    <xf numFmtId="0" fontId="19" fillId="2" borderId="72" xfId="0" applyFont="1" applyFill="1" applyBorder="1" applyAlignment="1">
      <alignment horizontal="left" wrapText="1"/>
    </xf>
    <xf numFmtId="0" fontId="4" fillId="3" borderId="42" xfId="0" applyFont="1" applyFill="1" applyBorder="1" applyAlignment="1">
      <alignment horizontal="left" vertical="center" wrapText="1"/>
    </xf>
    <xf numFmtId="0" fontId="4" fillId="3" borderId="72" xfId="0" applyFont="1" applyFill="1" applyBorder="1" applyAlignment="1">
      <alignment horizontal="left" vertical="center" wrapText="1"/>
    </xf>
    <xf numFmtId="165" fontId="7" fillId="0" borderId="45" xfId="0" applyNumberFormat="1" applyFont="1" applyBorder="1"/>
    <xf numFmtId="0" fontId="3" fillId="3" borderId="72" xfId="0" applyFont="1" applyFill="1" applyBorder="1" applyAlignment="1">
      <alignment horizontal="left" vertical="center" wrapText="1"/>
    </xf>
    <xf numFmtId="0" fontId="4" fillId="2" borderId="72" xfId="0" applyFont="1" applyFill="1" applyBorder="1" applyAlignment="1">
      <alignment horizontal="left" wrapText="1"/>
    </xf>
    <xf numFmtId="0" fontId="5" fillId="2" borderId="72" xfId="0" applyFont="1" applyFill="1" applyBorder="1" applyAlignment="1">
      <alignment horizontal="left" wrapText="1"/>
    </xf>
    <xf numFmtId="0" fontId="5" fillId="0" borderId="72" xfId="0" applyFont="1" applyBorder="1" applyAlignment="1">
      <alignment wrapText="1"/>
    </xf>
    <xf numFmtId="0" fontId="0" fillId="0" borderId="72" xfId="0" applyFont="1" applyBorder="1" applyAlignment="1">
      <alignment wrapText="1"/>
    </xf>
    <xf numFmtId="0" fontId="28" fillId="2" borderId="72" xfId="0" applyFont="1" applyFill="1" applyBorder="1" applyAlignment="1">
      <alignment horizontal="left" wrapText="1"/>
    </xf>
    <xf numFmtId="0" fontId="4" fillId="2" borderId="0" xfId="0" applyFont="1" applyFill="1" applyAlignment="1">
      <alignment horizontal="left" wrapText="1"/>
    </xf>
    <xf numFmtId="0" fontId="9" fillId="2" borderId="11" xfId="0" applyFont="1" applyFill="1" applyBorder="1" applyAlignment="1">
      <alignment wrapText="1"/>
    </xf>
    <xf numFmtId="0" fontId="33" fillId="2" borderId="11" xfId="0" applyFont="1" applyFill="1" applyBorder="1" applyAlignment="1">
      <alignment horizontal="center" wrapText="1"/>
    </xf>
    <xf numFmtId="166" fontId="5" fillId="2" borderId="11" xfId="0" applyNumberFormat="1" applyFont="1" applyFill="1" applyBorder="1" applyAlignment="1">
      <alignment horizontal="center" textRotation="90"/>
    </xf>
    <xf numFmtId="0" fontId="41" fillId="3" borderId="20" xfId="0" applyFont="1" applyFill="1" applyBorder="1" applyAlignment="1">
      <alignment horizontal="left" vertical="center" wrapText="1"/>
    </xf>
    <xf numFmtId="0" fontId="41" fillId="0" borderId="22" xfId="0" applyFont="1" applyBorder="1" applyAlignment="1">
      <alignment horizontal="left" vertical="center" wrapText="1"/>
    </xf>
    <xf numFmtId="0" fontId="41" fillId="3" borderId="28" xfId="0" applyFont="1" applyFill="1" applyBorder="1" applyAlignment="1">
      <alignment horizontal="left" vertical="center" wrapText="1"/>
    </xf>
    <xf numFmtId="0" fontId="40" fillId="0" borderId="11" xfId="0" applyFont="1" applyBorder="1" applyAlignment="1">
      <alignment wrapText="1"/>
    </xf>
    <xf numFmtId="168" fontId="40" fillId="0" borderId="52" xfId="0" applyNumberFormat="1" applyFont="1" applyBorder="1" applyAlignment="1">
      <alignment horizontal="center" wrapText="1"/>
    </xf>
    <xf numFmtId="0" fontId="40" fillId="0" borderId="52" xfId="0" applyFont="1" applyBorder="1" applyAlignment="1">
      <alignment horizontal="center" wrapText="1"/>
    </xf>
    <xf numFmtId="168" fontId="41" fillId="0" borderId="63" xfId="0" applyNumberFormat="1" applyFont="1" applyBorder="1" applyAlignment="1">
      <alignment horizontal="left" vertical="center" textRotation="90" wrapText="1"/>
    </xf>
    <xf numFmtId="0" fontId="41" fillId="3" borderId="42" xfId="0" applyFont="1" applyFill="1" applyBorder="1" applyAlignment="1">
      <alignment horizontal="center" vertical="center" wrapText="1"/>
    </xf>
    <xf numFmtId="168" fontId="41" fillId="0" borderId="44" xfId="0" applyNumberFormat="1" applyFont="1" applyBorder="1" applyAlignment="1">
      <alignment horizontal="center" vertical="center" textRotation="90" wrapText="1"/>
    </xf>
    <xf numFmtId="168" fontId="41" fillId="0" borderId="64" xfId="0" applyNumberFormat="1" applyFont="1" applyBorder="1" applyAlignment="1">
      <alignment horizontal="left" vertical="center" textRotation="90" wrapText="1"/>
    </xf>
    <xf numFmtId="0" fontId="41" fillId="3" borderId="20" xfId="0" applyFont="1" applyFill="1" applyBorder="1" applyAlignment="1">
      <alignment horizontal="center" vertical="center" wrapText="1"/>
    </xf>
    <xf numFmtId="168" fontId="41" fillId="0" borderId="22" xfId="0" applyNumberFormat="1" applyFont="1" applyBorder="1" applyAlignment="1">
      <alignment horizontal="center" vertical="center" textRotation="90" wrapText="1"/>
    </xf>
    <xf numFmtId="165" fontId="40" fillId="0" borderId="52" xfId="0" applyNumberFormat="1" applyFont="1" applyBorder="1" applyAlignment="1">
      <alignment wrapText="1"/>
    </xf>
    <xf numFmtId="0" fontId="40" fillId="0" borderId="52" xfId="0" applyFont="1" applyBorder="1" applyAlignment="1">
      <alignment wrapText="1"/>
    </xf>
    <xf numFmtId="165" fontId="41" fillId="0" borderId="64" xfId="0" applyNumberFormat="1" applyFont="1" applyBorder="1" applyAlignment="1">
      <alignment horizontal="left" vertical="center" textRotation="90" wrapText="1"/>
    </xf>
    <xf numFmtId="165" fontId="41" fillId="0" borderId="22" xfId="0" applyNumberFormat="1" applyFont="1" applyBorder="1" applyAlignment="1">
      <alignment horizontal="left" vertical="center" textRotation="90" wrapText="1"/>
    </xf>
    <xf numFmtId="0" fontId="40" fillId="0" borderId="0" xfId="0" applyFont="1" applyAlignment="1">
      <alignment wrapText="1"/>
    </xf>
    <xf numFmtId="164" fontId="40" fillId="0" borderId="52" xfId="0" applyNumberFormat="1" applyFont="1" applyBorder="1" applyAlignment="1">
      <alignment wrapText="1"/>
    </xf>
    <xf numFmtId="164" fontId="41" fillId="0" borderId="64" xfId="0" applyNumberFormat="1" applyFont="1" applyBorder="1" applyAlignment="1">
      <alignment horizontal="left" vertical="center" textRotation="90" wrapText="1"/>
    </xf>
    <xf numFmtId="165" fontId="45" fillId="0" borderId="22" xfId="0" applyNumberFormat="1" applyFont="1" applyBorder="1" applyAlignment="1">
      <alignment horizontal="center" vertical="center" textRotation="90" wrapText="1"/>
    </xf>
    <xf numFmtId="0" fontId="44" fillId="0" borderId="11" xfId="0" applyFont="1" applyBorder="1" applyAlignment="1">
      <alignment horizontal="center" wrapText="1"/>
    </xf>
    <xf numFmtId="164" fontId="40" fillId="0" borderId="52" xfId="0" applyNumberFormat="1" applyFont="1" applyBorder="1" applyAlignment="1">
      <alignment horizontal="center" wrapText="1"/>
    </xf>
    <xf numFmtId="164" fontId="44" fillId="0" borderId="52" xfId="0" applyNumberFormat="1" applyFont="1" applyBorder="1" applyAlignment="1">
      <alignment horizontal="center" wrapText="1"/>
    </xf>
    <xf numFmtId="168" fontId="40" fillId="0" borderId="52" xfId="0" applyNumberFormat="1" applyFont="1" applyBorder="1" applyAlignment="1">
      <alignment wrapText="1"/>
    </xf>
    <xf numFmtId="168" fontId="45" fillId="0" borderId="64" xfId="0" applyNumberFormat="1" applyFont="1" applyBorder="1" applyAlignment="1">
      <alignment horizontal="left" vertical="center" textRotation="90" wrapText="1"/>
    </xf>
    <xf numFmtId="165" fontId="44" fillId="0" borderId="52" xfId="0" applyNumberFormat="1" applyFont="1" applyBorder="1" applyAlignment="1">
      <alignment horizontal="center" wrapText="1"/>
    </xf>
    <xf numFmtId="165" fontId="45" fillId="0" borderId="64" xfId="0" applyNumberFormat="1" applyFont="1" applyBorder="1" applyAlignment="1">
      <alignment horizontal="left" vertical="center" textRotation="90" wrapText="1"/>
    </xf>
    <xf numFmtId="165" fontId="44" fillId="0" borderId="52" xfId="0" applyNumberFormat="1" applyFont="1" applyBorder="1" applyAlignment="1">
      <alignment wrapText="1"/>
    </xf>
    <xf numFmtId="0" fontId="39" fillId="0" borderId="11" xfId="0" applyFont="1" applyBorder="1" applyAlignment="1">
      <alignment wrapText="1"/>
    </xf>
    <xf numFmtId="164" fontId="39" fillId="0" borderId="52" xfId="0" applyNumberFormat="1" applyFont="1" applyBorder="1" applyAlignment="1">
      <alignment wrapText="1"/>
    </xf>
    <xf numFmtId="0" fontId="39" fillId="0" borderId="52" xfId="0" applyFont="1" applyBorder="1" applyAlignment="1">
      <alignment wrapText="1"/>
    </xf>
    <xf numFmtId="165" fontId="39" fillId="0" borderId="52" xfId="0" applyNumberFormat="1" applyFont="1" applyBorder="1" applyAlignment="1">
      <alignment wrapText="1"/>
    </xf>
    <xf numFmtId="165" fontId="41" fillId="0" borderId="11" xfId="0" applyNumberFormat="1" applyFont="1" applyBorder="1" applyAlignment="1">
      <alignment horizontal="left" vertical="center" textRotation="90" wrapText="1"/>
    </xf>
    <xf numFmtId="0" fontId="39" fillId="0" borderId="43" xfId="0" applyFont="1" applyBorder="1" applyAlignment="1">
      <alignment wrapText="1"/>
    </xf>
    <xf numFmtId="164" fontId="39" fillId="0" borderId="65" xfId="0" applyNumberFormat="1" applyFont="1" applyBorder="1" applyAlignment="1">
      <alignment wrapText="1"/>
    </xf>
    <xf numFmtId="0" fontId="39" fillId="0" borderId="65" xfId="0" applyFont="1" applyBorder="1" applyAlignment="1">
      <alignment wrapText="1"/>
    </xf>
    <xf numFmtId="164" fontId="45" fillId="0" borderId="64" xfId="0" applyNumberFormat="1" applyFont="1" applyBorder="1" applyAlignment="1">
      <alignment horizontal="left" vertical="center" textRotation="90" wrapText="1"/>
    </xf>
    <xf numFmtId="164" fontId="44" fillId="0" borderId="52" xfId="0" applyNumberFormat="1" applyFont="1" applyBorder="1" applyAlignment="1">
      <alignment wrapText="1"/>
    </xf>
    <xf numFmtId="0" fontId="39" fillId="0" borderId="52" xfId="0" applyFont="1" applyBorder="1" applyAlignment="1">
      <alignment horizontal="center" wrapText="1"/>
    </xf>
    <xf numFmtId="0" fontId="45" fillId="3" borderId="20" xfId="0" applyFont="1" applyFill="1" applyBorder="1" applyAlignment="1">
      <alignment horizontal="left" vertical="center" wrapText="1"/>
    </xf>
    <xf numFmtId="164" fontId="45" fillId="0" borderId="11" xfId="0" applyNumberFormat="1" applyFont="1" applyBorder="1" applyAlignment="1">
      <alignment horizontal="left" vertical="center" textRotation="90" wrapText="1"/>
    </xf>
    <xf numFmtId="0" fontId="45" fillId="3" borderId="22" xfId="0" applyFont="1" applyFill="1" applyBorder="1" applyAlignment="1">
      <alignment horizontal="left" vertical="center" wrapText="1"/>
    </xf>
    <xf numFmtId="0" fontId="45" fillId="0" borderId="22" xfId="0" applyFont="1" applyBorder="1" applyAlignment="1">
      <alignment horizontal="left" vertical="center" wrapText="1"/>
    </xf>
    <xf numFmtId="164" fontId="41" fillId="0" borderId="11" xfId="0" applyNumberFormat="1" applyFont="1" applyBorder="1" applyAlignment="1">
      <alignment horizontal="left" vertical="center" textRotation="90" wrapText="1"/>
    </xf>
    <xf numFmtId="0" fontId="41" fillId="3" borderId="22" xfId="0" applyFont="1" applyFill="1" applyBorder="1" applyAlignment="1">
      <alignment horizontal="left" vertical="center" wrapText="1"/>
    </xf>
    <xf numFmtId="164" fontId="55" fillId="0" borderId="64" xfId="0" applyNumberFormat="1" applyFont="1" applyBorder="1" applyAlignment="1">
      <alignment wrapText="1"/>
    </xf>
    <xf numFmtId="0" fontId="38" fillId="3" borderId="20" xfId="0" applyFont="1" applyFill="1" applyBorder="1" applyAlignment="1">
      <alignment horizontal="center" vertical="center" wrapText="1"/>
    </xf>
    <xf numFmtId="165" fontId="41" fillId="0" borderId="29" xfId="0" applyNumberFormat="1" applyFont="1" applyBorder="1" applyAlignment="1">
      <alignment horizontal="left" vertical="center" textRotation="90" wrapText="1"/>
    </xf>
    <xf numFmtId="0" fontId="41" fillId="0" borderId="30" xfId="0" applyFont="1" applyBorder="1" applyAlignment="1">
      <alignment horizontal="left" vertical="center" wrapText="1"/>
    </xf>
    <xf numFmtId="165" fontId="41" fillId="0" borderId="66" xfId="0" applyNumberFormat="1" applyFont="1" applyBorder="1" applyAlignment="1">
      <alignment horizontal="left" vertical="center" textRotation="90" wrapText="1"/>
    </xf>
    <xf numFmtId="0" fontId="41" fillId="3" borderId="28" xfId="0" applyFont="1" applyFill="1" applyBorder="1" applyAlignment="1">
      <alignment horizontal="center" vertical="center" wrapText="1"/>
    </xf>
    <xf numFmtId="165" fontId="3" fillId="0" borderId="69" xfId="0" applyNumberFormat="1" applyFont="1" applyBorder="1" applyAlignment="1">
      <alignment horizontal="center" vertical="center" wrapText="1"/>
    </xf>
    <xf numFmtId="0" fontId="3" fillId="6" borderId="20" xfId="0" applyFont="1" applyFill="1" applyBorder="1" applyAlignment="1">
      <alignment horizontal="left" vertical="center" wrapText="1"/>
    </xf>
    <xf numFmtId="165" fontId="3" fillId="6" borderId="22" xfId="0" applyNumberFormat="1" applyFont="1" applyFill="1" applyBorder="1" applyAlignment="1">
      <alignment horizontal="center" vertical="center" textRotation="90" wrapText="1"/>
    </xf>
    <xf numFmtId="0" fontId="3" fillId="6" borderId="22" xfId="0" applyFont="1" applyFill="1" applyBorder="1" applyAlignment="1">
      <alignment horizontal="left" vertical="center" wrapText="1"/>
    </xf>
    <xf numFmtId="165" fontId="3" fillId="6" borderId="20" xfId="0" applyNumberFormat="1" applyFont="1" applyFill="1" applyBorder="1" applyAlignment="1">
      <alignment horizontal="center" vertical="center" textRotation="90" wrapText="1"/>
    </xf>
    <xf numFmtId="165" fontId="3" fillId="6" borderId="5" xfId="0" applyNumberFormat="1" applyFont="1" applyFill="1" applyBorder="1" applyAlignment="1">
      <alignment horizontal="center" vertical="center" textRotation="90" wrapText="1"/>
    </xf>
    <xf numFmtId="0" fontId="44" fillId="6" borderId="11" xfId="0" applyFont="1" applyFill="1" applyBorder="1" applyAlignment="1">
      <alignment horizontal="left" vertical="center" wrapText="1"/>
    </xf>
    <xf numFmtId="165" fontId="44" fillId="6" borderId="11" xfId="0" applyNumberFormat="1" applyFont="1" applyFill="1" applyBorder="1"/>
    <xf numFmtId="0" fontId="44" fillId="6" borderId="11" xfId="0" applyFont="1" applyFill="1" applyBorder="1" applyAlignment="1">
      <alignment vertical="center"/>
    </xf>
    <xf numFmtId="0" fontId="49" fillId="6" borderId="11" xfId="0" applyFont="1" applyFill="1" applyBorder="1" applyAlignment="1">
      <alignment vertical="center" wrapText="1"/>
    </xf>
    <xf numFmtId="0" fontId="49" fillId="6" borderId="11" xfId="0" applyFont="1" applyFill="1" applyBorder="1" applyAlignment="1">
      <alignment wrapText="1"/>
    </xf>
    <xf numFmtId="165" fontId="49" fillId="6" borderId="11" xfId="0" applyNumberFormat="1" applyFont="1" applyFill="1" applyBorder="1" applyAlignment="1">
      <alignment horizontal="center" wrapText="1"/>
    </xf>
    <xf numFmtId="0" fontId="44" fillId="6" borderId="11" xfId="0" applyFont="1" applyFill="1" applyBorder="1"/>
    <xf numFmtId="0" fontId="51" fillId="6" borderId="11" xfId="0" applyFont="1" applyFill="1" applyBorder="1" applyAlignment="1">
      <alignment horizontal="center"/>
    </xf>
    <xf numFmtId="0" fontId="40" fillId="6" borderId="11" xfId="0" applyFont="1" applyFill="1" applyBorder="1" applyAlignment="1">
      <alignment vertical="center" wrapText="1"/>
    </xf>
    <xf numFmtId="165" fontId="41" fillId="0" borderId="43" xfId="0" applyNumberFormat="1" applyFont="1" applyBorder="1" applyAlignment="1">
      <alignment horizontal="center" vertical="center" textRotation="90" wrapText="1"/>
    </xf>
    <xf numFmtId="0" fontId="4" fillId="6" borderId="11" xfId="0" applyFont="1" applyFill="1" applyBorder="1" applyAlignment="1">
      <alignment horizontal="center" vertical="center" wrapText="1"/>
    </xf>
    <xf numFmtId="166" fontId="13" fillId="6" borderId="11" xfId="0" applyNumberFormat="1" applyFont="1" applyFill="1" applyBorder="1" applyAlignment="1">
      <alignment horizontal="center" vertical="center" textRotation="90" wrapText="1"/>
    </xf>
    <xf numFmtId="0" fontId="14" fillId="6" borderId="11"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4" fillId="6" borderId="20" xfId="0" applyFont="1" applyFill="1" applyBorder="1" applyAlignment="1">
      <alignment horizontal="left" vertical="center" wrapText="1"/>
    </xf>
    <xf numFmtId="166" fontId="4" fillId="6" borderId="11" xfId="0" applyNumberFormat="1" applyFont="1" applyFill="1" applyBorder="1" applyAlignment="1">
      <alignment horizontal="left" vertical="center" textRotation="90" wrapText="1"/>
    </xf>
    <xf numFmtId="0" fontId="4" fillId="7" borderId="11" xfId="0" applyFont="1" applyFill="1" applyBorder="1" applyAlignment="1">
      <alignment horizontal="center"/>
    </xf>
    <xf numFmtId="0" fontId="4" fillId="6" borderId="72" xfId="0" applyFont="1" applyFill="1" applyBorder="1" applyAlignment="1">
      <alignment horizontal="left" vertical="center" wrapText="1"/>
    </xf>
    <xf numFmtId="166" fontId="4" fillId="6" borderId="72" xfId="0" applyNumberFormat="1" applyFont="1" applyFill="1" applyBorder="1" applyAlignment="1">
      <alignment horizontal="left" vertical="center" textRotation="90" wrapText="1"/>
    </xf>
    <xf numFmtId="165" fontId="3" fillId="6" borderId="72" xfId="0" applyNumberFormat="1" applyFont="1" applyFill="1" applyBorder="1" applyAlignment="1">
      <alignment horizontal="left" vertical="center" textRotation="90" wrapText="1"/>
    </xf>
    <xf numFmtId="0" fontId="4" fillId="7" borderId="72" xfId="0" applyFont="1" applyFill="1" applyBorder="1" applyAlignment="1">
      <alignment horizontal="center" wrapText="1"/>
    </xf>
    <xf numFmtId="0" fontId="5" fillId="7" borderId="0" xfId="0" applyFont="1" applyFill="1" applyAlignment="1">
      <alignment horizontal="left"/>
    </xf>
    <xf numFmtId="165" fontId="4" fillId="6" borderId="20" xfId="0" applyNumberFormat="1" applyFont="1" applyFill="1" applyBorder="1" applyAlignment="1">
      <alignment horizontal="center" vertical="center" textRotation="90" wrapText="1"/>
    </xf>
    <xf numFmtId="166" fontId="3" fillId="6" borderId="11" xfId="0" applyNumberFormat="1" applyFont="1" applyFill="1" applyBorder="1" applyAlignment="1">
      <alignment horizontal="center" vertical="center" textRotation="90" wrapText="1"/>
    </xf>
    <xf numFmtId="0" fontId="4" fillId="7" borderId="11" xfId="0" applyFont="1" applyFill="1" applyBorder="1" applyAlignment="1">
      <alignment horizontal="center" wrapText="1"/>
    </xf>
    <xf numFmtId="165" fontId="4" fillId="6" borderId="9" xfId="0" applyNumberFormat="1" applyFont="1" applyFill="1" applyBorder="1" applyAlignment="1">
      <alignment horizontal="center" vertical="center" textRotation="90" wrapText="1"/>
    </xf>
    <xf numFmtId="0" fontId="5" fillId="7" borderId="0" xfId="0" applyFont="1" applyFill="1" applyAlignment="1">
      <alignment horizontal="center"/>
    </xf>
    <xf numFmtId="0" fontId="4" fillId="6" borderId="77" xfId="0" applyFont="1" applyFill="1" applyBorder="1" applyAlignment="1">
      <alignment horizontal="left" vertical="center" wrapText="1"/>
    </xf>
    <xf numFmtId="166" fontId="3" fillId="6" borderId="72" xfId="0" applyNumberFormat="1" applyFont="1" applyFill="1" applyBorder="1" applyAlignment="1">
      <alignment horizontal="center" vertical="center" textRotation="90" wrapText="1"/>
    </xf>
    <xf numFmtId="0" fontId="5" fillId="7" borderId="72" xfId="0" applyFont="1" applyFill="1" applyBorder="1" applyAlignment="1">
      <alignment horizontal="center"/>
    </xf>
    <xf numFmtId="165" fontId="4" fillId="6" borderId="72" xfId="0" applyNumberFormat="1" applyFont="1" applyFill="1" applyBorder="1" applyAlignment="1">
      <alignment horizontal="center" vertical="center" textRotation="90" wrapText="1"/>
    </xf>
    <xf numFmtId="0" fontId="49" fillId="6" borderId="2" xfId="0" applyFont="1" applyFill="1" applyBorder="1" applyAlignment="1">
      <alignment vertical="center" wrapText="1"/>
    </xf>
    <xf numFmtId="165" fontId="44" fillId="6" borderId="2" xfId="0" applyNumberFormat="1" applyFont="1" applyFill="1" applyBorder="1"/>
    <xf numFmtId="0" fontId="49" fillId="6" borderId="2" xfId="0" applyFont="1" applyFill="1" applyBorder="1" applyAlignment="1">
      <alignment wrapText="1"/>
    </xf>
    <xf numFmtId="165" fontId="49" fillId="6" borderId="2" xfId="0" applyNumberFormat="1" applyFont="1" applyFill="1" applyBorder="1" applyAlignment="1">
      <alignment horizontal="center" wrapText="1"/>
    </xf>
    <xf numFmtId="0" fontId="38" fillId="6" borderId="52" xfId="0" applyFont="1" applyFill="1" applyBorder="1" applyAlignment="1">
      <alignment horizontal="left" vertical="center" wrapText="1"/>
    </xf>
    <xf numFmtId="0" fontId="38" fillId="6" borderId="11" xfId="0" applyFont="1" applyFill="1" applyBorder="1" applyAlignment="1">
      <alignment horizontal="left" vertical="center" wrapText="1"/>
    </xf>
    <xf numFmtId="0" fontId="40" fillId="6" borderId="0" xfId="0" applyFont="1" applyFill="1" applyAlignment="1"/>
    <xf numFmtId="0" fontId="38" fillId="6" borderId="43" xfId="0" applyFont="1" applyFill="1" applyBorder="1" applyAlignment="1">
      <alignment horizontal="center" vertical="center" wrapText="1"/>
    </xf>
    <xf numFmtId="165" fontId="38" fillId="6" borderId="43" xfId="0" applyNumberFormat="1" applyFont="1" applyFill="1" applyBorder="1" applyAlignment="1">
      <alignment horizontal="center" vertical="center" textRotation="90" wrapText="1"/>
    </xf>
    <xf numFmtId="0" fontId="38" fillId="6" borderId="43" xfId="0" applyFont="1" applyFill="1" applyBorder="1" applyAlignment="1">
      <alignment horizontal="center" vertical="center" textRotation="90" wrapText="1"/>
    </xf>
    <xf numFmtId="0" fontId="38" fillId="6" borderId="11" xfId="0" applyFont="1" applyFill="1" applyBorder="1" applyAlignment="1">
      <alignment horizontal="center" vertical="center" wrapText="1"/>
    </xf>
    <xf numFmtId="0" fontId="41" fillId="6" borderId="11" xfId="0" applyFont="1" applyFill="1" applyBorder="1" applyAlignment="1">
      <alignment horizontal="center" vertical="center" wrapText="1"/>
    </xf>
    <xf numFmtId="0" fontId="41" fillId="6" borderId="11" xfId="0" applyFont="1" applyFill="1" applyBorder="1" applyAlignment="1">
      <alignment vertical="center" wrapText="1"/>
    </xf>
    <xf numFmtId="0" fontId="41" fillId="6" borderId="11" xfId="0" applyFont="1" applyFill="1" applyBorder="1" applyAlignment="1">
      <alignment horizontal="left" vertical="center" wrapText="1"/>
    </xf>
    <xf numFmtId="0" fontId="41" fillId="6" borderId="11" xfId="0" applyFont="1" applyFill="1" applyBorder="1" applyAlignment="1">
      <alignment horizontal="left" vertical="center" textRotation="90" wrapText="1"/>
    </xf>
    <xf numFmtId="165" fontId="41" fillId="6" borderId="11" xfId="0" applyNumberFormat="1" applyFont="1" applyFill="1" applyBorder="1" applyAlignment="1">
      <alignment horizontal="center" vertical="center" textRotation="90" wrapText="1"/>
    </xf>
    <xf numFmtId="0" fontId="3" fillId="6" borderId="17" xfId="0" applyFont="1" applyFill="1" applyBorder="1" applyAlignment="1">
      <alignment horizontal="left" vertical="center" wrapText="1"/>
    </xf>
    <xf numFmtId="166" fontId="3" fillId="6" borderId="13" xfId="0" applyNumberFormat="1" applyFont="1" applyFill="1" applyBorder="1" applyAlignment="1">
      <alignment horizontal="left" vertical="center" textRotation="90" wrapText="1"/>
    </xf>
    <xf numFmtId="0" fontId="3" fillId="6" borderId="21" xfId="0" applyFont="1" applyFill="1" applyBorder="1" applyAlignment="1">
      <alignment horizontal="left" vertical="center" wrapText="1"/>
    </xf>
    <xf numFmtId="0" fontId="3" fillId="6" borderId="17" xfId="0" applyFont="1" applyFill="1" applyBorder="1" applyAlignment="1">
      <alignment horizontal="center" vertical="center" wrapText="1"/>
    </xf>
    <xf numFmtId="166" fontId="3" fillId="6" borderId="11" xfId="0" applyNumberFormat="1" applyFont="1" applyFill="1" applyBorder="1" applyAlignment="1">
      <alignment horizontal="left" vertical="center" textRotation="90" wrapText="1"/>
    </xf>
    <xf numFmtId="0" fontId="3" fillId="6" borderId="5" xfId="0" applyFont="1" applyFill="1" applyBorder="1" applyAlignment="1">
      <alignment horizontal="left" vertical="center" wrapText="1"/>
    </xf>
    <xf numFmtId="0" fontId="3" fillId="6" borderId="20" xfId="0" applyFont="1" applyFill="1" applyBorder="1" applyAlignment="1">
      <alignment horizontal="center" vertical="center" wrapText="1"/>
    </xf>
    <xf numFmtId="165" fontId="3" fillId="6" borderId="11" xfId="0" applyNumberFormat="1" applyFont="1" applyFill="1" applyBorder="1" applyAlignment="1">
      <alignment horizontal="left" vertical="center" textRotation="90" wrapText="1"/>
    </xf>
    <xf numFmtId="165" fontId="3" fillId="6" borderId="20" xfId="0" applyNumberFormat="1" applyFont="1" applyFill="1" applyBorder="1" applyAlignment="1">
      <alignment horizontal="left" vertical="center" textRotation="90" wrapText="1"/>
    </xf>
    <xf numFmtId="0" fontId="5" fillId="6" borderId="11" xfId="0" applyFont="1" applyFill="1" applyBorder="1" applyAlignment="1">
      <alignment horizontal="left" vertical="center" wrapText="1"/>
    </xf>
    <xf numFmtId="166" fontId="5" fillId="6" borderId="23" xfId="0" applyNumberFormat="1" applyFont="1" applyFill="1" applyBorder="1" applyAlignment="1">
      <alignment horizontal="left" vertical="center" wrapText="1"/>
    </xf>
    <xf numFmtId="0" fontId="5" fillId="6" borderId="23" xfId="0" applyFont="1" applyFill="1" applyBorder="1" applyAlignment="1">
      <alignment horizontal="left" vertical="center" wrapText="1"/>
    </xf>
    <xf numFmtId="0" fontId="5" fillId="6" borderId="2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4" fillId="6" borderId="20" xfId="0" applyFont="1" applyFill="1" applyBorder="1" applyAlignment="1">
      <alignment vertical="center" wrapText="1"/>
    </xf>
    <xf numFmtId="0" fontId="3" fillId="6" borderId="13" xfId="0" applyFont="1" applyFill="1" applyBorder="1" applyAlignment="1">
      <alignment horizontal="center" vertical="center" wrapText="1"/>
    </xf>
    <xf numFmtId="166" fontId="1" fillId="6" borderId="11" xfId="0" applyNumberFormat="1" applyFont="1" applyFill="1" applyBorder="1" applyAlignment="1">
      <alignment horizontal="center" vertical="center" textRotation="90" wrapText="1"/>
    </xf>
    <xf numFmtId="0" fontId="4" fillId="6" borderId="22" xfId="0" applyFont="1" applyFill="1" applyBorder="1" applyAlignment="1">
      <alignment horizontal="left" vertical="center" wrapText="1"/>
    </xf>
    <xf numFmtId="0" fontId="41" fillId="6" borderId="11" xfId="0" applyFont="1" applyFill="1" applyBorder="1" applyAlignment="1">
      <alignment horizontal="left" vertical="top" wrapText="1"/>
    </xf>
    <xf numFmtId="165" fontId="4" fillId="6" borderId="20" xfId="0" applyNumberFormat="1" applyFont="1" applyFill="1" applyBorder="1" applyAlignment="1">
      <alignment horizontal="left" vertical="center" textRotation="90" wrapText="1"/>
    </xf>
    <xf numFmtId="0" fontId="7" fillId="6" borderId="11" xfId="0" applyFont="1" applyFill="1" applyBorder="1" applyAlignment="1">
      <alignment horizontal="left" wrapText="1"/>
    </xf>
    <xf numFmtId="0" fontId="7" fillId="6" borderId="0" xfId="0" applyFont="1" applyFill="1" applyAlignment="1">
      <alignment wrapText="1"/>
    </xf>
    <xf numFmtId="0" fontId="6" fillId="6" borderId="11" xfId="0" applyFont="1" applyFill="1" applyBorder="1"/>
    <xf numFmtId="0" fontId="7" fillId="6" borderId="22" xfId="0" applyFont="1" applyFill="1" applyBorder="1" applyAlignment="1">
      <alignment horizontal="center"/>
    </xf>
    <xf numFmtId="49" fontId="41" fillId="6" borderId="11" xfId="0" applyNumberFormat="1" applyFont="1" applyFill="1" applyBorder="1" applyAlignment="1">
      <alignment horizontal="left" vertical="center" wrapText="1"/>
    </xf>
    <xf numFmtId="0" fontId="7" fillId="6" borderId="11" xfId="0" applyFont="1" applyFill="1" applyBorder="1" applyAlignment="1">
      <alignment wrapText="1"/>
    </xf>
    <xf numFmtId="0" fontId="44" fillId="6" borderId="11" xfId="0" applyFont="1" applyFill="1" applyBorder="1" applyAlignment="1">
      <alignment horizontal="center" vertical="center" wrapText="1"/>
    </xf>
    <xf numFmtId="0" fontId="7" fillId="6" borderId="11" xfId="0" applyFont="1" applyFill="1" applyBorder="1" applyAlignment="1">
      <alignment vertical="center" wrapText="1"/>
    </xf>
    <xf numFmtId="0" fontId="7" fillId="6" borderId="0" xfId="0" applyFont="1" applyFill="1" applyAlignment="1">
      <alignment vertical="center" wrapText="1"/>
    </xf>
    <xf numFmtId="0" fontId="3" fillId="6" borderId="33" xfId="0" applyFont="1" applyFill="1" applyBorder="1" applyAlignment="1">
      <alignment horizontal="center" vertical="center" wrapText="1"/>
    </xf>
    <xf numFmtId="166" fontId="1" fillId="6" borderId="22" xfId="0" applyNumberFormat="1" applyFont="1" applyFill="1" applyBorder="1" applyAlignment="1">
      <alignment horizontal="center" vertical="center" textRotation="90" wrapText="1"/>
    </xf>
    <xf numFmtId="0" fontId="44" fillId="6" borderId="11" xfId="0" applyFont="1" applyFill="1" applyBorder="1" applyAlignment="1">
      <alignment vertical="center" wrapText="1"/>
    </xf>
    <xf numFmtId="166" fontId="4" fillId="6" borderId="11" xfId="0" applyNumberFormat="1" applyFont="1" applyFill="1" applyBorder="1" applyAlignment="1">
      <alignment horizontal="center" vertical="center" textRotation="90" wrapText="1"/>
    </xf>
    <xf numFmtId="0" fontId="3" fillId="7" borderId="20" xfId="0" applyFont="1" applyFill="1" applyBorder="1" applyAlignment="1">
      <alignment horizontal="left" vertical="center" wrapText="1"/>
    </xf>
    <xf numFmtId="167" fontId="41" fillId="6" borderId="11" xfId="0" applyNumberFormat="1" applyFont="1" applyFill="1" applyBorder="1" applyAlignment="1">
      <alignment horizontal="center" vertical="center" textRotation="90"/>
    </xf>
    <xf numFmtId="0" fontId="4" fillId="7" borderId="0" xfId="0" applyFont="1" applyFill="1" applyAlignment="1">
      <alignment horizontal="center"/>
    </xf>
    <xf numFmtId="0" fontId="44" fillId="6" borderId="11" xfId="0" applyFont="1" applyFill="1" applyBorder="1" applyAlignment="1">
      <alignment horizontal="left" vertical="top" wrapText="1"/>
    </xf>
    <xf numFmtId="167" fontId="44" fillId="6" borderId="11" xfId="0" applyNumberFormat="1" applyFont="1" applyFill="1" applyBorder="1" applyAlignment="1">
      <alignment horizontal="center" vertical="center" textRotation="90"/>
    </xf>
    <xf numFmtId="165" fontId="44" fillId="6" borderId="11" xfId="0" applyNumberFormat="1" applyFont="1" applyFill="1" applyBorder="1" applyAlignment="1">
      <alignment horizontal="center" vertical="top" textRotation="90" wrapText="1"/>
    </xf>
    <xf numFmtId="0" fontId="3" fillId="7" borderId="42" xfId="0" applyFont="1" applyFill="1" applyBorder="1" applyAlignment="1">
      <alignment horizontal="left" vertical="top" wrapText="1"/>
    </xf>
    <xf numFmtId="165" fontId="3" fillId="7" borderId="11" xfId="0" applyNumberFormat="1" applyFont="1" applyFill="1" applyBorder="1" applyAlignment="1">
      <alignment horizontal="center" vertical="center" wrapText="1"/>
    </xf>
    <xf numFmtId="0" fontId="3" fillId="7" borderId="44" xfId="0" applyFont="1" applyFill="1" applyBorder="1" applyAlignment="1">
      <alignment horizontal="left" vertical="top"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4" fillId="6" borderId="11" xfId="0" applyFont="1" applyFill="1" applyBorder="1" applyAlignment="1">
      <alignment horizontal="center" wrapText="1"/>
    </xf>
    <xf numFmtId="168" fontId="41" fillId="6" borderId="11" xfId="0" applyNumberFormat="1" applyFont="1" applyFill="1" applyBorder="1" applyAlignment="1">
      <alignment horizontal="center" vertical="center" textRotation="90" wrapText="1"/>
    </xf>
    <xf numFmtId="165" fontId="3" fillId="7" borderId="11" xfId="0" applyNumberFormat="1" applyFont="1" applyFill="1" applyBorder="1" applyAlignment="1">
      <alignment horizontal="center" vertical="center" textRotation="90" wrapText="1"/>
    </xf>
    <xf numFmtId="0" fontId="3" fillId="7" borderId="22" xfId="0" applyFont="1" applyFill="1" applyBorder="1" applyAlignment="1">
      <alignment horizontal="left" vertical="center" wrapText="1"/>
    </xf>
    <xf numFmtId="165" fontId="3" fillId="7" borderId="20" xfId="0" applyNumberFormat="1" applyFont="1" applyFill="1" applyBorder="1" applyAlignment="1">
      <alignment horizontal="center" vertical="center" textRotation="90" wrapText="1"/>
    </xf>
    <xf numFmtId="0" fontId="3" fillId="7" borderId="11" xfId="0" applyFont="1" applyFill="1" applyBorder="1" applyAlignment="1">
      <alignment horizontal="left" vertical="center" wrapText="1"/>
    </xf>
    <xf numFmtId="165" fontId="3" fillId="7" borderId="22" xfId="0" applyNumberFormat="1" applyFont="1" applyFill="1" applyBorder="1" applyAlignment="1">
      <alignment horizontal="center" vertical="center" textRotation="90" wrapText="1"/>
    </xf>
    <xf numFmtId="0" fontId="4" fillId="6" borderId="20" xfId="0" applyFont="1" applyFill="1" applyBorder="1" applyAlignment="1">
      <alignment horizontal="center" vertical="center" wrapText="1"/>
    </xf>
    <xf numFmtId="0" fontId="41" fillId="6" borderId="0" xfId="0" applyFont="1" applyFill="1" applyAlignment="1">
      <alignment horizontal="left" vertical="top" wrapText="1"/>
    </xf>
    <xf numFmtId="165" fontId="44" fillId="6" borderId="11" xfId="0" applyNumberFormat="1" applyFont="1" applyFill="1" applyBorder="1" applyAlignment="1">
      <alignment horizontal="center" vertical="center" textRotation="90"/>
    </xf>
    <xf numFmtId="0" fontId="5" fillId="7" borderId="46" xfId="0" applyFont="1" applyFill="1" applyBorder="1" applyAlignment="1">
      <alignment horizontal="center"/>
    </xf>
    <xf numFmtId="165" fontId="44" fillId="6" borderId="11" xfId="0" applyNumberFormat="1" applyFont="1" applyFill="1" applyBorder="1" applyAlignment="1">
      <alignment horizontal="center" vertical="center" textRotation="90" wrapText="1"/>
    </xf>
    <xf numFmtId="0" fontId="11" fillId="6" borderId="11" xfId="0" applyFont="1" applyFill="1" applyBorder="1"/>
    <xf numFmtId="166" fontId="10" fillId="6" borderId="11" xfId="0" applyNumberFormat="1" applyFont="1" applyFill="1" applyBorder="1" applyAlignment="1">
      <alignment horizontal="center" vertical="center" wrapText="1"/>
    </xf>
    <xf numFmtId="165" fontId="41" fillId="6" borderId="11" xfId="0" applyNumberFormat="1" applyFont="1" applyFill="1" applyBorder="1" applyAlignment="1">
      <alignment horizontal="left" vertical="center" wrapText="1"/>
    </xf>
    <xf numFmtId="165" fontId="49" fillId="6" borderId="11" xfId="0" applyNumberFormat="1" applyFont="1" applyFill="1" applyBorder="1" applyAlignment="1">
      <alignment vertical="center" wrapText="1"/>
    </xf>
    <xf numFmtId="0" fontId="41" fillId="6" borderId="0" xfId="0" applyFont="1" applyFill="1" applyAlignment="1">
      <alignment horizontal="left" vertical="center" wrapText="1"/>
    </xf>
    <xf numFmtId="165" fontId="41" fillId="6" borderId="53" xfId="0" applyNumberFormat="1" applyFont="1" applyFill="1" applyBorder="1" applyAlignment="1">
      <alignment horizontal="center" vertical="center" textRotation="90" wrapText="1"/>
    </xf>
    <xf numFmtId="166" fontId="3" fillId="6" borderId="72" xfId="0" applyNumberFormat="1" applyFont="1" applyFill="1" applyBorder="1" applyAlignment="1">
      <alignment horizontal="left" vertical="center" textRotation="90" wrapText="1"/>
    </xf>
    <xf numFmtId="165" fontId="4" fillId="6" borderId="52" xfId="0" applyNumberFormat="1" applyFont="1" applyFill="1" applyBorder="1" applyAlignment="1">
      <alignment horizontal="center" vertical="center" textRotation="90" wrapText="1"/>
    </xf>
    <xf numFmtId="0" fontId="41" fillId="6" borderId="43" xfId="0" applyFont="1" applyFill="1" applyBorder="1" applyAlignment="1">
      <alignment horizontal="left" vertical="center" wrapText="1"/>
    </xf>
    <xf numFmtId="0" fontId="3" fillId="6" borderId="11" xfId="0" applyFont="1" applyFill="1" applyBorder="1" applyAlignment="1">
      <alignment horizontal="left" vertical="center" wrapText="1"/>
    </xf>
    <xf numFmtId="0" fontId="20" fillId="7" borderId="20" xfId="0" applyFont="1" applyFill="1" applyBorder="1" applyAlignment="1">
      <alignment horizontal="left" vertical="center" wrapText="1"/>
    </xf>
    <xf numFmtId="165" fontId="3" fillId="5" borderId="11" xfId="0" applyNumberFormat="1" applyFont="1" applyFill="1" applyBorder="1" applyAlignment="1">
      <alignment horizontal="center" vertical="center" wrapText="1"/>
    </xf>
    <xf numFmtId="0" fontId="21" fillId="7" borderId="20" xfId="0" applyFont="1" applyFill="1" applyBorder="1" applyAlignment="1">
      <alignment horizontal="left" vertical="center" wrapText="1"/>
    </xf>
    <xf numFmtId="0" fontId="5" fillId="7" borderId="0" xfId="0" applyFont="1" applyFill="1" applyAlignment="1">
      <alignment wrapText="1"/>
    </xf>
    <xf numFmtId="0" fontId="5" fillId="7" borderId="46" xfId="0" applyFont="1" applyFill="1" applyBorder="1" applyAlignment="1">
      <alignment horizontal="left" wrapText="1"/>
    </xf>
    <xf numFmtId="0" fontId="44" fillId="6" borderId="0" xfId="0" applyFont="1" applyFill="1" applyAlignment="1">
      <alignment horizontal="left" vertical="top" wrapText="1"/>
    </xf>
    <xf numFmtId="0" fontId="10" fillId="6" borderId="38" xfId="0" applyFont="1" applyFill="1" applyBorder="1" applyAlignment="1">
      <alignment vertical="center" wrapText="1"/>
    </xf>
    <xf numFmtId="0" fontId="5" fillId="7" borderId="46" xfId="0" applyFont="1" applyFill="1" applyBorder="1" applyAlignment="1">
      <alignment wrapText="1"/>
    </xf>
    <xf numFmtId="0" fontId="16" fillId="7" borderId="11" xfId="0" applyFont="1" applyFill="1" applyBorder="1" applyAlignment="1"/>
    <xf numFmtId="165" fontId="4" fillId="6" borderId="9" xfId="0" applyNumberFormat="1" applyFont="1" applyFill="1" applyBorder="1" applyAlignment="1">
      <alignment horizontal="left" vertical="center" textRotation="90" wrapText="1"/>
    </xf>
    <xf numFmtId="0" fontId="5" fillId="6" borderId="24" xfId="0" applyFont="1" applyFill="1" applyBorder="1" applyAlignment="1">
      <alignment horizontal="left" vertical="center" wrapText="1"/>
    </xf>
    <xf numFmtId="166" fontId="5" fillId="6" borderId="25" xfId="0" applyNumberFormat="1" applyFont="1" applyFill="1" applyBorder="1" applyAlignment="1">
      <alignment horizontal="left" vertical="center" wrapText="1"/>
    </xf>
    <xf numFmtId="0" fontId="5" fillId="6" borderId="25" xfId="0" applyFont="1" applyFill="1" applyBorder="1" applyAlignment="1">
      <alignment horizontal="left" vertical="center" wrapText="1"/>
    </xf>
    <xf numFmtId="0" fontId="7" fillId="6" borderId="25" xfId="0" applyFont="1" applyFill="1" applyBorder="1" applyAlignment="1">
      <alignment horizontal="center" vertical="center" wrapText="1"/>
    </xf>
    <xf numFmtId="0" fontId="16" fillId="7" borderId="11" xfId="0" applyFont="1" applyFill="1" applyBorder="1" applyAlignment="1">
      <alignment horizontal="center"/>
    </xf>
    <xf numFmtId="0" fontId="16" fillId="7" borderId="13" xfId="0" applyFont="1" applyFill="1" applyBorder="1" applyAlignment="1">
      <alignment horizontal="center"/>
    </xf>
    <xf numFmtId="0" fontId="4" fillId="6" borderId="22" xfId="0" applyFont="1" applyFill="1" applyBorder="1" applyAlignment="1">
      <alignment horizontal="center" vertical="center" wrapText="1"/>
    </xf>
    <xf numFmtId="165" fontId="41" fillId="6" borderId="9" xfId="0" applyNumberFormat="1" applyFont="1" applyFill="1" applyBorder="1" applyAlignment="1">
      <alignment horizontal="center" vertical="center" textRotation="90" wrapText="1"/>
    </xf>
    <xf numFmtId="0" fontId="45" fillId="6" borderId="11" xfId="0" applyFont="1" applyFill="1" applyBorder="1" applyAlignment="1">
      <alignment horizontal="center" vertical="center" wrapText="1"/>
    </xf>
    <xf numFmtId="0" fontId="45" fillId="6" borderId="11" xfId="0" applyFont="1" applyFill="1" applyBorder="1" applyAlignment="1">
      <alignment horizontal="left" vertical="center" textRotation="90" wrapText="1"/>
    </xf>
    <xf numFmtId="0" fontId="0" fillId="6" borderId="0" xfId="0" applyFont="1" applyFill="1" applyAlignment="1"/>
    <xf numFmtId="165" fontId="3" fillId="6" borderId="11" xfId="0" applyNumberFormat="1" applyFont="1" applyFill="1" applyBorder="1" applyAlignment="1">
      <alignment horizontal="center" vertical="center" textRotation="90" wrapText="1"/>
    </xf>
    <xf numFmtId="165" fontId="41" fillId="6" borderId="2" xfId="0" applyNumberFormat="1" applyFont="1" applyFill="1" applyBorder="1" applyAlignment="1">
      <alignment horizontal="center" vertical="center" textRotation="90" wrapText="1"/>
    </xf>
    <xf numFmtId="165" fontId="40" fillId="6" borderId="11" xfId="0" applyNumberFormat="1" applyFont="1" applyFill="1" applyBorder="1" applyAlignment="1">
      <alignment horizontal="center" wrapText="1"/>
    </xf>
    <xf numFmtId="0" fontId="3" fillId="6" borderId="0" xfId="0" applyFont="1" applyFill="1" applyAlignment="1">
      <alignment vertical="center" wrapText="1"/>
    </xf>
    <xf numFmtId="0" fontId="6" fillId="6" borderId="0" xfId="0" applyFont="1" applyFill="1" applyAlignment="1">
      <alignment vertical="center" wrapText="1"/>
    </xf>
    <xf numFmtId="164" fontId="3" fillId="6" borderId="20" xfId="0" applyNumberFormat="1" applyFont="1" applyFill="1" applyBorder="1" applyAlignment="1">
      <alignment horizontal="center" vertical="center" textRotation="90" wrapText="1"/>
    </xf>
    <xf numFmtId="167" fontId="41" fillId="6" borderId="11" xfId="0" applyNumberFormat="1" applyFont="1" applyFill="1" applyBorder="1" applyAlignment="1">
      <alignment horizontal="center" vertical="center" textRotation="90" wrapText="1"/>
    </xf>
    <xf numFmtId="0" fontId="41" fillId="6" borderId="2" xfId="0" applyFont="1" applyFill="1" applyBorder="1" applyAlignment="1">
      <alignment horizontal="left" vertical="center" wrapText="1"/>
    </xf>
    <xf numFmtId="166" fontId="4" fillId="6" borderId="53" xfId="0" applyNumberFormat="1" applyFont="1" applyFill="1" applyBorder="1" applyAlignment="1">
      <alignment horizontal="center" vertical="center" textRotation="90" wrapText="1"/>
    </xf>
    <xf numFmtId="166" fontId="5" fillId="6" borderId="26" xfId="0" applyNumberFormat="1" applyFont="1" applyFill="1" applyBorder="1" applyAlignment="1">
      <alignment horizontal="left" vertical="center" wrapText="1"/>
    </xf>
    <xf numFmtId="0" fontId="5" fillId="6" borderId="27" xfId="0" applyFont="1" applyFill="1" applyBorder="1" applyAlignment="1">
      <alignment horizontal="left" vertical="center" wrapText="1"/>
    </xf>
    <xf numFmtId="0" fontId="3" fillId="6" borderId="20" xfId="0" applyFont="1" applyFill="1" applyBorder="1" applyAlignment="1">
      <alignment vertical="center" wrapText="1"/>
    </xf>
    <xf numFmtId="166" fontId="3" fillId="6" borderId="11" xfId="0" applyNumberFormat="1" applyFont="1" applyFill="1" applyBorder="1" applyAlignment="1">
      <alignment vertical="center" textRotation="90" wrapText="1"/>
    </xf>
    <xf numFmtId="0" fontId="3" fillId="6" borderId="22" xfId="0" applyFont="1" applyFill="1" applyBorder="1" applyAlignment="1">
      <alignment vertical="center" wrapText="1"/>
    </xf>
    <xf numFmtId="164" fontId="3" fillId="6" borderId="20" xfId="0" applyNumberFormat="1" applyFont="1" applyFill="1" applyBorder="1" applyAlignment="1">
      <alignment vertical="center" textRotation="90" wrapText="1"/>
    </xf>
    <xf numFmtId="165" fontId="41" fillId="6" borderId="11" xfId="0" applyNumberFormat="1" applyFont="1" applyFill="1" applyBorder="1" applyAlignment="1">
      <alignment horizontal="center" vertical="center" textRotation="90"/>
    </xf>
    <xf numFmtId="3" fontId="41" fillId="6" borderId="11" xfId="0" applyNumberFormat="1" applyFont="1" applyFill="1" applyBorder="1" applyAlignment="1">
      <alignment horizontal="left" vertical="center" wrapText="1"/>
    </xf>
    <xf numFmtId="3" fontId="3" fillId="6" borderId="20" xfId="0" applyNumberFormat="1" applyFont="1" applyFill="1" applyBorder="1" applyAlignment="1">
      <alignment horizontal="left" vertical="center" wrapText="1"/>
    </xf>
    <xf numFmtId="3" fontId="3" fillId="6" borderId="22" xfId="0" applyNumberFormat="1" applyFont="1" applyFill="1" applyBorder="1" applyAlignment="1">
      <alignment horizontal="left" vertical="center" wrapText="1"/>
    </xf>
    <xf numFmtId="0" fontId="40" fillId="6" borderId="11" xfId="0" applyFont="1" applyFill="1" applyBorder="1" applyAlignment="1">
      <alignment horizontal="center" wrapText="1"/>
    </xf>
    <xf numFmtId="0" fontId="41" fillId="6" borderId="22" xfId="0" applyFont="1" applyFill="1" applyBorder="1" applyAlignment="1">
      <alignment horizontal="left" vertical="center" wrapText="1"/>
    </xf>
    <xf numFmtId="0" fontId="5" fillId="6" borderId="24" xfId="0" applyFont="1" applyFill="1" applyBorder="1" applyAlignment="1">
      <alignment horizontal="center" vertical="center" wrapText="1"/>
    </xf>
    <xf numFmtId="166" fontId="5" fillId="6" borderId="26" xfId="0" applyNumberFormat="1" applyFont="1" applyFill="1" applyBorder="1" applyAlignment="1">
      <alignment horizontal="center" vertical="center" wrapText="1"/>
    </xf>
    <xf numFmtId="0" fontId="5" fillId="6" borderId="27" xfId="0" applyFont="1" applyFill="1" applyBorder="1" applyAlignment="1">
      <alignment horizontal="center" vertical="center" wrapText="1"/>
    </xf>
    <xf numFmtId="0" fontId="6" fillId="6" borderId="52" xfId="0" applyFont="1" applyFill="1" applyBorder="1"/>
    <xf numFmtId="3" fontId="41" fillId="6" borderId="11" xfId="0" applyNumberFormat="1" applyFont="1" applyFill="1" applyBorder="1" applyAlignment="1">
      <alignment horizontal="center" vertical="center" wrapText="1"/>
    </xf>
    <xf numFmtId="166" fontId="3" fillId="6" borderId="22" xfId="0" applyNumberFormat="1" applyFont="1" applyFill="1" applyBorder="1" applyAlignment="1">
      <alignment horizontal="center" vertical="center" textRotation="90" wrapText="1"/>
    </xf>
    <xf numFmtId="0" fontId="41" fillId="6" borderId="72" xfId="0" applyFont="1" applyFill="1" applyBorder="1" applyAlignment="1">
      <alignment horizontal="left" vertical="center" wrapText="1"/>
    </xf>
    <xf numFmtId="165" fontId="41" fillId="6" borderId="72" xfId="0" applyNumberFormat="1" applyFont="1" applyFill="1" applyBorder="1" applyAlignment="1">
      <alignment horizontal="center" vertical="center" textRotation="90" wrapText="1"/>
    </xf>
    <xf numFmtId="165" fontId="41" fillId="6" borderId="52" xfId="0" applyNumberFormat="1" applyFont="1" applyFill="1" applyBorder="1" applyAlignment="1">
      <alignment horizontal="center" vertical="center" textRotation="90" wrapText="1"/>
    </xf>
    <xf numFmtId="0" fontId="17" fillId="6" borderId="72" xfId="0" applyFont="1" applyFill="1" applyBorder="1" applyAlignment="1">
      <alignment wrapText="1"/>
    </xf>
    <xf numFmtId="166" fontId="0" fillId="6" borderId="72" xfId="0" applyNumberFormat="1" applyFont="1" applyFill="1" applyBorder="1" applyAlignment="1">
      <alignment horizontal="center"/>
    </xf>
    <xf numFmtId="0" fontId="7" fillId="6" borderId="72" xfId="0" applyFont="1" applyFill="1" applyBorder="1" applyAlignment="1">
      <alignment wrapText="1"/>
    </xf>
    <xf numFmtId="165" fontId="7" fillId="6" borderId="72" xfId="0" applyNumberFormat="1" applyFont="1" applyFill="1" applyBorder="1" applyAlignment="1">
      <alignment horizontal="center"/>
    </xf>
    <xf numFmtId="0" fontId="17" fillId="6" borderId="72" xfId="0" applyFont="1" applyFill="1" applyBorder="1" applyAlignment="1">
      <alignment horizontal="center" wrapText="1"/>
    </xf>
    <xf numFmtId="166" fontId="0" fillId="6" borderId="72" xfId="0" applyNumberFormat="1" applyFont="1" applyFill="1" applyBorder="1" applyAlignment="1">
      <alignment horizontal="center" wrapText="1"/>
    </xf>
    <xf numFmtId="0" fontId="7" fillId="6" borderId="72" xfId="0" applyFont="1" applyFill="1" applyBorder="1" applyAlignment="1">
      <alignment horizontal="center"/>
    </xf>
    <xf numFmtId="0" fontId="10" fillId="6" borderId="46" xfId="0" applyFont="1" applyFill="1" applyBorder="1" applyAlignment="1">
      <alignment horizontal="center" vertical="center" wrapText="1"/>
    </xf>
    <xf numFmtId="0" fontId="10" fillId="6" borderId="0" xfId="0" applyFont="1" applyFill="1" applyAlignment="1">
      <alignment vertical="center" wrapText="1"/>
    </xf>
    <xf numFmtId="0" fontId="10" fillId="6" borderId="38" xfId="0" applyFont="1" applyFill="1" applyBorder="1" applyAlignment="1">
      <alignment horizontal="center" vertical="center" wrapText="1"/>
    </xf>
    <xf numFmtId="0" fontId="7" fillId="6" borderId="72" xfId="0" applyFont="1" applyFill="1" applyBorder="1" applyAlignment="1">
      <alignment vertical="center" wrapText="1"/>
    </xf>
    <xf numFmtId="0" fontId="17" fillId="6" borderId="0" xfId="0" applyFont="1" applyFill="1" applyAlignment="1">
      <alignment wrapText="1"/>
    </xf>
    <xf numFmtId="166" fontId="3" fillId="6" borderId="53" xfId="0" applyNumberFormat="1" applyFont="1" applyFill="1" applyBorder="1" applyAlignment="1">
      <alignment horizontal="left" vertical="center" textRotation="90" wrapText="1"/>
    </xf>
    <xf numFmtId="0" fontId="7" fillId="6" borderId="72" xfId="0" applyFont="1" applyFill="1" applyBorder="1" applyAlignment="1"/>
    <xf numFmtId="166" fontId="7" fillId="6" borderId="0" xfId="0" applyNumberFormat="1" applyFont="1" applyFill="1" applyAlignment="1">
      <alignment horizontal="center" wrapText="1"/>
    </xf>
    <xf numFmtId="0" fontId="7" fillId="6" borderId="0" xfId="0" applyFont="1" applyFill="1" applyAlignment="1"/>
    <xf numFmtId="165" fontId="7" fillId="6" borderId="0" xfId="0" applyNumberFormat="1" applyFont="1" applyFill="1" applyAlignment="1">
      <alignment horizontal="center"/>
    </xf>
    <xf numFmtId="6" fontId="49" fillId="6" borderId="11" xfId="0" applyNumberFormat="1" applyFont="1" applyFill="1" applyBorder="1" applyAlignment="1">
      <alignment horizontal="center"/>
    </xf>
    <xf numFmtId="0" fontId="17" fillId="6" borderId="0" xfId="0" applyFont="1" applyFill="1" applyAlignment="1">
      <alignment horizontal="center" wrapText="1"/>
    </xf>
    <xf numFmtId="0" fontId="18" fillId="7" borderId="0" xfId="0" applyFont="1" applyFill="1" applyAlignment="1">
      <alignment horizontal="left" wrapText="1"/>
    </xf>
    <xf numFmtId="167" fontId="44" fillId="6" borderId="11" xfId="0" applyNumberFormat="1" applyFont="1" applyFill="1" applyBorder="1"/>
    <xf numFmtId="167" fontId="49" fillId="6" borderId="11" xfId="0" applyNumberFormat="1" applyFont="1" applyFill="1" applyBorder="1" applyAlignment="1">
      <alignment horizontal="center" wrapText="1"/>
    </xf>
    <xf numFmtId="0" fontId="10" fillId="6" borderId="7" xfId="0" applyFont="1" applyFill="1" applyBorder="1" applyAlignment="1">
      <alignment vertical="center" wrapText="1"/>
    </xf>
    <xf numFmtId="0" fontId="3" fillId="7" borderId="20" xfId="0" applyFont="1" applyFill="1" applyBorder="1" applyAlignment="1">
      <alignment horizontal="left" vertical="top" wrapText="1"/>
    </xf>
    <xf numFmtId="165" fontId="3" fillId="7" borderId="11" xfId="0" applyNumberFormat="1" applyFont="1" applyFill="1" applyBorder="1" applyAlignment="1">
      <alignment horizontal="left" vertical="top" wrapText="1"/>
    </xf>
    <xf numFmtId="0" fontId="3" fillId="7" borderId="22" xfId="0" applyFont="1" applyFill="1" applyBorder="1" applyAlignment="1">
      <alignment horizontal="left" vertical="top" wrapText="1"/>
    </xf>
    <xf numFmtId="0" fontId="7" fillId="6" borderId="0" xfId="0" applyFont="1" applyFill="1" applyAlignment="1">
      <alignment horizontal="center"/>
    </xf>
    <xf numFmtId="0" fontId="41" fillId="6" borderId="2" xfId="0" applyFont="1" applyFill="1" applyBorder="1" applyAlignment="1">
      <alignment horizontal="center" vertical="center" wrapText="1"/>
    </xf>
    <xf numFmtId="0" fontId="3" fillId="6" borderId="28" xfId="0" applyFont="1" applyFill="1" applyBorder="1" applyAlignment="1">
      <alignment horizontal="left" vertical="center" wrapText="1"/>
    </xf>
    <xf numFmtId="166" fontId="3" fillId="6" borderId="29" xfId="0" applyNumberFormat="1" applyFont="1" applyFill="1" applyBorder="1" applyAlignment="1">
      <alignment horizontal="center" vertical="center" textRotation="90" wrapText="1"/>
    </xf>
    <xf numFmtId="0" fontId="3" fillId="6" borderId="30" xfId="0" applyFont="1" applyFill="1" applyBorder="1" applyAlignment="1">
      <alignment horizontal="left" vertical="center" wrapText="1"/>
    </xf>
    <xf numFmtId="165" fontId="3" fillId="6" borderId="28" xfId="0" applyNumberFormat="1" applyFont="1" applyFill="1" applyBorder="1" applyAlignment="1">
      <alignment horizontal="left" vertical="center" textRotation="90" wrapText="1"/>
    </xf>
    <xf numFmtId="0" fontId="41" fillId="6" borderId="11" xfId="0" applyFont="1" applyFill="1" applyBorder="1" applyAlignment="1">
      <alignment horizontal="left" vertical="center"/>
    </xf>
    <xf numFmtId="0" fontId="4" fillId="7" borderId="0" xfId="0" applyFont="1" applyFill="1" applyAlignment="1">
      <alignment horizontal="center" wrapText="1"/>
    </xf>
    <xf numFmtId="0" fontId="3" fillId="6" borderId="11" xfId="0" applyFont="1" applyFill="1" applyBorder="1" applyAlignment="1">
      <alignment horizontal="center" vertical="center" wrapText="1"/>
    </xf>
    <xf numFmtId="0" fontId="10" fillId="6" borderId="0" xfId="0" applyFont="1" applyFill="1" applyAlignment="1">
      <alignment horizontal="center" vertical="center" wrapText="1"/>
    </xf>
    <xf numFmtId="0" fontId="7" fillId="6" borderId="11" xfId="0" applyFont="1" applyFill="1" applyBorder="1" applyAlignment="1">
      <alignment horizontal="center" wrapText="1"/>
    </xf>
    <xf numFmtId="0" fontId="7" fillId="6" borderId="22" xfId="0" applyFont="1" applyFill="1" applyBorder="1" applyAlignment="1">
      <alignment horizontal="center" wrapText="1"/>
    </xf>
    <xf numFmtId="0" fontId="7" fillId="6" borderId="11" xfId="0" applyFont="1" applyFill="1" applyBorder="1"/>
    <xf numFmtId="0" fontId="7" fillId="6" borderId="22" xfId="0" applyFont="1" applyFill="1" applyBorder="1"/>
    <xf numFmtId="165" fontId="44" fillId="6" borderId="53" xfId="0" applyNumberFormat="1" applyFont="1" applyFill="1" applyBorder="1"/>
    <xf numFmtId="0" fontId="49" fillId="6" borderId="72" xfId="0" applyFont="1" applyFill="1" applyBorder="1" applyAlignment="1"/>
    <xf numFmtId="0" fontId="41" fillId="6" borderId="43" xfId="0" applyFont="1" applyFill="1" applyBorder="1" applyAlignment="1">
      <alignment horizontal="left" vertical="center"/>
    </xf>
    <xf numFmtId="164" fontId="41" fillId="6" borderId="11" xfId="0" applyNumberFormat="1" applyFont="1" applyFill="1" applyBorder="1" applyAlignment="1">
      <alignment horizontal="left" vertical="center" wrapText="1"/>
    </xf>
    <xf numFmtId="164" fontId="3" fillId="6" borderId="20" xfId="0" applyNumberFormat="1" applyFont="1" applyFill="1" applyBorder="1" applyAlignment="1">
      <alignment horizontal="left" vertical="center" wrapText="1"/>
    </xf>
    <xf numFmtId="0" fontId="12" fillId="6" borderId="22" xfId="0" applyFont="1" applyFill="1" applyBorder="1" applyAlignment="1">
      <alignment horizontal="center" vertical="center" wrapText="1"/>
    </xf>
    <xf numFmtId="169" fontId="41" fillId="6" borderId="11" xfId="0" applyNumberFormat="1" applyFont="1" applyFill="1" applyBorder="1" applyAlignment="1">
      <alignment horizontal="left" vertical="center" wrapText="1"/>
    </xf>
    <xf numFmtId="3" fontId="3" fillId="5" borderId="11" xfId="0" applyNumberFormat="1" applyFont="1" applyFill="1" applyBorder="1" applyAlignment="1">
      <alignment horizontal="left" vertical="top" wrapText="1"/>
    </xf>
    <xf numFmtId="0" fontId="3" fillId="7" borderId="11" xfId="0" applyFont="1" applyFill="1" applyBorder="1" applyAlignment="1">
      <alignment horizontal="center" vertical="center" wrapText="1"/>
    </xf>
    <xf numFmtId="0" fontId="7" fillId="6" borderId="11" xfId="0" applyFont="1" applyFill="1" applyBorder="1" applyAlignment="1">
      <alignment horizontal="center"/>
    </xf>
    <xf numFmtId="166" fontId="10" fillId="6" borderId="11" xfId="0" applyNumberFormat="1" applyFont="1" applyFill="1" applyBorder="1" applyAlignment="1">
      <alignment horizontal="center"/>
    </xf>
    <xf numFmtId="3" fontId="3" fillId="7" borderId="11" xfId="0" applyNumberFormat="1" applyFont="1" applyFill="1" applyBorder="1" applyAlignment="1">
      <alignment horizontal="left" vertical="top" wrapText="1"/>
    </xf>
    <xf numFmtId="166" fontId="3" fillId="6" borderId="29" xfId="0" applyNumberFormat="1" applyFont="1" applyFill="1" applyBorder="1" applyAlignment="1">
      <alignment horizontal="left" vertical="center" textRotation="90" wrapText="1"/>
    </xf>
    <xf numFmtId="0" fontId="3" fillId="6" borderId="28" xfId="0" applyFont="1" applyFill="1" applyBorder="1" applyAlignment="1">
      <alignment horizontal="center" vertical="center" wrapText="1"/>
    </xf>
    <xf numFmtId="49" fontId="41" fillId="6" borderId="11" xfId="0" applyNumberFormat="1" applyFont="1" applyFill="1" applyBorder="1" applyAlignment="1">
      <alignment horizontal="center" vertical="center" wrapText="1"/>
    </xf>
    <xf numFmtId="0" fontId="45" fillId="6" borderId="72" xfId="0" applyFont="1" applyFill="1" applyBorder="1" applyAlignment="1">
      <alignment horizontal="center" vertical="center" wrapText="1"/>
    </xf>
    <xf numFmtId="166" fontId="54" fillId="6" borderId="72" xfId="0" applyNumberFormat="1" applyFont="1" applyFill="1" applyBorder="1" applyAlignment="1">
      <alignment vertical="center" wrapText="1"/>
    </xf>
    <xf numFmtId="165" fontId="54" fillId="6" borderId="72" xfId="0" applyNumberFormat="1" applyFont="1" applyFill="1" applyBorder="1" applyAlignment="1">
      <alignment horizontal="center" vertical="center" wrapText="1"/>
    </xf>
    <xf numFmtId="166" fontId="10" fillId="6" borderId="0" xfId="0" applyNumberFormat="1" applyFont="1" applyFill="1" applyAlignment="1">
      <alignment horizontal="center" vertical="center" wrapText="1"/>
    </xf>
    <xf numFmtId="0" fontId="6" fillId="6" borderId="11" xfId="0" applyFont="1" applyFill="1" applyBorder="1" applyAlignment="1">
      <alignment horizontal="left" vertical="center" wrapText="1"/>
    </xf>
    <xf numFmtId="0" fontId="6" fillId="6" borderId="11" xfId="0" applyFont="1" applyFill="1" applyBorder="1" applyAlignment="1">
      <alignment horizontal="left" vertical="top" wrapText="1"/>
    </xf>
    <xf numFmtId="0" fontId="6" fillId="6" borderId="11" xfId="0" applyFont="1" applyFill="1" applyBorder="1" applyAlignment="1">
      <alignment horizontal="center" vertical="center"/>
    </xf>
    <xf numFmtId="0" fontId="6" fillId="6" borderId="11" xfId="0" applyFont="1" applyFill="1" applyBorder="1" applyAlignment="1">
      <alignment horizontal="center" vertical="top" wrapText="1"/>
    </xf>
    <xf numFmtId="0" fontId="6" fillId="6" borderId="11" xfId="0" applyFont="1" applyFill="1" applyBorder="1" applyAlignment="1">
      <alignment wrapText="1"/>
    </xf>
    <xf numFmtId="0" fontId="4" fillId="6" borderId="2" xfId="0" applyFont="1" applyFill="1" applyBorder="1" applyAlignment="1">
      <alignment horizontal="left" vertical="center" wrapText="1"/>
    </xf>
    <xf numFmtId="165" fontId="9" fillId="6" borderId="39" xfId="0" applyNumberFormat="1" applyFont="1" applyFill="1" applyBorder="1" applyAlignment="1">
      <alignment horizontal="center" vertical="center"/>
    </xf>
    <xf numFmtId="0" fontId="9" fillId="6" borderId="39" xfId="0" applyFont="1" applyFill="1" applyBorder="1" applyAlignment="1">
      <alignment horizontal="center" vertical="center" wrapText="1"/>
    </xf>
    <xf numFmtId="165" fontId="3" fillId="6" borderId="29" xfId="0" applyNumberFormat="1" applyFont="1" applyFill="1" applyBorder="1" applyAlignment="1">
      <alignment horizontal="left" vertical="center" textRotation="90" wrapText="1"/>
    </xf>
    <xf numFmtId="166" fontId="5" fillId="6" borderId="25" xfId="0" applyNumberFormat="1" applyFont="1" applyFill="1" applyBorder="1" applyAlignment="1">
      <alignment horizontal="center" vertical="center" wrapText="1"/>
    </xf>
    <xf numFmtId="0" fontId="5" fillId="6" borderId="25" xfId="0" applyFont="1" applyFill="1" applyBorder="1" applyAlignment="1">
      <alignment horizontal="center" vertical="center" wrapText="1"/>
    </xf>
    <xf numFmtId="0" fontId="3" fillId="6" borderId="28" xfId="0" applyFont="1" applyFill="1" applyBorder="1" applyAlignment="1">
      <alignment vertical="center" wrapText="1"/>
    </xf>
    <xf numFmtId="0" fontId="3" fillId="6" borderId="30" xfId="0" applyFont="1" applyFill="1" applyBorder="1" applyAlignment="1">
      <alignment vertical="center" wrapText="1"/>
    </xf>
    <xf numFmtId="164" fontId="3" fillId="6" borderId="28" xfId="0" applyNumberFormat="1" applyFont="1" applyFill="1" applyBorder="1" applyAlignment="1">
      <alignment horizontal="center" vertical="center" textRotation="90" wrapText="1"/>
    </xf>
    <xf numFmtId="0" fontId="15" fillId="7" borderId="0" xfId="0" applyFont="1" applyFill="1" applyAlignment="1">
      <alignment horizontal="center" vertical="center" wrapText="1"/>
    </xf>
    <xf numFmtId="165" fontId="41" fillId="6" borderId="11" xfId="0" applyNumberFormat="1" applyFont="1" applyFill="1" applyBorder="1" applyAlignment="1">
      <alignment horizontal="center" textRotation="90" wrapText="1"/>
    </xf>
    <xf numFmtId="0" fontId="7" fillId="6" borderId="11" xfId="0" applyFont="1" applyFill="1" applyBorder="1" applyAlignment="1">
      <alignment horizontal="center" vertical="center" wrapText="1"/>
    </xf>
    <xf numFmtId="0" fontId="7" fillId="6" borderId="11" xfId="0" applyFont="1" applyFill="1" applyBorder="1" applyAlignment="1">
      <alignment horizontal="center" vertical="center"/>
    </xf>
    <xf numFmtId="0" fontId="4" fillId="6" borderId="28" xfId="0" applyFont="1" applyFill="1" applyBorder="1" applyAlignment="1">
      <alignment horizontal="left" vertical="center" wrapText="1"/>
    </xf>
    <xf numFmtId="165" fontId="4" fillId="6" borderId="29" xfId="0" applyNumberFormat="1" applyFont="1" applyFill="1" applyBorder="1" applyAlignment="1">
      <alignment horizontal="center" vertical="center" textRotation="90" wrapText="1"/>
    </xf>
    <xf numFmtId="0" fontId="5" fillId="6" borderId="0" xfId="0" applyFont="1" applyFill="1" applyAlignment="1">
      <alignment vertical="center"/>
    </xf>
    <xf numFmtId="165" fontId="4" fillId="6" borderId="28" xfId="0" applyNumberFormat="1" applyFont="1" applyFill="1" applyBorder="1" applyAlignment="1">
      <alignment horizontal="center" vertical="center" textRotation="90" wrapText="1"/>
    </xf>
    <xf numFmtId="0" fontId="10" fillId="6" borderId="47" xfId="0" applyFont="1" applyFill="1" applyBorder="1" applyAlignment="1">
      <alignment vertical="center" wrapText="1"/>
    </xf>
    <xf numFmtId="165" fontId="38" fillId="8" borderId="11" xfId="0" applyNumberFormat="1" applyFont="1" applyFill="1" applyBorder="1" applyAlignment="1">
      <alignment horizontal="center" vertical="center" textRotation="90" wrapText="1"/>
    </xf>
    <xf numFmtId="0" fontId="41" fillId="6" borderId="11" xfId="0" applyFont="1" applyFill="1" applyBorder="1" applyAlignment="1">
      <alignment horizontal="center" vertical="center" textRotation="90" wrapText="1"/>
    </xf>
    <xf numFmtId="0" fontId="40" fillId="6" borderId="0" xfId="0" applyFont="1" applyFill="1" applyAlignment="1">
      <alignment horizontal="center"/>
    </xf>
    <xf numFmtId="0" fontId="6" fillId="0" borderId="11" xfId="0" applyFont="1" applyBorder="1" applyAlignment="1">
      <alignment vertical="top" wrapText="1"/>
    </xf>
    <xf numFmtId="0" fontId="27" fillId="0" borderId="0" xfId="0" applyFont="1" applyAlignment="1">
      <alignment wrapText="1"/>
    </xf>
    <xf numFmtId="0" fontId="39" fillId="0" borderId="0" xfId="0" applyFont="1" applyAlignment="1">
      <alignment wrapText="1"/>
    </xf>
    <xf numFmtId="0" fontId="41" fillId="0" borderId="42" xfId="0" applyFont="1" applyBorder="1" applyAlignment="1">
      <alignment horizontal="left" vertical="center" wrapText="1"/>
    </xf>
    <xf numFmtId="0" fontId="41" fillId="0" borderId="44" xfId="0" applyFont="1" applyBorder="1" applyAlignment="1">
      <alignment horizontal="left" vertical="center" wrapText="1"/>
    </xf>
    <xf numFmtId="165" fontId="41" fillId="0" borderId="42" xfId="0" applyNumberFormat="1" applyFont="1" applyBorder="1" applyAlignment="1">
      <alignment horizontal="center" vertical="center" textRotation="90" wrapText="1"/>
    </xf>
    <xf numFmtId="165" fontId="41" fillId="0" borderId="20" xfId="0" applyNumberFormat="1" applyFont="1" applyBorder="1" applyAlignment="1">
      <alignment horizontal="center" vertical="center" textRotation="90" wrapText="1"/>
    </xf>
    <xf numFmtId="0" fontId="44" fillId="0" borderId="0" xfId="0" applyFont="1" applyAlignment="1">
      <alignment horizontal="left" wrapText="1"/>
    </xf>
    <xf numFmtId="0" fontId="49" fillId="2" borderId="11" xfId="0" applyFont="1" applyFill="1" applyBorder="1" applyAlignment="1"/>
    <xf numFmtId="165" fontId="58" fillId="2" borderId="11" xfId="0" applyNumberFormat="1" applyFont="1" applyFill="1" applyBorder="1" applyAlignment="1">
      <alignment horizontal="center"/>
    </xf>
    <xf numFmtId="0" fontId="44" fillId="6" borderId="11" xfId="0" applyFont="1" applyFill="1" applyBorder="1" applyAlignment="1">
      <alignment wrapText="1"/>
    </xf>
    <xf numFmtId="0" fontId="41" fillId="0" borderId="18" xfId="0" applyFont="1" applyBorder="1" applyAlignment="1">
      <alignment horizontal="left" vertical="center" wrapText="1"/>
    </xf>
    <xf numFmtId="165" fontId="41" fillId="0" borderId="17" xfId="0" applyNumberFormat="1" applyFont="1" applyBorder="1" applyAlignment="1">
      <alignment horizontal="left" vertical="center" wrapText="1"/>
    </xf>
    <xf numFmtId="165" fontId="41" fillId="0" borderId="18" xfId="0" applyNumberFormat="1" applyFont="1" applyBorder="1" applyAlignment="1">
      <alignment horizontal="center" vertical="center" wrapText="1"/>
    </xf>
    <xf numFmtId="165" fontId="41" fillId="6" borderId="11" xfId="0" applyNumberFormat="1" applyFont="1" applyFill="1" applyBorder="1" applyAlignment="1">
      <alignment horizontal="center" vertical="center" wrapText="1"/>
    </xf>
    <xf numFmtId="165" fontId="41" fillId="0" borderId="20" xfId="0" applyNumberFormat="1" applyFont="1" applyBorder="1" applyAlignment="1">
      <alignment horizontal="center" vertical="center" wrapText="1"/>
    </xf>
    <xf numFmtId="165" fontId="41" fillId="0" borderId="22" xfId="0" applyNumberFormat="1" applyFont="1" applyBorder="1" applyAlignment="1">
      <alignment horizontal="center" vertical="center" wrapText="1"/>
    </xf>
    <xf numFmtId="0" fontId="38" fillId="0" borderId="9" xfId="0" applyFont="1" applyFill="1" applyBorder="1" applyAlignment="1">
      <alignment horizontal="left" vertical="center" wrapText="1"/>
    </xf>
    <xf numFmtId="0" fontId="38" fillId="0" borderId="11" xfId="0" applyFont="1" applyFill="1" applyBorder="1" applyAlignment="1">
      <alignment horizontal="left" vertical="center" wrapText="1"/>
    </xf>
    <xf numFmtId="0" fontId="38" fillId="0" borderId="28" xfId="0" applyFont="1" applyFill="1" applyBorder="1" applyAlignment="1">
      <alignment horizontal="center" vertical="center" wrapText="1"/>
    </xf>
    <xf numFmtId="166" fontId="38" fillId="0" borderId="29" xfId="0" applyNumberFormat="1" applyFont="1" applyFill="1" applyBorder="1" applyAlignment="1">
      <alignment horizontal="center" vertical="center" textRotation="90" wrapText="1"/>
    </xf>
    <xf numFmtId="0" fontId="38" fillId="0" borderId="29" xfId="0" applyFont="1" applyFill="1" applyBorder="1" applyAlignment="1">
      <alignment horizontal="center" vertical="center" wrapText="1"/>
    </xf>
    <xf numFmtId="166" fontId="38" fillId="0" borderId="30" xfId="0" applyNumberFormat="1" applyFont="1" applyFill="1" applyBorder="1" applyAlignment="1">
      <alignment horizontal="center" vertical="center" textRotation="90" wrapText="1"/>
    </xf>
    <xf numFmtId="0" fontId="38" fillId="0" borderId="30" xfId="0" applyFont="1" applyFill="1" applyBorder="1" applyAlignment="1">
      <alignment horizontal="center" vertical="center" wrapText="1"/>
    </xf>
    <xf numFmtId="0" fontId="38" fillId="0" borderId="37"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11" xfId="0" applyFont="1" applyFill="1" applyBorder="1" applyAlignment="1">
      <alignment vertical="center" wrapText="1"/>
    </xf>
    <xf numFmtId="0" fontId="41" fillId="0" borderId="11" xfId="0" applyFont="1" applyFill="1" applyBorder="1" applyAlignment="1">
      <alignment horizontal="center" vertical="center" wrapText="1"/>
    </xf>
    <xf numFmtId="0" fontId="41" fillId="0" borderId="11" xfId="0" applyFont="1" applyFill="1" applyBorder="1" applyAlignment="1">
      <alignment horizontal="left" vertical="center" wrapText="1"/>
    </xf>
    <xf numFmtId="0" fontId="41" fillId="0" borderId="11" xfId="0" applyFont="1" applyFill="1" applyBorder="1" applyAlignment="1">
      <alignment horizontal="left" vertical="center" textRotation="90" wrapText="1"/>
    </xf>
    <xf numFmtId="0" fontId="41" fillId="0" borderId="5" xfId="0" applyFont="1" applyFill="1" applyBorder="1" applyAlignment="1">
      <alignment horizontal="left" vertical="center" textRotation="90" wrapText="1"/>
    </xf>
    <xf numFmtId="0" fontId="41" fillId="0" borderId="20" xfId="0" applyFont="1" applyFill="1" applyBorder="1" applyAlignment="1">
      <alignment horizontal="left" vertical="center" wrapText="1"/>
    </xf>
    <xf numFmtId="165" fontId="41" fillId="0" borderId="11" xfId="0" applyNumberFormat="1" applyFont="1" applyFill="1" applyBorder="1" applyAlignment="1">
      <alignment horizontal="center" vertical="center" textRotation="90" wrapText="1"/>
    </xf>
    <xf numFmtId="165" fontId="41" fillId="0" borderId="22" xfId="0" applyNumberFormat="1" applyFont="1" applyFill="1" applyBorder="1" applyAlignment="1">
      <alignment horizontal="center" vertical="center" textRotation="90" wrapText="1"/>
    </xf>
    <xf numFmtId="0" fontId="41" fillId="0" borderId="9" xfId="0" applyFont="1" applyFill="1" applyBorder="1" applyAlignment="1">
      <alignment horizontal="left" vertical="center" wrapText="1"/>
    </xf>
    <xf numFmtId="165" fontId="41" fillId="0" borderId="9" xfId="0" applyNumberFormat="1" applyFont="1" applyFill="1" applyBorder="1" applyAlignment="1">
      <alignment horizontal="left" vertical="center" wrapText="1"/>
    </xf>
    <xf numFmtId="0" fontId="41" fillId="0" borderId="20" xfId="0" applyFont="1" applyFill="1" applyBorder="1" applyAlignment="1">
      <alignment vertical="center" wrapText="1"/>
    </xf>
    <xf numFmtId="167" fontId="41" fillId="0" borderId="11" xfId="0" applyNumberFormat="1" applyFont="1" applyFill="1" applyBorder="1" applyAlignment="1">
      <alignment horizontal="center" vertical="center" textRotation="90"/>
    </xf>
    <xf numFmtId="0" fontId="41" fillId="0" borderId="5" xfId="0" applyFont="1" applyFill="1" applyBorder="1" applyAlignment="1">
      <alignment horizontal="left" vertical="center" wrapText="1"/>
    </xf>
    <xf numFmtId="0" fontId="41" fillId="0" borderId="20" xfId="0" applyFont="1" applyFill="1" applyBorder="1" applyAlignment="1">
      <alignment horizontal="left" vertical="top" wrapText="1"/>
    </xf>
    <xf numFmtId="165" fontId="41" fillId="0" borderId="20" xfId="0" applyNumberFormat="1" applyFont="1" applyFill="1" applyBorder="1" applyAlignment="1">
      <alignment horizontal="left" vertical="center" wrapText="1"/>
    </xf>
    <xf numFmtId="165" fontId="41" fillId="0" borderId="11" xfId="0" applyNumberFormat="1" applyFont="1" applyFill="1" applyBorder="1" applyAlignment="1">
      <alignment horizontal="left" vertical="center" wrapText="1"/>
    </xf>
    <xf numFmtId="167" fontId="41" fillId="0" borderId="11" xfId="0" applyNumberFormat="1" applyFont="1" applyFill="1" applyBorder="1" applyAlignment="1">
      <alignment horizontal="center" vertical="center" textRotation="90" wrapText="1"/>
    </xf>
    <xf numFmtId="167" fontId="41" fillId="0" borderId="22" xfId="0" applyNumberFormat="1" applyFont="1" applyFill="1" applyBorder="1" applyAlignment="1">
      <alignment horizontal="center" vertical="center" textRotation="90" wrapText="1"/>
    </xf>
    <xf numFmtId="169" fontId="41" fillId="0" borderId="11" xfId="0" applyNumberFormat="1" applyFont="1" applyFill="1" applyBorder="1" applyAlignment="1">
      <alignment horizontal="left" vertical="center" wrapText="1"/>
    </xf>
    <xf numFmtId="165" fontId="41" fillId="0" borderId="9" xfId="0" applyNumberFormat="1" applyFont="1" applyFill="1" applyBorder="1" applyAlignment="1">
      <alignment horizontal="center" vertical="center" wrapText="1"/>
    </xf>
    <xf numFmtId="49" fontId="41" fillId="0" borderId="11" xfId="0" applyNumberFormat="1" applyFont="1" applyFill="1" applyBorder="1" applyAlignment="1">
      <alignment horizontal="center" vertical="center" wrapText="1"/>
    </xf>
    <xf numFmtId="0" fontId="41" fillId="0" borderId="11" xfId="0" applyFont="1" applyFill="1" applyBorder="1" applyAlignment="1">
      <alignment horizontal="left" vertical="top" wrapText="1"/>
    </xf>
    <xf numFmtId="165" fontId="41" fillId="0" borderId="11" xfId="0" applyNumberFormat="1" applyFont="1" applyFill="1" applyBorder="1" applyAlignment="1">
      <alignment horizontal="center" textRotation="90" wrapText="1"/>
    </xf>
    <xf numFmtId="0" fontId="41" fillId="0" borderId="28" xfId="0" applyFont="1" applyFill="1" applyBorder="1" applyAlignment="1">
      <alignment horizontal="center" vertical="center" wrapText="1"/>
    </xf>
    <xf numFmtId="0" fontId="41" fillId="0" borderId="29" xfId="0" applyFont="1" applyFill="1" applyBorder="1" applyAlignment="1">
      <alignment vertical="center" wrapText="1"/>
    </xf>
    <xf numFmtId="0" fontId="41" fillId="0" borderId="29" xfId="0" applyFont="1" applyFill="1" applyBorder="1" applyAlignment="1">
      <alignment horizontal="center" vertical="center" wrapText="1"/>
    </xf>
    <xf numFmtId="0" fontId="41" fillId="0" borderId="29" xfId="0" applyFont="1" applyFill="1" applyBorder="1" applyAlignment="1">
      <alignment horizontal="left" vertical="center" wrapText="1"/>
    </xf>
    <xf numFmtId="0" fontId="41" fillId="0" borderId="29" xfId="0" applyFont="1" applyFill="1" applyBorder="1" applyAlignment="1">
      <alignment horizontal="left" vertical="center" textRotation="90" wrapText="1"/>
    </xf>
    <xf numFmtId="0" fontId="41" fillId="0" borderId="31" xfId="0" applyFont="1" applyFill="1" applyBorder="1" applyAlignment="1">
      <alignment horizontal="left" vertical="center" textRotation="90" wrapText="1"/>
    </xf>
    <xf numFmtId="0" fontId="41" fillId="0" borderId="28" xfId="0" applyFont="1" applyFill="1" applyBorder="1" applyAlignment="1">
      <alignment horizontal="left" vertical="center" wrapText="1"/>
    </xf>
    <xf numFmtId="165" fontId="41" fillId="0" borderId="29" xfId="0" applyNumberFormat="1" applyFont="1" applyFill="1" applyBorder="1" applyAlignment="1">
      <alignment horizontal="center" vertical="center" textRotation="90" wrapText="1"/>
    </xf>
    <xf numFmtId="165" fontId="41" fillId="0" borderId="30" xfId="0" applyNumberFormat="1" applyFont="1" applyFill="1" applyBorder="1" applyAlignment="1">
      <alignment horizontal="center" vertical="center" textRotation="90" wrapText="1"/>
    </xf>
    <xf numFmtId="0" fontId="41" fillId="0" borderId="39" xfId="0" applyFont="1" applyFill="1" applyBorder="1" applyAlignment="1">
      <alignment horizontal="left" vertical="center" wrapText="1"/>
    </xf>
    <xf numFmtId="165" fontId="41" fillId="0" borderId="69" xfId="0" applyNumberFormat="1" applyFont="1" applyBorder="1" applyAlignment="1">
      <alignment horizontal="center" vertical="center" wrapText="1"/>
    </xf>
    <xf numFmtId="0" fontId="41" fillId="0" borderId="0" xfId="0" applyFont="1" applyAlignment="1"/>
    <xf numFmtId="0" fontId="38" fillId="0" borderId="20" xfId="0" applyFont="1" applyBorder="1" applyAlignment="1">
      <alignment horizontal="center" vertical="center" wrapText="1"/>
    </xf>
    <xf numFmtId="166" fontId="38" fillId="0" borderId="11" xfId="0" applyNumberFormat="1" applyFont="1" applyBorder="1" applyAlignment="1">
      <alignment horizontal="center" vertical="center" textRotation="90" wrapText="1"/>
    </xf>
    <xf numFmtId="0" fontId="38" fillId="0" borderId="11" xfId="0" applyFont="1" applyBorder="1" applyAlignment="1">
      <alignment horizontal="center" vertical="center" wrapText="1"/>
    </xf>
    <xf numFmtId="166" fontId="38" fillId="0" borderId="22" xfId="0" applyNumberFormat="1" applyFont="1" applyBorder="1" applyAlignment="1">
      <alignment horizontal="center" vertical="center" textRotation="90" wrapText="1"/>
    </xf>
    <xf numFmtId="0" fontId="38" fillId="0" borderId="22"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1" xfId="0" applyFont="1" applyBorder="1" applyAlignment="1">
      <alignment horizontal="left" vertical="center" wrapText="1"/>
    </xf>
    <xf numFmtId="0" fontId="41" fillId="0" borderId="11" xfId="0" applyFont="1" applyBorder="1" applyAlignment="1">
      <alignment horizontal="left" vertical="center" textRotation="90" wrapText="1"/>
    </xf>
    <xf numFmtId="0" fontId="41" fillId="0" borderId="22" xfId="0" applyFont="1" applyBorder="1" applyAlignment="1">
      <alignment horizontal="left" vertical="center" textRotation="90" wrapText="1"/>
    </xf>
    <xf numFmtId="166" fontId="41" fillId="0" borderId="11" xfId="0" applyNumberFormat="1" applyFont="1" applyBorder="1" applyAlignment="1">
      <alignment horizontal="center" vertical="center" textRotation="90" wrapText="1"/>
    </xf>
    <xf numFmtId="166" fontId="41" fillId="0" borderId="22" xfId="0" applyNumberFormat="1" applyFont="1" applyBorder="1" applyAlignment="1">
      <alignment horizontal="center" vertical="center" textRotation="90" wrapText="1"/>
    </xf>
    <xf numFmtId="166" fontId="41" fillId="0" borderId="11" xfId="0" applyNumberFormat="1" applyFont="1" applyBorder="1" applyAlignment="1">
      <alignment horizontal="left" vertical="center" textRotation="90" wrapText="1"/>
    </xf>
    <xf numFmtId="165" fontId="41" fillId="0" borderId="20" xfId="0" applyNumberFormat="1" applyFont="1" applyBorder="1" applyAlignment="1">
      <alignment horizontal="left" vertical="center" textRotation="90" wrapText="1"/>
    </xf>
    <xf numFmtId="0" fontId="41" fillId="0" borderId="0" xfId="0" applyFont="1"/>
    <xf numFmtId="165" fontId="41" fillId="0" borderId="0" xfId="0" applyNumberFormat="1" applyFont="1" applyAlignment="1">
      <alignment horizontal="left" vertical="center" wrapText="1"/>
    </xf>
    <xf numFmtId="166" fontId="41" fillId="0" borderId="11" xfId="0" applyNumberFormat="1" applyFont="1" applyBorder="1" applyAlignment="1">
      <alignment horizontal="center" textRotation="90" wrapText="1"/>
    </xf>
    <xf numFmtId="49" fontId="41" fillId="0" borderId="11" xfId="0" applyNumberFormat="1" applyFont="1" applyBorder="1" applyAlignment="1">
      <alignment horizontal="center" vertical="center" wrapText="1"/>
    </xf>
    <xf numFmtId="0" fontId="41" fillId="0" borderId="20" xfId="0" applyFont="1" applyBorder="1" applyAlignment="1">
      <alignment vertical="center" wrapText="1"/>
    </xf>
    <xf numFmtId="0" fontId="41" fillId="0" borderId="22" xfId="0" applyFont="1" applyBorder="1" applyAlignment="1">
      <alignment vertical="center" wrapText="1"/>
    </xf>
    <xf numFmtId="0" fontId="41" fillId="0" borderId="28" xfId="0" applyFont="1" applyBorder="1" applyAlignment="1">
      <alignment horizontal="center" vertical="center" wrapText="1"/>
    </xf>
    <xf numFmtId="0" fontId="41" fillId="0" borderId="29" xfId="0" applyFont="1" applyBorder="1" applyAlignment="1">
      <alignment vertical="center" wrapText="1"/>
    </xf>
    <xf numFmtId="0" fontId="41" fillId="0" borderId="29" xfId="0" applyFont="1" applyBorder="1" applyAlignment="1">
      <alignment horizontal="center" vertical="center" wrapText="1"/>
    </xf>
    <xf numFmtId="0" fontId="41" fillId="0" borderId="29" xfId="0" applyFont="1" applyBorder="1" applyAlignment="1">
      <alignment horizontal="left" vertical="center" wrapText="1"/>
    </xf>
    <xf numFmtId="0" fontId="41" fillId="0" borderId="29" xfId="0" applyFont="1" applyBorder="1" applyAlignment="1">
      <alignment horizontal="left" vertical="center" textRotation="90" wrapText="1"/>
    </xf>
    <xf numFmtId="0" fontId="41" fillId="0" borderId="30" xfId="0" applyFont="1" applyBorder="1" applyAlignment="1">
      <alignment horizontal="left" vertical="center" textRotation="90" wrapText="1"/>
    </xf>
    <xf numFmtId="0" fontId="41" fillId="0" borderId="28" xfId="0" applyFont="1" applyBorder="1" applyAlignment="1">
      <alignment horizontal="left" vertical="center" wrapText="1"/>
    </xf>
    <xf numFmtId="166" fontId="41" fillId="0" borderId="29" xfId="0" applyNumberFormat="1" applyFont="1" applyBorder="1" applyAlignment="1">
      <alignment horizontal="center" vertical="center" textRotation="90" wrapText="1"/>
    </xf>
    <xf numFmtId="166" fontId="41" fillId="0" borderId="30" xfId="0" applyNumberFormat="1" applyFont="1" applyBorder="1" applyAlignment="1">
      <alignment horizontal="center" vertical="center" textRotation="90" wrapText="1"/>
    </xf>
    <xf numFmtId="165" fontId="41" fillId="0" borderId="28" xfId="0" applyNumberFormat="1" applyFont="1" applyBorder="1" applyAlignment="1">
      <alignment horizontal="left" vertical="center" textRotation="90" wrapText="1"/>
    </xf>
    <xf numFmtId="0" fontId="38" fillId="0" borderId="0" xfId="0" applyFont="1" applyAlignment="1">
      <alignment vertical="center" wrapText="1"/>
    </xf>
    <xf numFmtId="0" fontId="38" fillId="0" borderId="0" xfId="0" applyFont="1" applyAlignment="1">
      <alignment vertical="center" textRotation="90" wrapText="1"/>
    </xf>
    <xf numFmtId="166" fontId="38" fillId="0" borderId="0" xfId="0" applyNumberFormat="1" applyFont="1" applyAlignment="1">
      <alignment vertical="center" wrapText="1"/>
    </xf>
    <xf numFmtId="166" fontId="38" fillId="0" borderId="0" xfId="0" applyNumberFormat="1" applyFont="1" applyAlignment="1">
      <alignment vertical="center" textRotation="90" wrapText="1"/>
    </xf>
    <xf numFmtId="165" fontId="38" fillId="0" borderId="0" xfId="0" applyNumberFormat="1" applyFont="1" applyAlignment="1">
      <alignment vertical="center" textRotation="90" wrapText="1"/>
    </xf>
    <xf numFmtId="166" fontId="38" fillId="0" borderId="0" xfId="0" applyNumberFormat="1" applyFont="1" applyAlignment="1">
      <alignment horizontal="center" vertical="center" textRotation="90" wrapText="1"/>
    </xf>
    <xf numFmtId="165" fontId="38" fillId="0" borderId="0" xfId="0" applyNumberFormat="1" applyFont="1" applyAlignment="1">
      <alignment horizontal="center" vertical="center" textRotation="90" wrapText="1"/>
    </xf>
    <xf numFmtId="166" fontId="41" fillId="0" borderId="0" xfId="0" applyNumberFormat="1" applyFont="1"/>
    <xf numFmtId="166" fontId="41" fillId="0" borderId="5" xfId="0" applyNumberFormat="1" applyFont="1" applyBorder="1" applyAlignment="1">
      <alignment horizontal="center" vertical="center" textRotation="90" wrapText="1"/>
    </xf>
    <xf numFmtId="0" fontId="45" fillId="0" borderId="11" xfId="0" applyFont="1" applyBorder="1" applyAlignment="1">
      <alignment vertical="center" wrapText="1"/>
    </xf>
    <xf numFmtId="0" fontId="45" fillId="0" borderId="46" xfId="0" applyFont="1" applyBorder="1" applyAlignment="1">
      <alignment horizontal="center" vertical="center" wrapText="1"/>
    </xf>
    <xf numFmtId="165" fontId="41" fillId="3" borderId="11" xfId="0" applyNumberFormat="1" applyFont="1" applyFill="1" applyBorder="1" applyAlignment="1">
      <alignment horizontal="left" vertical="center" textRotation="90" wrapText="1"/>
    </xf>
    <xf numFmtId="165" fontId="41" fillId="3" borderId="22" xfId="0" applyNumberFormat="1" applyFont="1" applyFill="1" applyBorder="1" applyAlignment="1">
      <alignment horizontal="left" vertical="center" textRotation="90" wrapText="1"/>
    </xf>
    <xf numFmtId="165" fontId="41" fillId="3" borderId="45" xfId="0" applyNumberFormat="1" applyFont="1" applyFill="1" applyBorder="1" applyAlignment="1">
      <alignment horizontal="left" vertical="center" textRotation="90" wrapText="1"/>
    </xf>
    <xf numFmtId="0" fontId="45" fillId="0" borderId="0" xfId="0" applyFont="1" applyAlignment="1">
      <alignment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166" fontId="45" fillId="0" borderId="11" xfId="0" applyNumberFormat="1" applyFont="1" applyBorder="1" applyAlignment="1">
      <alignment horizontal="center" vertical="center" wrapText="1"/>
    </xf>
    <xf numFmtId="165" fontId="41" fillId="3" borderId="22" xfId="0" applyNumberFormat="1" applyFont="1" applyFill="1" applyBorder="1" applyAlignment="1">
      <alignment horizontal="center" vertical="center" textRotation="90" wrapText="1"/>
    </xf>
    <xf numFmtId="0" fontId="41" fillId="0" borderId="22" xfId="0" applyFont="1" applyBorder="1" applyAlignment="1">
      <alignment horizontal="center" vertical="center" wrapText="1"/>
    </xf>
    <xf numFmtId="0" fontId="41" fillId="0" borderId="11" xfId="0" applyFont="1" applyBorder="1"/>
    <xf numFmtId="166" fontId="45" fillId="0" borderId="0" xfId="0" applyNumberFormat="1" applyFont="1" applyAlignment="1">
      <alignment horizontal="center" vertical="center" wrapText="1"/>
    </xf>
    <xf numFmtId="0" fontId="45" fillId="2" borderId="0" xfId="0" applyFont="1" applyFill="1" applyAlignment="1">
      <alignment horizontal="center" vertical="center" wrapText="1"/>
    </xf>
    <xf numFmtId="165" fontId="41" fillId="3" borderId="20" xfId="0" applyNumberFormat="1" applyFont="1" applyFill="1" applyBorder="1" applyAlignment="1">
      <alignment horizontal="left" vertical="center" textRotation="90" wrapText="1"/>
    </xf>
    <xf numFmtId="0" fontId="45" fillId="0" borderId="47" xfId="0" applyFont="1" applyBorder="1" applyAlignment="1">
      <alignment vertical="center" wrapText="1"/>
    </xf>
    <xf numFmtId="165" fontId="41" fillId="0" borderId="9" xfId="0" applyNumberFormat="1" applyFont="1" applyBorder="1" applyAlignment="1">
      <alignment horizontal="center" vertical="center" textRotation="90" wrapText="1"/>
    </xf>
    <xf numFmtId="165" fontId="41" fillId="0" borderId="9" xfId="0" applyNumberFormat="1" applyFont="1" applyBorder="1" applyAlignment="1">
      <alignment horizontal="left" vertical="center" textRotation="90" wrapText="1"/>
    </xf>
    <xf numFmtId="166" fontId="45" fillId="0" borderId="11" xfId="0" applyNumberFormat="1" applyFont="1" applyBorder="1" applyAlignment="1">
      <alignment horizontal="center"/>
    </xf>
    <xf numFmtId="0" fontId="45" fillId="0" borderId="20" xfId="0" applyFont="1" applyBorder="1" applyAlignment="1">
      <alignment vertical="center" wrapText="1"/>
    </xf>
    <xf numFmtId="0" fontId="45" fillId="0" borderId="7" xfId="0" applyFont="1" applyBorder="1" applyAlignment="1">
      <alignment vertical="center" wrapText="1"/>
    </xf>
    <xf numFmtId="0" fontId="45" fillId="0" borderId="38" xfId="0" applyFont="1" applyBorder="1" applyAlignment="1">
      <alignment vertical="center" wrapText="1"/>
    </xf>
    <xf numFmtId="0" fontId="45" fillId="0" borderId="20" xfId="0" applyFont="1" applyBorder="1" applyAlignment="1">
      <alignment horizontal="center" vertical="center" wrapText="1"/>
    </xf>
    <xf numFmtId="166" fontId="41" fillId="0" borderId="31" xfId="0" applyNumberFormat="1" applyFont="1" applyBorder="1" applyAlignment="1">
      <alignment horizontal="center" vertical="center" textRotation="90" wrapText="1"/>
    </xf>
    <xf numFmtId="165" fontId="41" fillId="0" borderId="37" xfId="0" applyNumberFormat="1" applyFont="1" applyBorder="1" applyAlignment="1">
      <alignment horizontal="left" vertical="center" textRotation="90" wrapText="1"/>
    </xf>
    <xf numFmtId="165" fontId="41" fillId="3" borderId="29" xfId="0" applyNumberFormat="1" applyFont="1" applyFill="1" applyBorder="1" applyAlignment="1">
      <alignment horizontal="left" vertical="center" textRotation="90" wrapText="1"/>
    </xf>
    <xf numFmtId="165" fontId="41" fillId="3" borderId="30" xfId="0" applyNumberFormat="1" applyFont="1" applyFill="1" applyBorder="1" applyAlignment="1">
      <alignment horizontal="left" vertical="center" textRotation="90" wrapText="1"/>
    </xf>
    <xf numFmtId="0" fontId="41" fillId="0" borderId="0" xfId="0" applyFont="1" applyAlignment="1">
      <alignment vertical="center" wrapText="1"/>
    </xf>
    <xf numFmtId="0" fontId="38" fillId="0" borderId="29" xfId="0" applyFont="1" applyBorder="1" applyAlignment="1">
      <alignment horizontal="center" vertical="center" wrapText="1"/>
    </xf>
    <xf numFmtId="166" fontId="38" fillId="0" borderId="30" xfId="0" applyNumberFormat="1" applyFont="1" applyBorder="1" applyAlignment="1">
      <alignment horizontal="center" vertical="center" textRotation="90" wrapText="1"/>
    </xf>
    <xf numFmtId="0" fontId="38" fillId="0" borderId="60" xfId="0" applyFont="1" applyBorder="1" applyAlignment="1">
      <alignment horizontal="center" vertical="center" wrapText="1"/>
    </xf>
    <xf numFmtId="166" fontId="38" fillId="0" borderId="61" xfId="0" applyNumberFormat="1" applyFont="1" applyBorder="1" applyAlignment="1">
      <alignment horizontal="center" vertical="center" textRotation="90" wrapText="1"/>
    </xf>
    <xf numFmtId="0" fontId="38" fillId="0" borderId="62" xfId="0" applyFont="1" applyBorder="1" applyAlignment="1">
      <alignment horizontal="center" vertical="center" wrapText="1"/>
    </xf>
    <xf numFmtId="0" fontId="38" fillId="0" borderId="30"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3" xfId="0" applyFont="1" applyBorder="1" applyAlignment="1">
      <alignment vertical="center" wrapText="1"/>
    </xf>
    <xf numFmtId="0" fontId="41" fillId="0" borderId="13" xfId="0" applyFont="1" applyBorder="1" applyAlignment="1">
      <alignment horizontal="center" vertical="center" wrapText="1"/>
    </xf>
    <xf numFmtId="0" fontId="41" fillId="0" borderId="13" xfId="0" applyFont="1" applyBorder="1" applyAlignment="1">
      <alignment horizontal="left" vertical="center" wrapText="1"/>
    </xf>
    <xf numFmtId="0" fontId="41" fillId="0" borderId="13" xfId="0" applyFont="1" applyBorder="1" applyAlignment="1">
      <alignment horizontal="left" vertical="center" textRotation="90" wrapText="1"/>
    </xf>
    <xf numFmtId="0" fontId="41" fillId="0" borderId="18" xfId="0" applyFont="1" applyBorder="1" applyAlignment="1">
      <alignment horizontal="left" vertical="center" textRotation="90" wrapText="1"/>
    </xf>
    <xf numFmtId="0" fontId="41" fillId="0" borderId="17" xfId="0" applyFont="1" applyBorder="1" applyAlignment="1">
      <alignment horizontal="left" vertical="center" wrapText="1"/>
    </xf>
    <xf numFmtId="165" fontId="41" fillId="0" borderId="13" xfId="0" applyNumberFormat="1" applyFont="1" applyBorder="1" applyAlignment="1">
      <alignment horizontal="center" vertical="center" textRotation="90" wrapText="1"/>
    </xf>
    <xf numFmtId="165" fontId="41" fillId="0" borderId="18" xfId="0" applyNumberFormat="1" applyFont="1" applyBorder="1" applyAlignment="1">
      <alignment horizontal="center" vertical="center" textRotation="90" wrapText="1"/>
    </xf>
    <xf numFmtId="0" fontId="41" fillId="0" borderId="11" xfId="0" applyFont="1" applyBorder="1" applyAlignment="1">
      <alignment vertical="top" wrapText="1"/>
    </xf>
    <xf numFmtId="165" fontId="41" fillId="0" borderId="11" xfId="0" applyNumberFormat="1" applyFont="1" applyBorder="1"/>
    <xf numFmtId="0" fontId="45" fillId="0" borderId="11" xfId="0" applyFont="1" applyBorder="1" applyAlignment="1">
      <alignment wrapText="1"/>
    </xf>
    <xf numFmtId="0" fontId="45" fillId="0" borderId="11" xfId="0" applyFont="1" applyBorder="1" applyAlignment="1">
      <alignment horizontal="center" wrapText="1"/>
    </xf>
    <xf numFmtId="165" fontId="45" fillId="0" borderId="11" xfId="0" applyNumberFormat="1" applyFont="1" applyBorder="1" applyAlignment="1">
      <alignment wrapText="1"/>
    </xf>
    <xf numFmtId="165" fontId="41" fillId="0" borderId="29" xfId="0" applyNumberFormat="1" applyFont="1" applyBorder="1" applyAlignment="1">
      <alignment horizontal="center" vertical="center" textRotation="90" wrapText="1"/>
    </xf>
    <xf numFmtId="0" fontId="38" fillId="0" borderId="65" xfId="0" applyFont="1" applyBorder="1" applyAlignment="1">
      <alignment horizontal="center" vertical="center"/>
    </xf>
    <xf numFmtId="166" fontId="38" fillId="0" borderId="43" xfId="0" applyNumberFormat="1" applyFont="1" applyBorder="1" applyAlignment="1">
      <alignment horizontal="center" vertical="center" textRotation="90" wrapText="1"/>
    </xf>
    <xf numFmtId="0" fontId="38" fillId="0" borderId="43" xfId="0" applyFont="1" applyBorder="1" applyAlignment="1">
      <alignment horizontal="center" vertical="center" wrapText="1"/>
    </xf>
    <xf numFmtId="166" fontId="38" fillId="0" borderId="44" xfId="0" applyNumberFormat="1" applyFont="1" applyBorder="1" applyAlignment="1">
      <alignment horizontal="center" vertical="center" textRotation="90" wrapText="1"/>
    </xf>
    <xf numFmtId="0" fontId="38" fillId="0" borderId="65" xfId="0" applyFont="1" applyBorder="1" applyAlignment="1">
      <alignment horizontal="center" vertical="center" wrapText="1"/>
    </xf>
    <xf numFmtId="0" fontId="38" fillId="0" borderId="21" xfId="0" applyFont="1" applyBorder="1" applyAlignment="1">
      <alignment horizontal="center" vertical="center" wrapText="1"/>
    </xf>
    <xf numFmtId="0" fontId="38" fillId="0" borderId="76" xfId="0" applyFont="1" applyBorder="1" applyAlignment="1">
      <alignment horizontal="center" vertical="center" wrapText="1"/>
    </xf>
    <xf numFmtId="0" fontId="41" fillId="0" borderId="5" xfId="0" applyFont="1" applyBorder="1" applyAlignment="1">
      <alignment horizontal="left" vertical="center" textRotation="90" wrapText="1"/>
    </xf>
    <xf numFmtId="0" fontId="45" fillId="2" borderId="0" xfId="0" applyFont="1" applyFill="1" applyAlignment="1">
      <alignment horizontal="left" vertical="center" wrapText="1"/>
    </xf>
    <xf numFmtId="0" fontId="45" fillId="2" borderId="45" xfId="0" applyFont="1" applyFill="1" applyBorder="1" applyAlignment="1">
      <alignment horizontal="left" vertical="center" wrapText="1"/>
    </xf>
    <xf numFmtId="165" fontId="45" fillId="2" borderId="72" xfId="0" applyNumberFormat="1" applyFont="1" applyFill="1" applyBorder="1" applyAlignment="1">
      <alignment horizontal="left" vertical="center" wrapText="1"/>
    </xf>
    <xf numFmtId="0" fontId="41" fillId="0" borderId="72" xfId="0" applyFont="1" applyBorder="1" applyAlignment="1">
      <alignment horizontal="left" vertical="center" wrapText="1"/>
    </xf>
    <xf numFmtId="165" fontId="41" fillId="0" borderId="72" xfId="0" applyNumberFormat="1" applyFont="1" applyBorder="1" applyAlignment="1">
      <alignment horizontal="left" vertical="center" textRotation="90" wrapText="1"/>
    </xf>
    <xf numFmtId="0" fontId="41" fillId="0" borderId="9" xfId="0" applyFont="1" applyBorder="1" applyAlignment="1">
      <alignment horizontal="left" vertical="center" wrapText="1"/>
    </xf>
    <xf numFmtId="0" fontId="45" fillId="0" borderId="9" xfId="0" applyFont="1" applyBorder="1" applyAlignment="1">
      <alignment horizontal="left" vertical="center" wrapText="1"/>
    </xf>
    <xf numFmtId="0" fontId="45" fillId="0" borderId="53" xfId="0" applyFont="1" applyBorder="1" applyAlignment="1">
      <alignment horizontal="left" vertical="center" wrapText="1"/>
    </xf>
    <xf numFmtId="165" fontId="41" fillId="0" borderId="72" xfId="0" applyNumberFormat="1" applyFont="1" applyBorder="1" applyAlignment="1">
      <alignment horizontal="center" vertical="center" textRotation="90" wrapText="1"/>
    </xf>
    <xf numFmtId="0" fontId="41" fillId="0" borderId="37" xfId="0" applyFont="1" applyBorder="1" applyAlignment="1">
      <alignment horizontal="left" vertical="center" wrapText="1"/>
    </xf>
    <xf numFmtId="165" fontId="41" fillId="0" borderId="29" xfId="0" applyNumberFormat="1" applyFont="1" applyBorder="1" applyAlignment="1">
      <alignment horizontal="center" textRotation="90" wrapText="1"/>
    </xf>
    <xf numFmtId="0" fontId="41" fillId="0" borderId="54" xfId="0" applyFont="1" applyBorder="1" applyAlignment="1">
      <alignment horizontal="left" vertical="center" wrapText="1"/>
    </xf>
    <xf numFmtId="0" fontId="45" fillId="2" borderId="11" xfId="0" applyFont="1" applyFill="1" applyBorder="1" applyAlignment="1">
      <alignment horizontal="left" vertical="top"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38" fillId="0" borderId="0" xfId="0" applyFont="1" applyAlignment="1">
      <alignment horizontal="left" vertical="top" wrapText="1"/>
    </xf>
    <xf numFmtId="0" fontId="41" fillId="0" borderId="0" xfId="0" applyFont="1" applyAlignment="1">
      <alignment wrapText="1"/>
    </xf>
    <xf numFmtId="0" fontId="41" fillId="0" borderId="0" xfId="0" applyFont="1" applyAlignment="1">
      <alignment horizontal="left" vertical="top"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8" fillId="0" borderId="20" xfId="0" applyFont="1" applyBorder="1" applyAlignment="1">
      <alignment horizontal="center" vertical="center"/>
    </xf>
    <xf numFmtId="166" fontId="45" fillId="0" borderId="11" xfId="0" applyNumberFormat="1" applyFont="1" applyBorder="1" applyAlignment="1">
      <alignment wrapText="1"/>
    </xf>
    <xf numFmtId="166" fontId="41" fillId="0" borderId="11" xfId="0" applyNumberFormat="1" applyFont="1" applyBorder="1"/>
    <xf numFmtId="165" fontId="41" fillId="0" borderId="11" xfId="0" applyNumberFormat="1" applyFont="1" applyBorder="1" applyAlignment="1">
      <alignment horizontal="left" vertical="center" wrapText="1"/>
    </xf>
    <xf numFmtId="3" fontId="45" fillId="0" borderId="11" xfId="0" applyNumberFormat="1" applyFont="1" applyBorder="1" applyAlignment="1">
      <alignment wrapText="1"/>
    </xf>
    <xf numFmtId="168" fontId="41" fillId="0" borderId="13" xfId="0" applyNumberFormat="1" applyFont="1" applyBorder="1" applyAlignment="1">
      <alignment horizontal="center" vertical="center" textRotation="90" wrapText="1"/>
    </xf>
    <xf numFmtId="168" fontId="41" fillId="0" borderId="18" xfId="0" applyNumberFormat="1" applyFont="1" applyBorder="1" applyAlignment="1">
      <alignment horizontal="center" vertical="center" textRotation="90" wrapText="1"/>
    </xf>
    <xf numFmtId="0" fontId="41" fillId="0" borderId="11" xfId="0" applyFont="1" applyBorder="1" applyAlignment="1">
      <alignment wrapText="1"/>
    </xf>
    <xf numFmtId="168" fontId="41" fillId="0" borderId="52" xfId="0" applyNumberFormat="1" applyFont="1" applyBorder="1" applyAlignment="1">
      <alignment horizontal="center" wrapText="1"/>
    </xf>
    <xf numFmtId="0" fontId="41" fillId="0" borderId="52" xfId="0" applyFont="1" applyBorder="1" applyAlignment="1">
      <alignment horizontal="center" wrapText="1"/>
    </xf>
    <xf numFmtId="168" fontId="41" fillId="0" borderId="11" xfId="0" applyNumberFormat="1" applyFont="1" applyBorder="1" applyAlignment="1">
      <alignment horizontal="center" vertical="center" textRotation="90" wrapText="1"/>
    </xf>
    <xf numFmtId="0" fontId="41" fillId="0" borderId="11" xfId="0" applyFont="1" applyBorder="1" applyAlignment="1">
      <alignment horizontal="left" vertical="top" wrapText="1"/>
    </xf>
    <xf numFmtId="165" fontId="41" fillId="0" borderId="52" xfId="0" applyNumberFormat="1" applyFont="1" applyBorder="1" applyAlignment="1">
      <alignment wrapText="1"/>
    </xf>
    <xf numFmtId="0" fontId="41" fillId="0" borderId="52" xfId="0" applyFont="1" applyBorder="1" applyAlignment="1">
      <alignment wrapText="1"/>
    </xf>
    <xf numFmtId="164" fontId="41" fillId="0" borderId="52" xfId="0" applyNumberFormat="1" applyFont="1" applyBorder="1" applyAlignment="1">
      <alignment wrapText="1"/>
    </xf>
    <xf numFmtId="0" fontId="41" fillId="0" borderId="11" xfId="0" applyFont="1" applyBorder="1" applyAlignment="1">
      <alignment horizontal="center" wrapText="1"/>
    </xf>
    <xf numFmtId="164" fontId="41" fillId="0" borderId="52" xfId="0" applyNumberFormat="1" applyFont="1" applyBorder="1" applyAlignment="1">
      <alignment horizontal="center" wrapText="1"/>
    </xf>
    <xf numFmtId="168" fontId="41" fillId="0" borderId="52" xfId="0" applyNumberFormat="1" applyFont="1" applyBorder="1" applyAlignment="1">
      <alignment wrapText="1"/>
    </xf>
    <xf numFmtId="165" fontId="41" fillId="0" borderId="52" xfId="0" applyNumberFormat="1" applyFont="1" applyBorder="1" applyAlignment="1">
      <alignment horizontal="center" wrapText="1"/>
    </xf>
    <xf numFmtId="0" fontId="41" fillId="0" borderId="43" xfId="0" applyFont="1" applyBorder="1" applyAlignment="1">
      <alignment wrapText="1"/>
    </xf>
    <xf numFmtId="165" fontId="41" fillId="0" borderId="65" xfId="0" applyNumberFormat="1" applyFont="1" applyBorder="1" applyAlignment="1">
      <alignment wrapText="1"/>
    </xf>
    <xf numFmtId="0" fontId="41" fillId="0" borderId="65" xfId="0" applyFont="1" applyBorder="1" applyAlignment="1">
      <alignment horizontal="center" wrapText="1"/>
    </xf>
    <xf numFmtId="165" fontId="41" fillId="0" borderId="65" xfId="0" applyNumberFormat="1" applyFont="1" applyBorder="1" applyAlignment="1">
      <alignment horizontal="center" wrapText="1"/>
    </xf>
    <xf numFmtId="0" fontId="41" fillId="0" borderId="65" xfId="0" applyFont="1" applyBorder="1" applyAlignment="1">
      <alignment wrapText="1"/>
    </xf>
    <xf numFmtId="0" fontId="43" fillId="0" borderId="11" xfId="0" applyFont="1" applyBorder="1" applyAlignment="1">
      <alignment wrapText="1"/>
    </xf>
    <xf numFmtId="164" fontId="43" fillId="0" borderId="52" xfId="0" applyNumberFormat="1" applyFont="1" applyBorder="1" applyAlignment="1">
      <alignment wrapText="1"/>
    </xf>
    <xf numFmtId="0" fontId="43" fillId="0" borderId="52" xfId="0" applyFont="1" applyBorder="1" applyAlignment="1">
      <alignment wrapText="1"/>
    </xf>
    <xf numFmtId="165" fontId="43" fillId="0" borderId="52" xfId="0" applyNumberFormat="1" applyFont="1" applyBorder="1" applyAlignment="1">
      <alignment wrapText="1"/>
    </xf>
    <xf numFmtId="0" fontId="43" fillId="0" borderId="43" xfId="0" applyFont="1" applyBorder="1" applyAlignment="1">
      <alignment wrapText="1"/>
    </xf>
    <xf numFmtId="164" fontId="43" fillId="0" borderId="65" xfId="0" applyNumberFormat="1" applyFont="1" applyBorder="1" applyAlignment="1">
      <alignment wrapText="1"/>
    </xf>
    <xf numFmtId="0" fontId="43" fillId="0" borderId="65" xfId="0" applyFont="1" applyBorder="1" applyAlignment="1">
      <alignment wrapText="1"/>
    </xf>
    <xf numFmtId="3" fontId="41" fillId="0" borderId="11" xfId="0" applyNumberFormat="1" applyFont="1" applyBorder="1" applyAlignment="1">
      <alignment wrapText="1"/>
    </xf>
    <xf numFmtId="0" fontId="43" fillId="0" borderId="0" xfId="0" applyFont="1" applyAlignment="1">
      <alignment wrapText="1"/>
    </xf>
    <xf numFmtId="0" fontId="43" fillId="0" borderId="52" xfId="0" applyFont="1" applyBorder="1" applyAlignment="1">
      <alignment horizontal="center" wrapText="1"/>
    </xf>
    <xf numFmtId="165" fontId="41" fillId="0" borderId="11" xfId="0" applyNumberFormat="1" applyFont="1" applyBorder="1" applyAlignment="1">
      <alignment horizontal="center" textRotation="90" wrapText="1"/>
    </xf>
    <xf numFmtId="164" fontId="45" fillId="0" borderId="64" xfId="0" applyNumberFormat="1" applyFont="1" applyBorder="1" applyAlignment="1">
      <alignment wrapText="1"/>
    </xf>
    <xf numFmtId="0" fontId="45" fillId="0" borderId="22" xfId="0" applyFont="1" applyBorder="1" applyAlignment="1">
      <alignment vertical="center" wrapText="1"/>
    </xf>
    <xf numFmtId="0" fontId="38" fillId="0" borderId="28" xfId="0" applyFont="1" applyBorder="1" applyAlignment="1">
      <alignment horizontal="center" vertical="center"/>
    </xf>
    <xf numFmtId="0" fontId="41" fillId="0" borderId="17" xfId="0" applyFont="1" applyBorder="1" applyAlignment="1">
      <alignment horizontal="left" vertical="top" wrapText="1"/>
    </xf>
    <xf numFmtId="0" fontId="41" fillId="0" borderId="13" xfId="0" applyFont="1" applyBorder="1" applyAlignment="1">
      <alignment horizontal="left" vertical="top" wrapText="1"/>
    </xf>
    <xf numFmtId="165" fontId="41" fillId="0" borderId="13" xfId="0" applyNumberFormat="1" applyFont="1" applyBorder="1" applyAlignment="1">
      <alignment horizontal="left" vertical="center" textRotation="90" wrapText="1"/>
    </xf>
    <xf numFmtId="0" fontId="41" fillId="0" borderId="18" xfId="0" applyFont="1" applyBorder="1" applyAlignment="1">
      <alignment horizontal="left" vertical="top" wrapText="1"/>
    </xf>
    <xf numFmtId="165" fontId="41" fillId="0" borderId="17" xfId="0" applyNumberFormat="1" applyFont="1" applyBorder="1" applyAlignment="1">
      <alignment horizontal="left" vertical="center" textRotation="90" wrapText="1"/>
    </xf>
    <xf numFmtId="0" fontId="41" fillId="0" borderId="22" xfId="0" applyFont="1" applyBorder="1" applyAlignment="1">
      <alignment horizontal="left" vertical="top" wrapText="1"/>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30" xfId="0" applyFont="1" applyBorder="1" applyAlignment="1">
      <alignment horizontal="center" vertical="center" wrapText="1"/>
    </xf>
    <xf numFmtId="165" fontId="41" fillId="0" borderId="30" xfId="0" applyNumberFormat="1" applyFont="1" applyBorder="1" applyAlignment="1">
      <alignment horizontal="left" vertical="center" textRotation="90" wrapText="1"/>
    </xf>
    <xf numFmtId="165" fontId="38" fillId="0" borderId="18" xfId="0" applyNumberFormat="1" applyFont="1" applyBorder="1" applyAlignment="1">
      <alignment horizontal="center" vertical="center" textRotation="90" wrapText="1"/>
    </xf>
    <xf numFmtId="165" fontId="38" fillId="0" borderId="20" xfId="0" applyNumberFormat="1" applyFont="1" applyBorder="1" applyAlignment="1">
      <alignment horizontal="center" vertical="center" textRotation="90" wrapText="1"/>
    </xf>
    <xf numFmtId="165" fontId="38" fillId="0" borderId="22" xfId="0" applyNumberFormat="1" applyFont="1" applyBorder="1" applyAlignment="1">
      <alignment horizontal="center" vertical="center" textRotation="90" wrapText="1"/>
    </xf>
    <xf numFmtId="165" fontId="38" fillId="0" borderId="28" xfId="0" applyNumberFormat="1" applyFont="1" applyBorder="1" applyAlignment="1">
      <alignment horizontal="center" vertical="center" textRotation="90" wrapText="1"/>
    </xf>
    <xf numFmtId="9" fontId="41" fillId="0" borderId="20" xfId="0" applyNumberFormat="1" applyFont="1" applyBorder="1" applyAlignment="1">
      <alignment horizontal="center" vertical="center" textRotation="90" wrapText="1"/>
    </xf>
    <xf numFmtId="0" fontId="41" fillId="0" borderId="11" xfId="0" applyFont="1" applyBorder="1" applyAlignment="1">
      <alignment horizontal="center" vertical="center" textRotation="90" wrapText="1"/>
    </xf>
    <xf numFmtId="0" fontId="41" fillId="0" borderId="22" xfId="0" applyFont="1" applyBorder="1" applyAlignment="1">
      <alignment horizontal="center" vertical="center" textRotation="90" wrapText="1"/>
    </xf>
    <xf numFmtId="165" fontId="41" fillId="0" borderId="11" xfId="0" applyNumberFormat="1" applyFont="1" applyBorder="1" applyAlignment="1"/>
    <xf numFmtId="165" fontId="45" fillId="0" borderId="11" xfId="0" applyNumberFormat="1" applyFont="1" applyBorder="1" applyAlignment="1">
      <alignment horizontal="center"/>
    </xf>
    <xf numFmtId="0" fontId="41" fillId="0" borderId="11" xfId="0" applyFont="1" applyBorder="1" applyAlignment="1">
      <alignment horizontal="center" textRotation="90" wrapText="1"/>
    </xf>
    <xf numFmtId="0" fontId="41" fillId="0" borderId="11" xfId="0" applyFont="1" applyBorder="1" applyAlignment="1"/>
    <xf numFmtId="0" fontId="41" fillId="0" borderId="22" xfId="0" applyFont="1" applyFill="1" applyBorder="1" applyAlignment="1">
      <alignment horizontal="left" vertical="center" textRotation="90" wrapText="1"/>
    </xf>
    <xf numFmtId="0" fontId="41" fillId="0" borderId="11" xfId="0" applyFont="1" applyFill="1" applyBorder="1" applyAlignment="1">
      <alignment horizontal="center" vertical="center" textRotation="90" wrapText="1"/>
    </xf>
    <xf numFmtId="0" fontId="41" fillId="0" borderId="22" xfId="0" applyFont="1" applyFill="1" applyBorder="1" applyAlignment="1">
      <alignment horizontal="center" vertical="center" textRotation="90" wrapText="1"/>
    </xf>
    <xf numFmtId="0" fontId="45" fillId="0" borderId="11" xfId="0" applyFont="1" applyFill="1" applyBorder="1" applyAlignment="1">
      <alignment wrapText="1"/>
    </xf>
    <xf numFmtId="165" fontId="41" fillId="0" borderId="11" xfId="0" applyNumberFormat="1" applyFont="1" applyFill="1" applyBorder="1" applyAlignment="1"/>
    <xf numFmtId="0" fontId="41" fillId="0" borderId="11" xfId="0" applyFont="1" applyFill="1" applyBorder="1"/>
    <xf numFmtId="165" fontId="41" fillId="0" borderId="11" xfId="0" applyNumberFormat="1" applyFont="1" applyFill="1" applyBorder="1"/>
    <xf numFmtId="0" fontId="41" fillId="0" borderId="0" xfId="0" applyFont="1" applyFill="1"/>
    <xf numFmtId="0" fontId="41" fillId="0" borderId="0" xfId="0" applyFont="1" applyFill="1" applyAlignment="1"/>
    <xf numFmtId="0" fontId="45" fillId="0" borderId="11" xfId="0" applyFont="1" applyBorder="1" applyAlignment="1"/>
    <xf numFmtId="165" fontId="45" fillId="0" borderId="11" xfId="0" applyNumberFormat="1" applyFont="1" applyBorder="1" applyAlignment="1">
      <alignment horizontal="center" wrapText="1"/>
    </xf>
    <xf numFmtId="165" fontId="45" fillId="0" borderId="11" xfId="0" applyNumberFormat="1" applyFont="1" applyBorder="1" applyAlignment="1">
      <alignment horizontal="right" wrapText="1"/>
    </xf>
    <xf numFmtId="0" fontId="59" fillId="0" borderId="11" xfId="0" applyFont="1" applyBorder="1" applyAlignment="1">
      <alignment wrapText="1"/>
    </xf>
    <xf numFmtId="0" fontId="41" fillId="0" borderId="29" xfId="0" applyFont="1" applyBorder="1" applyAlignment="1">
      <alignment horizontal="center" textRotation="90" wrapText="1"/>
    </xf>
    <xf numFmtId="0" fontId="41" fillId="0" borderId="30" xfId="0" applyFont="1" applyBorder="1" applyAlignment="1">
      <alignment horizontal="center" vertical="center" textRotation="90" wrapText="1"/>
    </xf>
    <xf numFmtId="0" fontId="38" fillId="0" borderId="0" xfId="0" applyFont="1" applyAlignment="1">
      <alignment horizontal="center" vertical="center" textRotation="90" wrapText="1"/>
    </xf>
    <xf numFmtId="0" fontId="41" fillId="0" borderId="0" xfId="0" applyFont="1" applyAlignment="1">
      <alignment horizontal="left" wrapText="1"/>
    </xf>
    <xf numFmtId="165" fontId="41" fillId="0" borderId="28" xfId="0" applyNumberFormat="1" applyFont="1" applyBorder="1" applyAlignment="1">
      <alignment horizontal="center" vertical="center" textRotation="90" wrapText="1"/>
    </xf>
    <xf numFmtId="165" fontId="41" fillId="0" borderId="0" xfId="0" applyNumberFormat="1" applyFont="1" applyAlignment="1">
      <alignment horizontal="center" vertical="center" textRotation="90" wrapText="1"/>
    </xf>
    <xf numFmtId="0" fontId="41" fillId="0" borderId="0" xfId="0" applyFont="1" applyAlignment="1">
      <alignment vertical="top" wrapText="1"/>
    </xf>
    <xf numFmtId="165" fontId="41" fillId="0" borderId="20" xfId="0" applyNumberFormat="1" applyFont="1" applyBorder="1" applyAlignment="1">
      <alignment horizontal="left" vertical="center" wrapText="1"/>
    </xf>
    <xf numFmtId="165" fontId="41" fillId="0" borderId="28" xfId="0" applyNumberFormat="1" applyFont="1" applyBorder="1" applyAlignment="1">
      <alignment horizontal="left" vertical="center" wrapText="1"/>
    </xf>
    <xf numFmtId="0" fontId="41" fillId="0" borderId="0" xfId="0" applyFont="1" applyAlignment="1">
      <alignment textRotation="90"/>
    </xf>
    <xf numFmtId="166" fontId="41" fillId="0" borderId="13" xfId="0" applyNumberFormat="1" applyFont="1" applyBorder="1" applyAlignment="1">
      <alignment horizontal="center" vertical="center" textRotation="90" wrapText="1"/>
    </xf>
    <xf numFmtId="166" fontId="41" fillId="0" borderId="18" xfId="0" applyNumberFormat="1" applyFont="1" applyBorder="1" applyAlignment="1">
      <alignment horizontal="center" vertical="center" textRotation="90" wrapText="1"/>
    </xf>
    <xf numFmtId="0" fontId="45" fillId="2" borderId="0" xfId="0" applyFont="1" applyFill="1" applyAlignment="1">
      <alignment wrapText="1"/>
    </xf>
    <xf numFmtId="166" fontId="45" fillId="2" borderId="11" xfId="0" applyNumberFormat="1" applyFont="1" applyFill="1" applyBorder="1" applyAlignment="1">
      <alignment horizontal="center" textRotation="90"/>
    </xf>
    <xf numFmtId="0" fontId="45" fillId="2" borderId="11" xfId="0" applyFont="1" applyFill="1" applyBorder="1" applyAlignment="1">
      <alignment wrapText="1"/>
    </xf>
    <xf numFmtId="0" fontId="45" fillId="2" borderId="11" xfId="0" applyFont="1" applyFill="1" applyBorder="1" applyAlignment="1"/>
    <xf numFmtId="165" fontId="41" fillId="2" borderId="11" xfId="0" applyNumberFormat="1" applyFont="1" applyFill="1" applyBorder="1" applyAlignment="1"/>
    <xf numFmtId="0" fontId="41" fillId="2" borderId="11" xfId="0" applyFont="1" applyFill="1" applyBorder="1" applyAlignment="1">
      <alignment wrapText="1"/>
    </xf>
    <xf numFmtId="0" fontId="54" fillId="2" borderId="11" xfId="0" applyFont="1" applyFill="1" applyBorder="1" applyAlignment="1">
      <alignment wrapText="1"/>
    </xf>
    <xf numFmtId="166" fontId="41" fillId="2" borderId="11" xfId="0" applyNumberFormat="1" applyFont="1" applyFill="1" applyBorder="1" applyAlignment="1">
      <alignment textRotation="90"/>
    </xf>
    <xf numFmtId="0" fontId="59" fillId="2" borderId="11" xfId="0" applyFont="1" applyFill="1" applyBorder="1" applyAlignment="1">
      <alignment horizontal="center" wrapText="1"/>
    </xf>
    <xf numFmtId="166" fontId="41" fillId="0" borderId="0" xfId="0" applyNumberFormat="1" applyFont="1" applyAlignment="1">
      <alignment textRotation="90"/>
    </xf>
    <xf numFmtId="165" fontId="54" fillId="2" borderId="11" xfId="0" applyNumberFormat="1" applyFont="1" applyFill="1" applyBorder="1" applyAlignment="1">
      <alignment horizontal="center"/>
    </xf>
    <xf numFmtId="0" fontId="41" fillId="0" borderId="21" xfId="0" applyFont="1" applyBorder="1" applyAlignment="1">
      <alignment horizontal="center" vertical="center" wrapText="1"/>
    </xf>
    <xf numFmtId="0" fontId="41" fillId="0" borderId="17" xfId="0" applyFont="1" applyBorder="1" applyAlignment="1">
      <alignment vertical="center" wrapText="1"/>
    </xf>
    <xf numFmtId="166" fontId="41" fillId="0" borderId="13" xfId="0" applyNumberFormat="1" applyFont="1" applyBorder="1" applyAlignment="1">
      <alignment horizontal="left" vertical="center" textRotation="90" wrapText="1"/>
    </xf>
    <xf numFmtId="0" fontId="41" fillId="0" borderId="18" xfId="0" applyFont="1" applyBorder="1" applyAlignment="1">
      <alignment horizontal="center" vertical="center" wrapText="1"/>
    </xf>
    <xf numFmtId="165" fontId="41" fillId="0" borderId="18" xfId="0" applyNumberFormat="1" applyFont="1" applyBorder="1" applyAlignment="1">
      <alignment horizontal="left" vertical="center" textRotation="90" wrapText="1"/>
    </xf>
    <xf numFmtId="0" fontId="41" fillId="0" borderId="5" xfId="0" applyFont="1" applyBorder="1" applyAlignment="1">
      <alignment horizontal="center" vertical="center" wrapText="1"/>
    </xf>
    <xf numFmtId="0" fontId="41" fillId="0" borderId="28" xfId="0" applyFont="1" applyBorder="1" applyAlignment="1">
      <alignment vertical="center" wrapText="1"/>
    </xf>
    <xf numFmtId="166" fontId="41" fillId="0" borderId="29" xfId="0" applyNumberFormat="1" applyFont="1" applyBorder="1" applyAlignment="1">
      <alignment horizontal="left" vertical="center" textRotation="90" wrapText="1"/>
    </xf>
    <xf numFmtId="166" fontId="41" fillId="0" borderId="72" xfId="0" applyNumberFormat="1" applyFont="1" applyBorder="1" applyAlignment="1">
      <alignment horizontal="center" vertical="center" textRotation="90" wrapText="1"/>
    </xf>
    <xf numFmtId="165" fontId="41" fillId="0" borderId="72" xfId="0" applyNumberFormat="1" applyFont="1" applyBorder="1" applyAlignment="1">
      <alignment horizontal="center" vertical="center" wrapText="1"/>
    </xf>
    <xf numFmtId="0" fontId="43" fillId="0" borderId="49" xfId="0" applyFont="1" applyBorder="1" applyAlignment="1"/>
    <xf numFmtId="0" fontId="41" fillId="0" borderId="43" xfId="0" applyFont="1" applyBorder="1" applyAlignment="1">
      <alignment horizontal="left" vertical="center" wrapText="1"/>
    </xf>
    <xf numFmtId="166" fontId="41" fillId="0" borderId="43" xfId="0" applyNumberFormat="1" applyFont="1" applyBorder="1" applyAlignment="1">
      <alignment horizontal="center" vertical="center" wrapText="1"/>
    </xf>
    <xf numFmtId="165" fontId="41" fillId="0" borderId="43" xfId="0" applyNumberFormat="1" applyFont="1" applyBorder="1" applyAlignment="1">
      <alignment horizontal="left" vertical="center" wrapText="1"/>
    </xf>
    <xf numFmtId="0" fontId="43" fillId="0" borderId="43" xfId="0" applyFont="1" applyBorder="1" applyAlignment="1"/>
    <xf numFmtId="166" fontId="41" fillId="0" borderId="11" xfId="0" applyNumberFormat="1" applyFont="1" applyBorder="1" applyAlignment="1">
      <alignment horizontal="left" vertical="center" wrapText="1"/>
    </xf>
    <xf numFmtId="0" fontId="41" fillId="0" borderId="0" xfId="0" applyFont="1" applyAlignment="1">
      <alignment horizontal="left"/>
    </xf>
    <xf numFmtId="0" fontId="41" fillId="3" borderId="42" xfId="0" applyFont="1" applyFill="1" applyBorder="1" applyAlignment="1">
      <alignment horizontal="left" vertical="center" wrapText="1"/>
    </xf>
    <xf numFmtId="0" fontId="41" fillId="0" borderId="17" xfId="0" applyNumberFormat="1" applyFont="1" applyBorder="1" applyAlignment="1">
      <alignment horizontal="left" vertical="center" wrapText="1"/>
    </xf>
    <xf numFmtId="0" fontId="41" fillId="3" borderId="45" xfId="0" applyFont="1" applyFill="1" applyBorder="1"/>
    <xf numFmtId="0" fontId="41" fillId="0" borderId="0" xfId="0" applyFont="1" applyAlignment="1">
      <alignment horizontal="center"/>
    </xf>
    <xf numFmtId="0" fontId="38" fillId="0" borderId="50" xfId="0" applyFont="1" applyBorder="1" applyAlignment="1">
      <alignment horizontal="left" vertical="center" wrapText="1"/>
    </xf>
    <xf numFmtId="0" fontId="38" fillId="0" borderId="51" xfId="0" applyFont="1" applyBorder="1" applyAlignment="1">
      <alignment horizontal="center" vertical="center" wrapText="1"/>
    </xf>
    <xf numFmtId="0" fontId="41" fillId="2" borderId="42" xfId="0" applyFont="1" applyFill="1" applyBorder="1" applyAlignment="1">
      <alignment horizontal="center" vertical="center" wrapText="1"/>
    </xf>
    <xf numFmtId="0" fontId="41" fillId="2" borderId="43" xfId="0" applyFont="1" applyFill="1" applyBorder="1" applyAlignment="1">
      <alignment vertical="center" wrapText="1"/>
    </xf>
    <xf numFmtId="0" fontId="41" fillId="2" borderId="43" xfId="0" applyFont="1" applyFill="1" applyBorder="1" applyAlignment="1">
      <alignment horizontal="center" vertical="center" wrapText="1"/>
    </xf>
    <xf numFmtId="0" fontId="41" fillId="2" borderId="43" xfId="0" applyFont="1" applyFill="1" applyBorder="1" applyAlignment="1">
      <alignment horizontal="left" vertical="center" wrapText="1"/>
    </xf>
    <xf numFmtId="0" fontId="41" fillId="2" borderId="43" xfId="0" applyFont="1" applyFill="1" applyBorder="1" applyAlignment="1">
      <alignment horizontal="left" vertical="center" textRotation="90" wrapText="1"/>
    </xf>
    <xf numFmtId="0" fontId="41" fillId="2" borderId="44" xfId="0" applyFont="1" applyFill="1" applyBorder="1" applyAlignment="1">
      <alignment horizontal="left" vertical="center" textRotation="90" wrapText="1"/>
    </xf>
    <xf numFmtId="0" fontId="41" fillId="2" borderId="42" xfId="0" applyFont="1" applyFill="1" applyBorder="1" applyAlignment="1">
      <alignment horizontal="left" vertical="top" wrapText="1"/>
    </xf>
    <xf numFmtId="165" fontId="41" fillId="2" borderId="43" xfId="0" applyNumberFormat="1" applyFont="1" applyFill="1" applyBorder="1" applyAlignment="1">
      <alignment horizontal="center" vertical="center" textRotation="90" wrapText="1"/>
    </xf>
    <xf numFmtId="0" fontId="41" fillId="2" borderId="43" xfId="0" applyFont="1" applyFill="1" applyBorder="1" applyAlignment="1">
      <alignment horizontal="left" vertical="top" wrapText="1"/>
    </xf>
    <xf numFmtId="165" fontId="41" fillId="2" borderId="44" xfId="0" applyNumberFormat="1" applyFont="1" applyFill="1" applyBorder="1" applyAlignment="1">
      <alignment horizontal="center" vertical="center" textRotation="90" wrapText="1"/>
    </xf>
    <xf numFmtId="165" fontId="41" fillId="2" borderId="11" xfId="0" applyNumberFormat="1" applyFont="1" applyFill="1" applyBorder="1" applyAlignment="1">
      <alignment horizontal="center" vertical="center" wrapText="1"/>
    </xf>
    <xf numFmtId="0" fontId="41" fillId="2" borderId="44" xfId="0" applyFont="1" applyFill="1" applyBorder="1" applyAlignment="1">
      <alignment horizontal="left" vertical="top" wrapText="1"/>
    </xf>
    <xf numFmtId="165" fontId="41" fillId="2" borderId="42" xfId="0" applyNumberFormat="1" applyFont="1" applyFill="1" applyBorder="1" applyAlignment="1">
      <alignment horizontal="center" vertical="center" textRotation="90" wrapText="1"/>
    </xf>
    <xf numFmtId="0" fontId="41" fillId="2" borderId="45" xfId="0" applyFont="1" applyFill="1" applyBorder="1" applyAlignment="1">
      <alignment horizontal="left" vertical="center" wrapText="1"/>
    </xf>
    <xf numFmtId="0" fontId="38" fillId="2" borderId="45" xfId="0" applyFont="1" applyFill="1" applyBorder="1" applyAlignment="1">
      <alignment horizontal="left" vertical="center" wrapText="1"/>
    </xf>
    <xf numFmtId="0" fontId="41" fillId="2" borderId="20" xfId="0" applyFont="1" applyFill="1" applyBorder="1" applyAlignment="1">
      <alignment horizontal="center" vertical="center" wrapText="1"/>
    </xf>
    <xf numFmtId="0" fontId="41" fillId="2" borderId="11" xfId="0" applyFont="1" applyFill="1" applyBorder="1" applyAlignment="1">
      <alignment vertical="center" wrapText="1"/>
    </xf>
    <xf numFmtId="0" fontId="41" fillId="2" borderId="11" xfId="0" applyFont="1" applyFill="1" applyBorder="1" applyAlignment="1">
      <alignment horizontal="center" vertical="center" wrapText="1"/>
    </xf>
    <xf numFmtId="0" fontId="41" fillId="2" borderId="11" xfId="0" applyFont="1" applyFill="1" applyBorder="1" applyAlignment="1">
      <alignment horizontal="left" vertical="center" wrapText="1"/>
    </xf>
    <xf numFmtId="0" fontId="41" fillId="2" borderId="11" xfId="0" applyFont="1" applyFill="1" applyBorder="1" applyAlignment="1">
      <alignment horizontal="left" vertical="center" textRotation="90" wrapText="1"/>
    </xf>
    <xf numFmtId="0" fontId="41" fillId="2" borderId="22" xfId="0" applyFont="1" applyFill="1" applyBorder="1" applyAlignment="1">
      <alignment horizontal="left" vertical="center" textRotation="90" wrapText="1"/>
    </xf>
    <xf numFmtId="0" fontId="41" fillId="2" borderId="20" xfId="0" applyFont="1" applyFill="1" applyBorder="1" applyAlignment="1">
      <alignment horizontal="left" vertical="center" wrapText="1"/>
    </xf>
    <xf numFmtId="165" fontId="41" fillId="2" borderId="11" xfId="0" applyNumberFormat="1" applyFont="1" applyFill="1" applyBorder="1" applyAlignment="1">
      <alignment horizontal="center" vertical="center" textRotation="90" wrapText="1"/>
    </xf>
    <xf numFmtId="165" fontId="41" fillId="2" borderId="22" xfId="0" applyNumberFormat="1" applyFont="1" applyFill="1" applyBorder="1" applyAlignment="1">
      <alignment horizontal="center" vertical="center" textRotation="90" wrapText="1"/>
    </xf>
    <xf numFmtId="0" fontId="41" fillId="2" borderId="22" xfId="0" applyFont="1" applyFill="1" applyBorder="1" applyAlignment="1">
      <alignment horizontal="left" vertical="center" wrapText="1"/>
    </xf>
    <xf numFmtId="165" fontId="41" fillId="2" borderId="20" xfId="0" applyNumberFormat="1" applyFont="1" applyFill="1" applyBorder="1" applyAlignment="1">
      <alignment horizontal="center" vertical="center" textRotation="90" wrapText="1"/>
    </xf>
    <xf numFmtId="0" fontId="38" fillId="2" borderId="45" xfId="0" applyFont="1" applyFill="1" applyBorder="1" applyAlignment="1">
      <alignment horizontal="center" vertical="center" wrapText="1"/>
    </xf>
    <xf numFmtId="0" fontId="41" fillId="2" borderId="52" xfId="0" applyFont="1" applyFill="1" applyBorder="1" applyAlignment="1">
      <alignment horizontal="left" vertical="center" wrapText="1"/>
    </xf>
    <xf numFmtId="0" fontId="61" fillId="2" borderId="20" xfId="0" applyFont="1" applyFill="1" applyBorder="1" applyAlignment="1">
      <alignment horizontal="left" vertical="center" wrapText="1"/>
    </xf>
    <xf numFmtId="165" fontId="41" fillId="4" borderId="11" xfId="0" applyNumberFormat="1" applyFont="1" applyFill="1" applyBorder="1" applyAlignment="1">
      <alignment horizontal="center" vertical="center" wrapText="1"/>
    </xf>
    <xf numFmtId="0" fontId="41" fillId="2" borderId="45" xfId="0" applyFont="1" applyFill="1" applyBorder="1"/>
    <xf numFmtId="0" fontId="41" fillId="2" borderId="20" xfId="0" applyFont="1" applyFill="1" applyBorder="1" applyAlignment="1">
      <alignment horizontal="left" vertical="top" wrapText="1"/>
    </xf>
    <xf numFmtId="0" fontId="41" fillId="2" borderId="11" xfId="0" applyFont="1" applyFill="1" applyBorder="1" applyAlignment="1">
      <alignment horizontal="left" vertical="top" wrapText="1"/>
    </xf>
    <xf numFmtId="165" fontId="41" fillId="2" borderId="11" xfId="0" applyNumberFormat="1" applyFont="1" applyFill="1" applyBorder="1" applyAlignment="1">
      <alignment horizontal="left" vertical="top" wrapText="1"/>
    </xf>
    <xf numFmtId="0" fontId="41" fillId="2" borderId="22" xfId="0" applyFont="1" applyFill="1" applyBorder="1" applyAlignment="1">
      <alignment horizontal="left" vertical="top" wrapText="1"/>
    </xf>
    <xf numFmtId="3" fontId="41" fillId="4" borderId="11" xfId="0" applyNumberFormat="1" applyFont="1" applyFill="1" applyBorder="1" applyAlignment="1">
      <alignment horizontal="left" vertical="top" wrapText="1"/>
    </xf>
    <xf numFmtId="165" fontId="41" fillId="2" borderId="11" xfId="0" applyNumberFormat="1" applyFont="1" applyFill="1" applyBorder="1" applyAlignment="1">
      <alignment horizontal="center" vertical="top" textRotation="90" wrapText="1"/>
    </xf>
    <xf numFmtId="165" fontId="41" fillId="2" borderId="53" xfId="0" applyNumberFormat="1" applyFont="1" applyFill="1" applyBorder="1" applyAlignment="1">
      <alignment horizontal="center" vertical="top" textRotation="90" wrapText="1"/>
    </xf>
    <xf numFmtId="165" fontId="41" fillId="2" borderId="53" xfId="0" applyNumberFormat="1" applyFont="1" applyFill="1" applyBorder="1" applyAlignment="1">
      <alignment horizontal="center" vertical="center" textRotation="90" wrapText="1"/>
    </xf>
    <xf numFmtId="165" fontId="41" fillId="2" borderId="20" xfId="0" applyNumberFormat="1" applyFont="1" applyFill="1" applyBorder="1" applyAlignment="1">
      <alignment horizontal="left" vertical="center" textRotation="90" wrapText="1"/>
    </xf>
    <xf numFmtId="165" fontId="41" fillId="2" borderId="22" xfId="0" applyNumberFormat="1" applyFont="1" applyFill="1" applyBorder="1" applyAlignment="1">
      <alignment horizontal="left" vertical="center" textRotation="90" wrapText="1"/>
    </xf>
    <xf numFmtId="3" fontId="41" fillId="2" borderId="11" xfId="0" applyNumberFormat="1" applyFont="1" applyFill="1" applyBorder="1" applyAlignment="1">
      <alignment horizontal="left" vertical="top" wrapText="1"/>
    </xf>
    <xf numFmtId="0" fontId="41" fillId="3" borderId="28" xfId="0" applyFont="1" applyFill="1" applyBorder="1" applyAlignment="1">
      <alignment horizontal="left" vertical="top" wrapText="1"/>
    </xf>
    <xf numFmtId="165" fontId="41" fillId="3" borderId="29" xfId="0" applyNumberFormat="1" applyFont="1" applyFill="1" applyBorder="1" applyAlignment="1">
      <alignment horizontal="center" vertical="center" textRotation="90" wrapText="1"/>
    </xf>
    <xf numFmtId="0" fontId="41" fillId="3" borderId="29" xfId="0" applyFont="1" applyFill="1" applyBorder="1" applyAlignment="1">
      <alignment horizontal="center" vertical="center" wrapText="1"/>
    </xf>
    <xf numFmtId="165" fontId="41" fillId="3" borderId="54" xfId="0" applyNumberFormat="1" applyFont="1" applyFill="1" applyBorder="1" applyAlignment="1">
      <alignment horizontal="center" vertical="center" textRotation="90" wrapText="1"/>
    </xf>
    <xf numFmtId="0" fontId="41" fillId="3" borderId="29" xfId="0" applyFont="1" applyFill="1" applyBorder="1" applyAlignment="1">
      <alignment horizontal="left" vertical="center" wrapText="1"/>
    </xf>
    <xf numFmtId="165" fontId="41" fillId="3" borderId="55" xfId="0" applyNumberFormat="1" applyFont="1" applyFill="1" applyBorder="1" applyAlignment="1">
      <alignment horizontal="center" vertical="center" textRotation="90" wrapText="1"/>
    </xf>
    <xf numFmtId="165" fontId="41" fillId="3" borderId="30" xfId="0" applyNumberFormat="1" applyFont="1" applyFill="1" applyBorder="1" applyAlignment="1">
      <alignment horizontal="center" vertical="center" textRotation="90" wrapText="1"/>
    </xf>
    <xf numFmtId="0" fontId="38" fillId="0" borderId="21" xfId="0" applyFont="1" applyBorder="1" applyAlignment="1">
      <alignment vertical="center" wrapText="1"/>
    </xf>
    <xf numFmtId="0" fontId="45" fillId="0" borderId="0" xfId="0" applyFont="1"/>
    <xf numFmtId="0" fontId="38" fillId="0" borderId="5" xfId="0" applyFont="1" applyBorder="1" applyAlignment="1">
      <alignment vertical="center" wrapText="1"/>
    </xf>
    <xf numFmtId="0" fontId="62" fillId="0" borderId="0" xfId="0" applyFont="1"/>
    <xf numFmtId="0" fontId="54" fillId="0" borderId="0" xfId="0" applyFont="1"/>
    <xf numFmtId="0" fontId="45" fillId="2" borderId="20" xfId="0" applyFont="1" applyFill="1" applyBorder="1" applyAlignment="1">
      <alignment horizontal="left" vertical="center" wrapText="1"/>
    </xf>
    <xf numFmtId="0" fontId="63" fillId="4" borderId="45" xfId="0" applyFont="1" applyFill="1" applyBorder="1" applyAlignment="1">
      <alignment wrapText="1"/>
    </xf>
    <xf numFmtId="0" fontId="63" fillId="5" borderId="22" xfId="0" applyFont="1" applyFill="1" applyBorder="1" applyAlignment="1">
      <alignment horizontal="left" vertical="center" wrapText="1"/>
    </xf>
    <xf numFmtId="0" fontId="38" fillId="0" borderId="31" xfId="0" applyFont="1" applyBorder="1" applyAlignment="1">
      <alignment horizontal="center" vertical="center" wrapText="1"/>
    </xf>
    <xf numFmtId="0" fontId="38" fillId="0" borderId="57" xfId="0" applyFont="1" applyBorder="1" applyAlignment="1">
      <alignment horizontal="center" vertical="center" wrapText="1"/>
    </xf>
    <xf numFmtId="0" fontId="38" fillId="0" borderId="58" xfId="0" applyFont="1" applyBorder="1" applyAlignment="1">
      <alignment horizontal="center" vertical="center" wrapText="1"/>
    </xf>
    <xf numFmtId="0" fontId="38" fillId="0" borderId="59" xfId="0" applyFont="1" applyBorder="1" applyAlignment="1">
      <alignment horizontal="center" vertical="center" wrapText="1"/>
    </xf>
    <xf numFmtId="0" fontId="41" fillId="0" borderId="21" xfId="0" applyFont="1" applyBorder="1" applyAlignment="1">
      <alignment horizontal="left" vertical="center" wrapText="1"/>
    </xf>
    <xf numFmtId="0" fontId="41" fillId="0" borderId="5" xfId="0" applyFont="1" applyBorder="1" applyAlignment="1">
      <alignment horizontal="left" vertical="center" wrapText="1"/>
    </xf>
    <xf numFmtId="165" fontId="41" fillId="0" borderId="0" xfId="0" applyNumberFormat="1" applyFont="1" applyAlignment="1">
      <alignment horizontal="right" vertical="center" wrapText="1"/>
    </xf>
    <xf numFmtId="166" fontId="41" fillId="0" borderId="11" xfId="0" applyNumberFormat="1" applyFont="1" applyBorder="1" applyAlignment="1">
      <alignment horizontal="right" vertical="center" textRotation="90" wrapText="1"/>
    </xf>
    <xf numFmtId="3" fontId="41" fillId="0" borderId="11" xfId="0" applyNumberFormat="1" applyFont="1" applyBorder="1" applyAlignment="1">
      <alignment horizontal="center" vertical="center" wrapText="1"/>
    </xf>
    <xf numFmtId="49" fontId="41" fillId="0" borderId="20" xfId="0" applyNumberFormat="1" applyFont="1" applyBorder="1" applyAlignment="1">
      <alignment horizontal="left" vertical="center" wrapText="1"/>
    </xf>
    <xf numFmtId="49" fontId="41" fillId="0" borderId="11" xfId="0" applyNumberFormat="1" applyFont="1" applyBorder="1" applyAlignment="1">
      <alignment horizontal="left" vertical="center" wrapText="1"/>
    </xf>
    <xf numFmtId="49" fontId="41" fillId="0" borderId="5" xfId="0" applyNumberFormat="1" applyFont="1" applyBorder="1" applyAlignment="1">
      <alignment horizontal="left" vertical="center" wrapText="1"/>
    </xf>
    <xf numFmtId="0" fontId="41" fillId="0" borderId="31" xfId="0" applyFont="1" applyBorder="1" applyAlignment="1">
      <alignment horizontal="left" vertical="center" wrapText="1"/>
    </xf>
    <xf numFmtId="0" fontId="41" fillId="0" borderId="22" xfId="0" applyFont="1" applyBorder="1"/>
    <xf numFmtId="0" fontId="41" fillId="0" borderId="33" xfId="0" applyFont="1" applyBorder="1" applyAlignment="1">
      <alignment horizontal="center" vertical="center" wrapText="1"/>
    </xf>
    <xf numFmtId="0" fontId="45" fillId="2" borderId="0" xfId="0" applyFont="1" applyFill="1" applyAlignment="1">
      <alignment horizontal="left" wrapText="1"/>
    </xf>
    <xf numFmtId="0" fontId="41" fillId="0" borderId="11" xfId="0" applyFont="1" applyBorder="1" applyAlignment="1">
      <alignment horizontal="center"/>
    </xf>
    <xf numFmtId="165" fontId="41" fillId="0" borderId="30" xfId="0" applyNumberFormat="1" applyFont="1" applyBorder="1" applyAlignment="1">
      <alignment horizontal="left" vertical="center" textRotation="90"/>
    </xf>
    <xf numFmtId="164" fontId="41" fillId="0" borderId="20" xfId="0" applyNumberFormat="1" applyFont="1" applyBorder="1" applyAlignment="1">
      <alignment horizontal="center" vertical="center" textRotation="90" wrapText="1"/>
    </xf>
    <xf numFmtId="166" fontId="41" fillId="0" borderId="11" xfId="0" applyNumberFormat="1" applyFont="1" applyBorder="1" applyAlignment="1">
      <alignment vertical="center" textRotation="90" wrapText="1"/>
    </xf>
    <xf numFmtId="164" fontId="41" fillId="0" borderId="20" xfId="0" applyNumberFormat="1" applyFont="1" applyBorder="1" applyAlignment="1">
      <alignment vertical="center" textRotation="90" wrapText="1"/>
    </xf>
    <xf numFmtId="165" fontId="41" fillId="0" borderId="22" xfId="0" applyNumberFormat="1" applyFont="1" applyBorder="1" applyAlignment="1">
      <alignment vertical="center" textRotation="90" wrapText="1"/>
    </xf>
    <xf numFmtId="0" fontId="41" fillId="0" borderId="31" xfId="0" applyFont="1" applyBorder="1" applyAlignment="1">
      <alignment horizontal="left" vertical="center" textRotation="90" wrapText="1"/>
    </xf>
    <xf numFmtId="0" fontId="41" fillId="0" borderId="30" xfId="0" applyFont="1" applyBorder="1" applyAlignment="1">
      <alignment vertical="center" wrapText="1"/>
    </xf>
    <xf numFmtId="164" fontId="41" fillId="0" borderId="28" xfId="0" applyNumberFormat="1" applyFont="1" applyBorder="1" applyAlignment="1">
      <alignment horizontal="center" vertical="center" textRotation="90" wrapText="1"/>
    </xf>
    <xf numFmtId="0" fontId="38" fillId="0" borderId="0" xfId="0" applyFont="1" applyFill="1" applyAlignment="1">
      <alignment horizontal="left" vertical="center" wrapText="1"/>
    </xf>
    <xf numFmtId="0" fontId="38" fillId="0" borderId="0" xfId="0" applyFont="1" applyFill="1" applyAlignment="1">
      <alignment horizontal="center" vertical="center" wrapText="1"/>
    </xf>
    <xf numFmtId="0" fontId="41" fillId="0" borderId="21" xfId="0" applyFont="1" applyFill="1" applyBorder="1" applyAlignment="1">
      <alignment horizontal="center" vertical="center" wrapText="1"/>
    </xf>
    <xf numFmtId="0" fontId="41" fillId="0" borderId="17" xfId="0" applyFont="1" applyFill="1" applyBorder="1" applyAlignment="1">
      <alignment vertical="center" wrapText="1"/>
    </xf>
    <xf numFmtId="0" fontId="41" fillId="0" borderId="13"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13" xfId="0" applyFont="1" applyFill="1" applyBorder="1" applyAlignment="1">
      <alignment horizontal="left" vertical="center" wrapText="1"/>
    </xf>
    <xf numFmtId="0" fontId="41" fillId="0" borderId="13" xfId="0" applyFont="1" applyFill="1" applyBorder="1" applyAlignment="1">
      <alignment horizontal="left" vertical="center" textRotation="90" wrapText="1"/>
    </xf>
    <xf numFmtId="0" fontId="41" fillId="0" borderId="18" xfId="0" applyFont="1" applyFill="1" applyBorder="1" applyAlignment="1">
      <alignment horizontal="left" vertical="center" textRotation="90" wrapText="1"/>
    </xf>
    <xf numFmtId="0" fontId="41" fillId="0" borderId="17" xfId="0" applyFont="1" applyFill="1" applyBorder="1" applyAlignment="1">
      <alignment horizontal="left" vertical="center" wrapText="1"/>
    </xf>
    <xf numFmtId="166" fontId="41" fillId="0" borderId="13" xfId="0" applyNumberFormat="1" applyFont="1" applyFill="1" applyBorder="1" applyAlignment="1">
      <alignment horizontal="center" vertical="center" textRotation="90" wrapText="1"/>
    </xf>
    <xf numFmtId="166" fontId="41" fillId="0" borderId="18" xfId="0" applyNumberFormat="1" applyFont="1" applyFill="1" applyBorder="1" applyAlignment="1">
      <alignment horizontal="center" vertical="center" textRotation="90" wrapText="1"/>
    </xf>
    <xf numFmtId="0" fontId="41" fillId="0" borderId="42" xfId="0" applyFont="1" applyFill="1" applyBorder="1" applyAlignment="1">
      <alignment horizontal="left" vertical="center" wrapText="1"/>
    </xf>
    <xf numFmtId="166" fontId="41" fillId="0" borderId="43" xfId="0" applyNumberFormat="1" applyFont="1" applyFill="1" applyBorder="1" applyAlignment="1">
      <alignment horizontal="center" vertical="center" textRotation="90" wrapText="1"/>
    </xf>
    <xf numFmtId="0" fontId="41" fillId="0" borderId="44" xfId="0" applyFont="1" applyFill="1" applyBorder="1" applyAlignment="1">
      <alignment horizontal="left" vertical="center" wrapText="1"/>
    </xf>
    <xf numFmtId="165" fontId="41" fillId="0" borderId="43" xfId="0" applyNumberFormat="1" applyFont="1" applyFill="1" applyBorder="1" applyAlignment="1">
      <alignment horizontal="center" vertical="center" textRotation="90" wrapText="1"/>
    </xf>
    <xf numFmtId="165" fontId="41" fillId="0" borderId="44" xfId="0" applyNumberFormat="1" applyFont="1" applyFill="1" applyBorder="1" applyAlignment="1">
      <alignment horizontal="center" vertical="center" textRotation="90" wrapText="1"/>
    </xf>
    <xf numFmtId="0" fontId="41" fillId="0" borderId="45" xfId="0" applyFont="1" applyFill="1" applyBorder="1" applyAlignment="1">
      <alignment horizontal="center"/>
    </xf>
    <xf numFmtId="0" fontId="41" fillId="0" borderId="5" xfId="0" applyFont="1" applyFill="1" applyBorder="1" applyAlignment="1">
      <alignment horizontal="center" vertical="center" wrapText="1"/>
    </xf>
    <xf numFmtId="166" fontId="41" fillId="0" borderId="11" xfId="0" applyNumberFormat="1" applyFont="1" applyFill="1" applyBorder="1" applyAlignment="1">
      <alignment horizontal="center" vertical="center" textRotation="90" wrapText="1"/>
    </xf>
    <xf numFmtId="166" fontId="41" fillId="0" borderId="22" xfId="0" applyNumberFormat="1" applyFont="1" applyFill="1" applyBorder="1" applyAlignment="1">
      <alignment horizontal="center" vertical="center" textRotation="90" wrapText="1"/>
    </xf>
    <xf numFmtId="0" fontId="41" fillId="0" borderId="22" xfId="0" applyFont="1" applyFill="1" applyBorder="1" applyAlignment="1">
      <alignment horizontal="left" vertical="center" wrapText="1"/>
    </xf>
    <xf numFmtId="165" fontId="41" fillId="0" borderId="20" xfId="0" applyNumberFormat="1" applyFont="1" applyFill="1" applyBorder="1" applyAlignment="1">
      <alignment horizontal="left" vertical="center" textRotation="90" wrapText="1"/>
    </xf>
    <xf numFmtId="165" fontId="41" fillId="0" borderId="45" xfId="0" applyNumberFormat="1" applyFont="1" applyFill="1" applyBorder="1" applyAlignment="1">
      <alignment horizontal="center" vertical="center" textRotation="90" wrapText="1"/>
    </xf>
    <xf numFmtId="0" fontId="45" fillId="0" borderId="11" xfId="0" applyFont="1" applyFill="1" applyBorder="1" applyAlignment="1">
      <alignment horizontal="left" vertical="center" wrapText="1"/>
    </xf>
    <xf numFmtId="165" fontId="41" fillId="0" borderId="20" xfId="0" applyNumberFormat="1" applyFont="1" applyFill="1" applyBorder="1" applyAlignment="1">
      <alignment horizontal="center" vertical="center" textRotation="90" wrapText="1"/>
    </xf>
    <xf numFmtId="3" fontId="41" fillId="0" borderId="11" xfId="0" applyNumberFormat="1" applyFont="1" applyFill="1" applyBorder="1" applyAlignment="1">
      <alignment horizontal="center" vertical="center" wrapText="1"/>
    </xf>
    <xf numFmtId="49" fontId="41" fillId="0" borderId="20" xfId="0" applyNumberFormat="1" applyFont="1" applyFill="1" applyBorder="1" applyAlignment="1">
      <alignment horizontal="left" vertical="center" wrapText="1"/>
    </xf>
    <xf numFmtId="0" fontId="41" fillId="0" borderId="11" xfId="0" applyFont="1" applyFill="1" applyBorder="1" applyAlignment="1">
      <alignment horizontal="left" vertical="center"/>
    </xf>
    <xf numFmtId="0" fontId="41" fillId="0" borderId="28" xfId="0" applyFont="1" applyFill="1" applyBorder="1" applyAlignment="1">
      <alignment vertical="center" wrapText="1"/>
    </xf>
    <xf numFmtId="0" fontId="41" fillId="0" borderId="30" xfId="0" applyFont="1" applyFill="1" applyBorder="1" applyAlignment="1">
      <alignment horizontal="left" vertical="center" textRotation="90" wrapText="1"/>
    </xf>
    <xf numFmtId="166" fontId="41" fillId="0" borderId="29" xfId="0" applyNumberFormat="1" applyFont="1" applyFill="1" applyBorder="1" applyAlignment="1">
      <alignment horizontal="center" vertical="center" textRotation="90" wrapText="1"/>
    </xf>
    <xf numFmtId="166" fontId="41" fillId="0" borderId="30" xfId="0" applyNumberFormat="1" applyFont="1" applyFill="1" applyBorder="1" applyAlignment="1">
      <alignment horizontal="center" vertical="center" textRotation="90" wrapText="1"/>
    </xf>
    <xf numFmtId="166" fontId="41" fillId="0" borderId="0" xfId="0" applyNumberFormat="1" applyFont="1" applyFill="1"/>
    <xf numFmtId="166" fontId="41" fillId="0" borderId="0" xfId="0" applyNumberFormat="1" applyFont="1" applyFill="1" applyAlignment="1">
      <alignment horizontal="center"/>
    </xf>
    <xf numFmtId="0" fontId="41" fillId="0" borderId="0" xfId="0" applyFont="1" applyFill="1" applyAlignment="1">
      <alignment horizontal="center"/>
    </xf>
    <xf numFmtId="165" fontId="41" fillId="0" borderId="11" xfId="0" applyNumberFormat="1" applyFont="1" applyFill="1" applyBorder="1" applyAlignment="1">
      <alignment horizontal="left" vertical="center" textRotation="90" wrapText="1"/>
    </xf>
    <xf numFmtId="0" fontId="41" fillId="0" borderId="11" xfId="0" applyFont="1" applyFill="1" applyBorder="1" applyAlignment="1">
      <alignment horizontal="center"/>
    </xf>
    <xf numFmtId="0" fontId="41" fillId="0" borderId="22" xfId="0" applyFont="1" applyFill="1" applyBorder="1" applyAlignment="1">
      <alignment horizontal="center"/>
    </xf>
    <xf numFmtId="0" fontId="41" fillId="0" borderId="0" xfId="0" applyFont="1" applyFill="1" applyAlignment="1">
      <alignment horizontal="left" vertical="center" wrapText="1"/>
    </xf>
    <xf numFmtId="0" fontId="41" fillId="0" borderId="22" xfId="0" applyFont="1" applyFill="1" applyBorder="1" applyAlignment="1">
      <alignment horizontal="center" vertical="center" wrapText="1"/>
    </xf>
    <xf numFmtId="0" fontId="41" fillId="0" borderId="22" xfId="0" applyFont="1" applyFill="1" applyBorder="1" applyAlignment="1">
      <alignment horizontal="center" vertical="center"/>
    </xf>
    <xf numFmtId="0" fontId="41" fillId="0" borderId="0" xfId="0" applyFont="1" applyFill="1" applyAlignment="1">
      <alignment vertical="center" wrapText="1"/>
    </xf>
    <xf numFmtId="165" fontId="41" fillId="0" borderId="11" xfId="0" applyNumberFormat="1" applyFont="1" applyFill="1" applyBorder="1" applyAlignment="1">
      <alignment horizontal="center" vertical="center" textRotation="90"/>
    </xf>
    <xf numFmtId="3" fontId="41" fillId="0" borderId="11" xfId="0" applyNumberFormat="1" applyFont="1" applyFill="1" applyBorder="1" applyAlignment="1">
      <alignment horizontal="left" vertical="center" wrapText="1"/>
    </xf>
    <xf numFmtId="3" fontId="41" fillId="0" borderId="20" xfId="0" applyNumberFormat="1" applyFont="1" applyFill="1" applyBorder="1" applyAlignment="1">
      <alignment horizontal="left" vertical="center" wrapText="1"/>
    </xf>
    <xf numFmtId="3" fontId="41" fillId="0" borderId="22" xfId="0" applyNumberFormat="1" applyFont="1" applyFill="1" applyBorder="1" applyAlignment="1">
      <alignment horizontal="left" vertical="center" wrapText="1"/>
    </xf>
    <xf numFmtId="0" fontId="41" fillId="0" borderId="22" xfId="0" applyFont="1" applyFill="1" applyBorder="1"/>
    <xf numFmtId="165" fontId="41" fillId="0" borderId="5" xfId="0" applyNumberFormat="1" applyFont="1" applyFill="1" applyBorder="1" applyAlignment="1">
      <alignment horizontal="center" vertical="center" textRotation="90" wrapText="1"/>
    </xf>
    <xf numFmtId="0" fontId="41" fillId="0" borderId="20" xfId="0" applyFont="1" applyFill="1" applyBorder="1" applyAlignment="1">
      <alignment horizontal="left" vertical="center"/>
    </xf>
    <xf numFmtId="0" fontId="41" fillId="0" borderId="22" xfId="0" applyFont="1" applyFill="1" applyBorder="1" applyAlignment="1">
      <alignment horizontal="left" vertical="center"/>
    </xf>
    <xf numFmtId="0" fontId="45" fillId="0" borderId="22" xfId="0" applyFont="1" applyFill="1" applyBorder="1"/>
    <xf numFmtId="0" fontId="41" fillId="0" borderId="22" xfId="0" applyFont="1" applyFill="1" applyBorder="1" applyAlignment="1">
      <alignment vertical="center" wrapText="1"/>
    </xf>
    <xf numFmtId="165" fontId="41" fillId="0" borderId="29" xfId="0" applyNumberFormat="1" applyFont="1" applyFill="1" applyBorder="1" applyAlignment="1">
      <alignment horizontal="center" textRotation="90" wrapText="1"/>
    </xf>
    <xf numFmtId="165" fontId="41" fillId="0" borderId="29" xfId="0" applyNumberFormat="1" applyFont="1" applyFill="1" applyBorder="1" applyAlignment="1">
      <alignment horizontal="left" vertical="center" textRotation="90" wrapText="1"/>
    </xf>
    <xf numFmtId="0" fontId="41" fillId="0" borderId="30" xfId="0" applyFont="1" applyFill="1" applyBorder="1" applyAlignment="1">
      <alignment horizontal="left" vertical="center" wrapText="1"/>
    </xf>
    <xf numFmtId="165" fontId="41" fillId="0" borderId="28" xfId="0" applyNumberFormat="1" applyFont="1" applyFill="1" applyBorder="1" applyAlignment="1">
      <alignment horizontal="center" vertical="center" textRotation="90" wrapText="1"/>
    </xf>
    <xf numFmtId="0" fontId="41" fillId="0" borderId="29" xfId="0" applyFont="1" applyFill="1" applyBorder="1" applyAlignment="1">
      <alignment horizontal="center"/>
    </xf>
    <xf numFmtId="0" fontId="41" fillId="0" borderId="30" xfId="0" applyFont="1" applyFill="1" applyBorder="1"/>
    <xf numFmtId="0" fontId="45" fillId="0" borderId="11" xfId="0" applyFont="1" applyFill="1" applyBorder="1" applyAlignment="1">
      <alignment vertical="center" wrapText="1"/>
    </xf>
    <xf numFmtId="0" fontId="41" fillId="0" borderId="11" xfId="0" applyFont="1" applyFill="1" applyBorder="1" applyAlignment="1">
      <alignment horizontal="center" vertical="center"/>
    </xf>
    <xf numFmtId="0" fontId="41" fillId="0" borderId="11" xfId="0" applyFont="1" applyFill="1" applyBorder="1" applyAlignment="1">
      <alignment vertical="center"/>
    </xf>
    <xf numFmtId="165" fontId="45" fillId="0" borderId="11" xfId="0" applyNumberFormat="1" applyFont="1" applyFill="1" applyBorder="1" applyAlignment="1">
      <alignment horizontal="center" wrapText="1"/>
    </xf>
    <xf numFmtId="165" fontId="41" fillId="0" borderId="22" xfId="0" applyNumberFormat="1" applyFont="1" applyFill="1" applyBorder="1" applyAlignment="1">
      <alignment horizontal="center" vertical="center" textRotation="90"/>
    </xf>
    <xf numFmtId="165" fontId="41" fillId="0" borderId="22" xfId="0" applyNumberFormat="1" applyFont="1" applyFill="1" applyBorder="1" applyAlignment="1">
      <alignment horizontal="center" vertical="top" textRotation="90" wrapText="1"/>
    </xf>
    <xf numFmtId="165" fontId="45" fillId="0" borderId="11" xfId="0" applyNumberFormat="1" applyFont="1" applyFill="1" applyBorder="1" applyAlignment="1">
      <alignment vertical="center" wrapText="1"/>
    </xf>
    <xf numFmtId="165" fontId="41" fillId="0" borderId="11" xfId="0" applyNumberFormat="1" applyFont="1" applyFill="1" applyBorder="1" applyAlignment="1">
      <alignment horizontal="center" wrapText="1"/>
    </xf>
    <xf numFmtId="0" fontId="41" fillId="0" borderId="11" xfId="0" applyFont="1" applyFill="1" applyBorder="1" applyAlignment="1">
      <alignment horizontal="center" wrapText="1"/>
    </xf>
    <xf numFmtId="0" fontId="45" fillId="0" borderId="11" xfId="0" applyFont="1" applyFill="1" applyBorder="1" applyAlignment="1">
      <alignment horizontal="center"/>
    </xf>
    <xf numFmtId="6" fontId="45" fillId="0" borderId="11" xfId="0" applyNumberFormat="1" applyFont="1" applyFill="1" applyBorder="1" applyAlignment="1">
      <alignment horizontal="center"/>
    </xf>
    <xf numFmtId="167" fontId="41" fillId="0" borderId="11" xfId="0" applyNumberFormat="1" applyFont="1" applyFill="1" applyBorder="1"/>
    <xf numFmtId="167" fontId="45" fillId="0" borderId="11" xfId="0" applyNumberFormat="1" applyFont="1" applyFill="1" applyBorder="1" applyAlignment="1">
      <alignment horizontal="center" wrapText="1"/>
    </xf>
    <xf numFmtId="0" fontId="41" fillId="0" borderId="11" xfId="0" applyFont="1" applyFill="1" applyBorder="1" applyAlignment="1"/>
    <xf numFmtId="0" fontId="45" fillId="0" borderId="11" xfId="0" applyFont="1" applyFill="1" applyBorder="1" applyAlignment="1"/>
    <xf numFmtId="169" fontId="41" fillId="0" borderId="11" xfId="0" applyNumberFormat="1" applyFont="1" applyFill="1" applyBorder="1" applyAlignment="1">
      <alignment vertical="center" wrapText="1"/>
    </xf>
    <xf numFmtId="169" fontId="41" fillId="0" borderId="11" xfId="0" applyNumberFormat="1" applyFont="1" applyFill="1" applyBorder="1"/>
    <xf numFmtId="0" fontId="41" fillId="0" borderId="11" xfId="0" applyFont="1" applyFill="1" applyBorder="1" applyAlignment="1">
      <alignment vertical="top"/>
    </xf>
    <xf numFmtId="0" fontId="41" fillId="0" borderId="0" xfId="0" applyFont="1" applyFill="1" applyAlignment="1">
      <alignment horizontal="center" vertical="center" textRotation="90"/>
    </xf>
    <xf numFmtId="0" fontId="41" fillId="0" borderId="0" xfId="0" applyFont="1" applyFill="1" applyAlignment="1">
      <alignment horizontal="center" vertical="center"/>
    </xf>
    <xf numFmtId="49" fontId="41" fillId="0" borderId="13" xfId="0" applyNumberFormat="1" applyFont="1" applyBorder="1" applyAlignment="1">
      <alignment horizontal="center" vertical="center" wrapText="1"/>
    </xf>
    <xf numFmtId="0" fontId="41" fillId="0" borderId="32" xfId="0" applyFont="1" applyBorder="1" applyAlignment="1">
      <alignment horizontal="center" vertical="center" wrapText="1"/>
    </xf>
    <xf numFmtId="0" fontId="41" fillId="0" borderId="33" xfId="0" applyFont="1" applyBorder="1" applyAlignment="1">
      <alignment vertical="center" wrapText="1"/>
    </xf>
    <xf numFmtId="0" fontId="41" fillId="0" borderId="33" xfId="0" applyFont="1" applyBorder="1" applyAlignment="1">
      <alignment horizontal="left" vertical="center" wrapText="1"/>
    </xf>
    <xf numFmtId="49" fontId="41" fillId="0" borderId="33" xfId="0" applyNumberFormat="1" applyFont="1" applyBorder="1" applyAlignment="1">
      <alignment horizontal="center" vertical="center" wrapText="1"/>
    </xf>
    <xf numFmtId="0" fontId="41" fillId="0" borderId="33" xfId="0" applyFont="1" applyBorder="1" applyAlignment="1">
      <alignment horizontal="left" vertical="center" textRotation="90" wrapText="1"/>
    </xf>
    <xf numFmtId="0" fontId="41" fillId="0" borderId="34" xfId="0" applyFont="1" applyBorder="1" applyAlignment="1">
      <alignment horizontal="left" vertical="center" textRotation="90" wrapText="1"/>
    </xf>
    <xf numFmtId="0" fontId="41" fillId="0" borderId="31" xfId="0" applyFont="1" applyBorder="1" applyAlignment="1">
      <alignment horizontal="center" vertical="center" wrapText="1"/>
    </xf>
    <xf numFmtId="166" fontId="41" fillId="0" borderId="13" xfId="0" applyNumberFormat="1" applyFont="1" applyBorder="1" applyAlignment="1">
      <alignment horizontal="center" textRotation="90" wrapText="1"/>
    </xf>
    <xf numFmtId="0" fontId="41" fillId="0" borderId="5" xfId="0" applyFont="1" applyBorder="1" applyAlignment="1">
      <alignment horizontal="center"/>
    </xf>
    <xf numFmtId="166" fontId="38" fillId="0" borderId="5" xfId="0" applyNumberFormat="1" applyFont="1" applyBorder="1" applyAlignment="1">
      <alignment horizontal="center" vertical="center" textRotation="90" wrapText="1"/>
    </xf>
    <xf numFmtId="166" fontId="45" fillId="0" borderId="23" xfId="0" applyNumberFormat="1"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center" vertical="center" wrapText="1"/>
    </xf>
    <xf numFmtId="0" fontId="45" fillId="0" borderId="24" xfId="0" applyFont="1" applyBorder="1" applyAlignment="1">
      <alignment horizontal="left" vertical="center" wrapText="1"/>
    </xf>
    <xf numFmtId="166" fontId="45" fillId="0" borderId="25" xfId="0" applyNumberFormat="1" applyFont="1" applyBorder="1" applyAlignment="1">
      <alignment horizontal="left" vertical="center" wrapText="1"/>
    </xf>
    <xf numFmtId="0" fontId="45" fillId="0" borderId="25" xfId="0" applyFont="1" applyBorder="1" applyAlignment="1">
      <alignment horizontal="left" vertical="center" wrapText="1"/>
    </xf>
    <xf numFmtId="0" fontId="45" fillId="0" borderId="25" xfId="0" applyFont="1" applyBorder="1" applyAlignment="1">
      <alignment horizontal="center" vertical="center" wrapText="1"/>
    </xf>
    <xf numFmtId="166" fontId="45" fillId="0" borderId="26" xfId="0" applyNumberFormat="1" applyFont="1" applyBorder="1" applyAlignment="1">
      <alignment horizontal="left" vertical="center" wrapText="1"/>
    </xf>
    <xf numFmtId="0" fontId="45" fillId="0" borderId="27" xfId="0" applyFont="1" applyBorder="1" applyAlignment="1">
      <alignment horizontal="left" vertical="center" wrapText="1"/>
    </xf>
    <xf numFmtId="0" fontId="45" fillId="0" borderId="24" xfId="0" applyFont="1" applyBorder="1" applyAlignment="1">
      <alignment horizontal="center" vertical="center" wrapText="1"/>
    </xf>
    <xf numFmtId="166" fontId="45" fillId="0" borderId="26" xfId="0" applyNumberFormat="1" applyFont="1" applyBorder="1" applyAlignment="1">
      <alignment horizontal="center" vertical="center" wrapText="1"/>
    </xf>
    <xf numFmtId="0" fontId="45" fillId="0" borderId="27" xfId="0" applyFont="1" applyBorder="1" applyAlignment="1">
      <alignment horizontal="center" vertical="center" wrapText="1"/>
    </xf>
    <xf numFmtId="0" fontId="41" fillId="0" borderId="29" xfId="0" applyFont="1" applyBorder="1" applyAlignment="1">
      <alignment horizontal="center" vertical="center" textRotation="90" wrapText="1"/>
    </xf>
    <xf numFmtId="166" fontId="45" fillId="0" borderId="25" xfId="0" applyNumberFormat="1" applyFont="1" applyBorder="1" applyAlignment="1">
      <alignment horizontal="center" vertical="center" wrapText="1"/>
    </xf>
    <xf numFmtId="0" fontId="41" fillId="0" borderId="13" xfId="0" applyFont="1" applyBorder="1"/>
    <xf numFmtId="0" fontId="41" fillId="0" borderId="13" xfId="0" applyFont="1" applyBorder="1" applyAlignment="1">
      <alignment horizontal="center"/>
    </xf>
    <xf numFmtId="0" fontId="41" fillId="0" borderId="21" xfId="0" applyFont="1" applyBorder="1" applyAlignment="1">
      <alignment horizontal="center"/>
    </xf>
    <xf numFmtId="166" fontId="41" fillId="0" borderId="13" xfId="0" applyNumberFormat="1" applyFont="1" applyBorder="1"/>
    <xf numFmtId="166" fontId="41" fillId="0" borderId="21" xfId="0" applyNumberFormat="1" applyFont="1" applyBorder="1"/>
    <xf numFmtId="166" fontId="41" fillId="0" borderId="5" xfId="0" applyNumberFormat="1" applyFont="1" applyBorder="1"/>
    <xf numFmtId="0" fontId="38" fillId="0" borderId="17" xfId="0" applyFont="1" applyBorder="1" applyAlignment="1">
      <alignment horizontal="center" vertical="center" wrapText="1"/>
    </xf>
    <xf numFmtId="166" fontId="38" fillId="0" borderId="13" xfId="0" applyNumberFormat="1" applyFont="1" applyBorder="1" applyAlignment="1">
      <alignment horizontal="center" vertical="center" textRotation="90" wrapText="1"/>
    </xf>
    <xf numFmtId="0" fontId="38" fillId="0" borderId="13" xfId="0" applyFont="1" applyBorder="1" applyAlignment="1">
      <alignment horizontal="center" vertical="center" wrapText="1"/>
    </xf>
    <xf numFmtId="166" fontId="38" fillId="0" borderId="18" xfId="0" applyNumberFormat="1" applyFont="1" applyBorder="1" applyAlignment="1">
      <alignment horizontal="center" vertical="center" textRotation="90" wrapText="1"/>
    </xf>
    <xf numFmtId="0" fontId="45" fillId="2" borderId="11" xfId="0" applyFont="1" applyFill="1" applyBorder="1" applyAlignment="1">
      <alignment horizontal="center" vertical="center" wrapText="1"/>
    </xf>
    <xf numFmtId="0" fontId="38" fillId="0" borderId="20" xfId="0" applyFont="1" applyFill="1" applyBorder="1" applyAlignment="1">
      <alignment horizontal="center" vertical="center" wrapText="1"/>
    </xf>
    <xf numFmtId="166" fontId="38" fillId="0" borderId="11" xfId="0" applyNumberFormat="1" applyFont="1" applyFill="1" applyBorder="1" applyAlignment="1">
      <alignment horizontal="center" vertical="center" textRotation="90" wrapText="1"/>
    </xf>
    <xf numFmtId="166" fontId="38" fillId="0" borderId="22" xfId="0" applyNumberFormat="1" applyFont="1" applyFill="1" applyBorder="1" applyAlignment="1">
      <alignment horizontal="center" vertical="center" textRotation="90" wrapText="1"/>
    </xf>
    <xf numFmtId="0" fontId="54" fillId="0" borderId="22" xfId="0" applyFont="1" applyFill="1" applyBorder="1" applyAlignment="1">
      <alignment horizontal="center" vertical="center"/>
    </xf>
    <xf numFmtId="0" fontId="38" fillId="0" borderId="22" xfId="0" applyFont="1" applyFill="1" applyBorder="1" applyAlignment="1">
      <alignment horizontal="center" vertical="center" wrapText="1"/>
    </xf>
    <xf numFmtId="166" fontId="41" fillId="0" borderId="5" xfId="0" applyNumberFormat="1" applyFont="1" applyFill="1" applyBorder="1" applyAlignment="1">
      <alignment horizontal="center" vertical="center" textRotation="90" wrapText="1"/>
    </xf>
    <xf numFmtId="0" fontId="45" fillId="0" borderId="22" xfId="0" applyFont="1" applyFill="1" applyBorder="1" applyAlignment="1">
      <alignment horizontal="left" vertical="center" wrapText="1"/>
    </xf>
    <xf numFmtId="0" fontId="45" fillId="0" borderId="11" xfId="0" applyFont="1" applyFill="1" applyBorder="1" applyAlignment="1">
      <alignment horizontal="left" wrapText="1"/>
    </xf>
    <xf numFmtId="0" fontId="45" fillId="0" borderId="0" xfId="0" applyFont="1" applyFill="1" applyAlignment="1">
      <alignment wrapText="1"/>
    </xf>
    <xf numFmtId="0" fontId="45" fillId="0" borderId="22" xfId="0" applyFont="1" applyFill="1" applyBorder="1" applyAlignment="1">
      <alignment horizontal="center"/>
    </xf>
    <xf numFmtId="0" fontId="45" fillId="0" borderId="0" xfId="0" applyFont="1" applyFill="1" applyAlignment="1">
      <alignment vertical="center" wrapText="1"/>
    </xf>
    <xf numFmtId="0" fontId="41" fillId="0" borderId="33" xfId="0" applyFont="1" applyFill="1" applyBorder="1" applyAlignment="1">
      <alignment horizontal="center" vertical="center" wrapText="1"/>
    </xf>
    <xf numFmtId="0" fontId="45" fillId="0" borderId="20" xfId="0" applyFont="1" applyFill="1" applyBorder="1" applyAlignment="1">
      <alignment horizontal="left" vertical="center" wrapText="1"/>
    </xf>
    <xf numFmtId="166" fontId="45" fillId="0" borderId="11" xfId="0" applyNumberFormat="1" applyFont="1" applyFill="1" applyBorder="1" applyAlignment="1">
      <alignment horizontal="center" vertical="center" textRotation="90" wrapText="1"/>
    </xf>
    <xf numFmtId="165" fontId="45" fillId="0" borderId="20" xfId="0" applyNumberFormat="1" applyFont="1" applyFill="1" applyBorder="1" applyAlignment="1">
      <alignment horizontal="left" vertical="center" textRotation="90" wrapText="1"/>
    </xf>
    <xf numFmtId="0" fontId="45" fillId="0" borderId="11" xfId="0" applyFont="1" applyFill="1" applyBorder="1"/>
    <xf numFmtId="166" fontId="41" fillId="0" borderId="11" xfId="0" applyNumberFormat="1" applyFont="1" applyFill="1" applyBorder="1" applyAlignment="1">
      <alignment horizontal="left" vertical="center" textRotation="90" wrapText="1"/>
    </xf>
    <xf numFmtId="0" fontId="45" fillId="0" borderId="0" xfId="0" applyFont="1" applyFill="1" applyAlignment="1">
      <alignment horizontal="center"/>
    </xf>
    <xf numFmtId="165" fontId="45" fillId="0" borderId="20" xfId="0" applyNumberFormat="1" applyFont="1" applyFill="1" applyBorder="1" applyAlignment="1">
      <alignment horizontal="center" vertical="center" textRotation="90" wrapText="1"/>
    </xf>
    <xf numFmtId="164" fontId="41" fillId="0" borderId="0" xfId="0" applyNumberFormat="1" applyFont="1" applyFill="1" applyAlignment="1">
      <alignment horizontal="left" vertical="center" wrapText="1"/>
    </xf>
    <xf numFmtId="0" fontId="45" fillId="0" borderId="11" xfId="0" applyFont="1" applyFill="1" applyBorder="1" applyAlignment="1">
      <alignment horizontal="center" vertical="center" wrapText="1"/>
    </xf>
    <xf numFmtId="0" fontId="45" fillId="0" borderId="20" xfId="0" applyFont="1" applyFill="1" applyBorder="1" applyAlignment="1">
      <alignment horizontal="center" vertical="center" wrapText="1"/>
    </xf>
    <xf numFmtId="0" fontId="45" fillId="0" borderId="11" xfId="0" applyFont="1" applyFill="1" applyBorder="1" applyAlignment="1">
      <alignment horizontal="center" wrapText="1"/>
    </xf>
    <xf numFmtId="165" fontId="45" fillId="0" borderId="9" xfId="0" applyNumberFormat="1" applyFont="1" applyFill="1" applyBorder="1" applyAlignment="1">
      <alignment horizontal="center" vertical="center" textRotation="90" wrapText="1"/>
    </xf>
    <xf numFmtId="166" fontId="45" fillId="0" borderId="11" xfId="0" applyNumberFormat="1" applyFont="1" applyFill="1" applyBorder="1" applyAlignment="1">
      <alignment horizontal="left" vertical="center" textRotation="90" wrapText="1"/>
    </xf>
    <xf numFmtId="0" fontId="45" fillId="0" borderId="22" xfId="0" applyFont="1" applyFill="1" applyBorder="1" applyAlignment="1">
      <alignment horizontal="center" vertical="center" wrapText="1"/>
    </xf>
    <xf numFmtId="165" fontId="41" fillId="0" borderId="22" xfId="0" applyNumberFormat="1" applyFont="1" applyFill="1" applyBorder="1" applyAlignment="1">
      <alignment horizontal="center" vertical="center" wrapText="1"/>
    </xf>
    <xf numFmtId="0" fontId="41" fillId="0" borderId="11" xfId="0" applyFont="1" applyFill="1" applyBorder="1" applyAlignment="1">
      <alignment wrapText="1"/>
    </xf>
    <xf numFmtId="165" fontId="41" fillId="0" borderId="22" xfId="0" applyNumberFormat="1" applyFont="1" applyFill="1" applyBorder="1" applyAlignment="1">
      <alignment wrapText="1"/>
    </xf>
    <xf numFmtId="0" fontId="45" fillId="0" borderId="46" xfId="0" applyFont="1" applyFill="1" applyBorder="1" applyAlignment="1">
      <alignment horizontal="center"/>
    </xf>
    <xf numFmtId="0" fontId="45" fillId="0" borderId="9" xfId="0" applyFont="1" applyFill="1" applyBorder="1" applyAlignment="1">
      <alignment horizontal="left" vertical="center" wrapText="1"/>
    </xf>
    <xf numFmtId="0" fontId="45" fillId="0" borderId="46" xfId="0" applyFont="1" applyFill="1" applyBorder="1" applyAlignment="1">
      <alignment horizontal="left" wrapText="1"/>
    </xf>
    <xf numFmtId="165" fontId="41" fillId="0" borderId="9" xfId="0" applyNumberFormat="1" applyFont="1" applyFill="1" applyBorder="1" applyAlignment="1">
      <alignment horizontal="left" vertical="center" textRotation="90" wrapText="1"/>
    </xf>
    <xf numFmtId="0" fontId="45" fillId="0" borderId="46" xfId="0" applyFont="1" applyFill="1" applyBorder="1" applyAlignment="1">
      <alignment wrapText="1"/>
    </xf>
    <xf numFmtId="165" fontId="45" fillId="0" borderId="9" xfId="0" applyNumberFormat="1" applyFont="1" applyFill="1" applyBorder="1" applyAlignment="1">
      <alignment horizontal="left" vertical="center" textRotation="90" wrapText="1"/>
    </xf>
    <xf numFmtId="0" fontId="54" fillId="0" borderId="11" xfId="0" applyFont="1" applyFill="1" applyBorder="1" applyAlignment="1">
      <alignment horizontal="center" vertical="center" wrapText="1"/>
    </xf>
    <xf numFmtId="0" fontId="45" fillId="0" borderId="13" xfId="0" applyFont="1" applyFill="1" applyBorder="1" applyAlignment="1">
      <alignment horizontal="center"/>
    </xf>
    <xf numFmtId="0" fontId="45" fillId="0" borderId="0" xfId="0" applyFont="1" applyFill="1" applyAlignment="1">
      <alignment horizontal="left"/>
    </xf>
    <xf numFmtId="0" fontId="45" fillId="0" borderId="0" xfId="0" applyFont="1" applyFill="1" applyAlignment="1"/>
    <xf numFmtId="3" fontId="41" fillId="0" borderId="0" xfId="0" applyNumberFormat="1" applyFont="1" applyFill="1" applyAlignment="1">
      <alignment horizontal="left" vertical="center" wrapText="1"/>
    </xf>
    <xf numFmtId="165" fontId="45" fillId="0" borderId="0" xfId="0" applyNumberFormat="1" applyFont="1" applyFill="1" applyAlignment="1">
      <alignment horizontal="center"/>
    </xf>
    <xf numFmtId="0" fontId="45" fillId="0" borderId="0" xfId="0" applyFont="1" applyFill="1" applyAlignment="1">
      <alignment horizontal="center" wrapText="1"/>
    </xf>
    <xf numFmtId="166" fontId="41" fillId="0" borderId="0" xfId="0" applyNumberFormat="1" applyFont="1" applyFill="1" applyAlignment="1">
      <alignment horizontal="center" wrapText="1"/>
    </xf>
    <xf numFmtId="166" fontId="45" fillId="0" borderId="0" xfId="0" applyNumberFormat="1" applyFont="1" applyFill="1" applyAlignment="1">
      <alignment horizontal="center" wrapText="1"/>
    </xf>
    <xf numFmtId="0" fontId="45" fillId="0" borderId="0" xfId="0" applyFont="1" applyFill="1" applyAlignment="1">
      <alignment horizontal="left" wrapText="1"/>
    </xf>
    <xf numFmtId="0" fontId="45" fillId="0" borderId="22" xfId="0" applyFont="1" applyFill="1" applyBorder="1" applyAlignment="1">
      <alignment horizontal="center" wrapText="1"/>
    </xf>
    <xf numFmtId="164" fontId="41" fillId="0" borderId="20" xfId="0" applyNumberFormat="1" applyFont="1" applyFill="1" applyBorder="1" applyAlignment="1">
      <alignment horizontal="left" vertical="center" wrapText="1"/>
    </xf>
    <xf numFmtId="0" fontId="54" fillId="0" borderId="22" xfId="0" applyFont="1" applyFill="1" applyBorder="1" applyAlignment="1">
      <alignment horizontal="center" vertical="center" wrapText="1"/>
    </xf>
    <xf numFmtId="0" fontId="41" fillId="0" borderId="11" xfId="0" applyFont="1" applyFill="1" applyBorder="1" applyAlignment="1">
      <alignment horizontal="center" vertical="top" wrapText="1"/>
    </xf>
    <xf numFmtId="166" fontId="41" fillId="0" borderId="11" xfId="0" applyNumberFormat="1" applyFont="1" applyFill="1" applyBorder="1" applyAlignment="1">
      <alignment horizontal="center" textRotation="90" wrapText="1"/>
    </xf>
    <xf numFmtId="0" fontId="45" fillId="0" borderId="11" xfId="0" applyFont="1" applyFill="1" applyBorder="1" applyAlignment="1">
      <alignment horizontal="center" vertical="center"/>
    </xf>
    <xf numFmtId="0" fontId="45" fillId="0" borderId="28" xfId="0" applyFont="1" applyFill="1" applyBorder="1" applyAlignment="1">
      <alignment horizontal="left" vertical="center" wrapText="1"/>
    </xf>
    <xf numFmtId="166" fontId="41" fillId="0" borderId="29" xfId="0" applyNumberFormat="1" applyFont="1" applyFill="1" applyBorder="1" applyAlignment="1">
      <alignment horizontal="left" vertical="center" textRotation="90" wrapText="1"/>
    </xf>
    <xf numFmtId="165" fontId="45" fillId="0" borderId="28" xfId="0" applyNumberFormat="1" applyFont="1" applyFill="1" applyBorder="1" applyAlignment="1">
      <alignment horizontal="center" vertical="center" textRotation="90" wrapText="1"/>
    </xf>
    <xf numFmtId="0" fontId="41" fillId="0" borderId="29" xfId="0" applyFont="1" applyFill="1" applyBorder="1"/>
    <xf numFmtId="0" fontId="38" fillId="0" borderId="0" xfId="0" applyFont="1" applyFill="1" applyAlignment="1">
      <alignment vertical="center" wrapText="1"/>
    </xf>
    <xf numFmtId="0" fontId="38" fillId="0" borderId="0" xfId="0" applyFont="1" applyFill="1" applyAlignment="1">
      <alignment vertical="center" textRotation="90" wrapText="1"/>
    </xf>
    <xf numFmtId="166" fontId="38" fillId="0" borderId="0" xfId="0" applyNumberFormat="1" applyFont="1" applyFill="1" applyAlignment="1">
      <alignment vertical="center" wrapText="1"/>
    </xf>
    <xf numFmtId="166" fontId="38" fillId="0" borderId="0" xfId="0" applyNumberFormat="1" applyFont="1" applyFill="1" applyAlignment="1">
      <alignment vertical="center" textRotation="90" wrapText="1"/>
    </xf>
    <xf numFmtId="165" fontId="38" fillId="0" borderId="0" xfId="0" applyNumberFormat="1" applyFont="1" applyFill="1" applyAlignment="1">
      <alignment vertical="center" textRotation="90" wrapText="1"/>
    </xf>
    <xf numFmtId="0" fontId="38" fillId="0" borderId="0" xfId="0" applyFont="1" applyFill="1" applyAlignment="1">
      <alignment wrapText="1"/>
    </xf>
    <xf numFmtId="166" fontId="38" fillId="0" borderId="0" xfId="0" applyNumberFormat="1" applyFont="1" applyFill="1" applyAlignment="1">
      <alignment horizontal="center" vertical="center" textRotation="90" wrapText="1"/>
    </xf>
    <xf numFmtId="165" fontId="38" fillId="0" borderId="0" xfId="0" applyNumberFormat="1" applyFont="1" applyFill="1" applyAlignment="1">
      <alignment horizontal="center" vertical="center" textRotation="90" wrapText="1"/>
    </xf>
    <xf numFmtId="165" fontId="41" fillId="0" borderId="0" xfId="0" applyNumberFormat="1" applyFont="1" applyFill="1" applyAlignment="1">
      <alignment horizontal="left" vertical="center" textRotation="90" wrapText="1"/>
    </xf>
    <xf numFmtId="165" fontId="41" fillId="0" borderId="0" xfId="0" applyNumberFormat="1" applyFont="1" applyFill="1" applyAlignment="1">
      <alignment horizontal="left" vertical="center" wrapText="1"/>
    </xf>
    <xf numFmtId="165" fontId="41" fillId="0" borderId="28" xfId="0" applyNumberFormat="1" applyFont="1" applyFill="1" applyBorder="1" applyAlignment="1">
      <alignment horizontal="left" vertical="center" textRotation="90" wrapText="1"/>
    </xf>
    <xf numFmtId="0" fontId="45" fillId="3" borderId="67" xfId="0" applyFont="1" applyFill="1" applyBorder="1" applyAlignment="1">
      <alignment horizontal="left" vertical="center" wrapText="1"/>
    </xf>
    <xf numFmtId="0" fontId="41" fillId="3" borderId="20" xfId="0" applyFont="1" applyFill="1" applyBorder="1"/>
    <xf numFmtId="165" fontId="41" fillId="0" borderId="53" xfId="0" applyNumberFormat="1" applyFont="1" applyBorder="1" applyAlignment="1">
      <alignment horizontal="center" vertical="center" textRotation="90" wrapText="1"/>
    </xf>
    <xf numFmtId="0" fontId="45" fillId="2" borderId="72" xfId="0" applyFont="1" applyFill="1" applyBorder="1" applyAlignment="1">
      <alignment horizontal="left" wrapText="1"/>
    </xf>
    <xf numFmtId="165" fontId="41" fillId="3" borderId="52" xfId="0" applyNumberFormat="1" applyFont="1" applyFill="1" applyBorder="1" applyAlignment="1">
      <alignment horizontal="center" vertical="center" textRotation="90" wrapText="1"/>
    </xf>
    <xf numFmtId="0" fontId="41" fillId="0" borderId="11" xfId="0" applyFont="1" applyBorder="1" applyAlignment="1">
      <alignment horizontal="left" textRotation="90" wrapText="1"/>
    </xf>
    <xf numFmtId="0" fontId="41" fillId="0" borderId="11" xfId="0" applyFont="1" applyBorder="1" applyAlignment="1">
      <alignment horizontal="left" wrapText="1"/>
    </xf>
    <xf numFmtId="165" fontId="41" fillId="0" borderId="11" xfId="0" applyNumberFormat="1" applyFont="1" applyBorder="1" applyAlignment="1">
      <alignment horizontal="left" wrapText="1"/>
    </xf>
    <xf numFmtId="165" fontId="41" fillId="0" borderId="53" xfId="0" applyNumberFormat="1" applyFont="1" applyBorder="1" applyAlignment="1">
      <alignment horizontal="left" wrapText="1"/>
    </xf>
    <xf numFmtId="165" fontId="41" fillId="3" borderId="52" xfId="0" applyNumberFormat="1" applyFont="1" applyFill="1" applyBorder="1" applyAlignment="1">
      <alignment horizontal="left" vertical="center" textRotation="90" wrapText="1"/>
    </xf>
    <xf numFmtId="0" fontId="41" fillId="3" borderId="72" xfId="0" applyFont="1" applyFill="1" applyBorder="1" applyAlignment="1">
      <alignment horizontal="left" vertical="center" wrapText="1"/>
    </xf>
    <xf numFmtId="0" fontId="45" fillId="3" borderId="72" xfId="0" applyFont="1" applyFill="1" applyBorder="1" applyAlignment="1">
      <alignment horizontal="left" vertical="center" wrapText="1"/>
    </xf>
    <xf numFmtId="165" fontId="41" fillId="3" borderId="20" xfId="0" applyNumberFormat="1" applyFont="1" applyFill="1" applyBorder="1" applyAlignment="1">
      <alignment horizontal="center" vertical="center" textRotation="90" wrapText="1"/>
    </xf>
    <xf numFmtId="0" fontId="45" fillId="0" borderId="72" xfId="0" applyFont="1" applyBorder="1" applyAlignment="1">
      <alignment wrapText="1"/>
    </xf>
    <xf numFmtId="0" fontId="41" fillId="0" borderId="72" xfId="0" applyFont="1" applyBorder="1" applyAlignment="1">
      <alignment wrapText="1"/>
    </xf>
    <xf numFmtId="0" fontId="41" fillId="3" borderId="11" xfId="0" applyFont="1" applyFill="1" applyBorder="1" applyAlignment="1">
      <alignment vertical="center" wrapText="1"/>
    </xf>
    <xf numFmtId="165" fontId="45" fillId="0" borderId="45" xfId="0" applyNumberFormat="1" applyFont="1" applyBorder="1"/>
    <xf numFmtId="0" fontId="45" fillId="3" borderId="42" xfId="0" applyFont="1" applyFill="1" applyBorder="1" applyAlignment="1">
      <alignment horizontal="left" vertical="center" wrapText="1"/>
    </xf>
    <xf numFmtId="0" fontId="41" fillId="3" borderId="30" xfId="0" applyFont="1" applyFill="1" applyBorder="1" applyAlignment="1">
      <alignment horizontal="left" vertical="center" wrapText="1"/>
    </xf>
    <xf numFmtId="165" fontId="41" fillId="3" borderId="28" xfId="0" applyNumberFormat="1" applyFont="1" applyFill="1" applyBorder="1" applyAlignment="1">
      <alignment horizontal="left" vertical="center" textRotation="90" wrapText="1"/>
    </xf>
    <xf numFmtId="0" fontId="39" fillId="6" borderId="73" xfId="0" applyFont="1" applyFill="1" applyBorder="1" applyAlignment="1">
      <alignment horizontal="center"/>
    </xf>
    <xf numFmtId="0" fontId="39" fillId="6" borderId="74" xfId="0" applyFont="1" applyFill="1" applyBorder="1" applyAlignment="1">
      <alignment horizontal="center"/>
    </xf>
    <xf numFmtId="0" fontId="39" fillId="6" borderId="75" xfId="0" applyFont="1" applyFill="1" applyBorder="1" applyAlignment="1">
      <alignment horizontal="center"/>
    </xf>
    <xf numFmtId="0" fontId="38" fillId="6" borderId="14" xfId="0" applyFont="1" applyFill="1" applyBorder="1" applyAlignment="1">
      <alignment horizontal="center" vertical="center" textRotation="90" wrapText="1"/>
    </xf>
    <xf numFmtId="0" fontId="38" fillId="6" borderId="43" xfId="0" applyFont="1" applyFill="1" applyBorder="1" applyAlignment="1">
      <alignment horizontal="center" vertical="center" textRotation="90" wrapText="1"/>
    </xf>
    <xf numFmtId="0" fontId="38" fillId="6" borderId="2" xfId="0" applyFont="1" applyFill="1" applyBorder="1" applyAlignment="1">
      <alignment horizontal="center" vertical="center" textRotation="90" wrapText="1"/>
    </xf>
    <xf numFmtId="0" fontId="38" fillId="6" borderId="2" xfId="0" applyFont="1" applyFill="1" applyBorder="1" applyAlignment="1">
      <alignment horizontal="center" vertical="center" wrapText="1"/>
    </xf>
    <xf numFmtId="0" fontId="38" fillId="6" borderId="43" xfId="0" applyFont="1" applyFill="1" applyBorder="1" applyAlignment="1">
      <alignment horizontal="center" vertical="center" wrapText="1"/>
    </xf>
    <xf numFmtId="0" fontId="38" fillId="6" borderId="73" xfId="0" applyFont="1" applyFill="1" applyBorder="1" applyAlignment="1">
      <alignment horizontal="center" vertical="center" wrapText="1"/>
    </xf>
    <xf numFmtId="0" fontId="38" fillId="6" borderId="74" xfId="0" applyFont="1" applyFill="1" applyBorder="1" applyAlignment="1">
      <alignment horizontal="center" vertical="center" wrapText="1"/>
    </xf>
    <xf numFmtId="0" fontId="38" fillId="6" borderId="75" xfId="0" applyFont="1" applyFill="1" applyBorder="1" applyAlignment="1">
      <alignment horizontal="center" vertical="center" wrapText="1"/>
    </xf>
    <xf numFmtId="0" fontId="38" fillId="0" borderId="2" xfId="0" applyFont="1" applyBorder="1" applyAlignment="1">
      <alignment horizontal="center" vertical="center" textRotation="90" wrapText="1"/>
    </xf>
    <xf numFmtId="0" fontId="43" fillId="0" borderId="13" xfId="0" applyFont="1" applyBorder="1"/>
    <xf numFmtId="0" fontId="38" fillId="0" borderId="14" xfId="0" applyFont="1" applyBorder="1" applyAlignment="1">
      <alignment horizontal="center" vertical="center" textRotation="90" wrapText="1"/>
    </xf>
    <xf numFmtId="0" fontId="43" fillId="0" borderId="21" xfId="0" applyFont="1" applyBorder="1"/>
    <xf numFmtId="0" fontId="38" fillId="0" borderId="15" xfId="0" applyFont="1" applyBorder="1" applyAlignment="1">
      <alignment horizontal="center" vertical="center" wrapText="1"/>
    </xf>
    <xf numFmtId="0" fontId="43" fillId="0" borderId="16" xfId="0" applyFont="1" applyBorder="1"/>
    <xf numFmtId="0" fontId="43" fillId="0" borderId="19" xfId="0" applyFont="1" applyBorder="1"/>
    <xf numFmtId="0" fontId="38" fillId="0" borderId="6" xfId="0" applyFont="1" applyBorder="1" applyAlignment="1">
      <alignment horizontal="center" vertical="center" wrapText="1"/>
    </xf>
    <xf numFmtId="0" fontId="43" fillId="0" borderId="8" xfId="0" applyFont="1" applyBorder="1"/>
    <xf numFmtId="0" fontId="43" fillId="0" borderId="12" xfId="0" applyFont="1" applyBorder="1"/>
    <xf numFmtId="0" fontId="38" fillId="0" borderId="2"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42" xfId="0" applyFont="1" applyBorder="1" applyAlignment="1">
      <alignment horizontal="center" vertical="center" wrapText="1"/>
    </xf>
    <xf numFmtId="0" fontId="38" fillId="0" borderId="3" xfId="0" applyFont="1" applyBorder="1" applyAlignment="1">
      <alignment horizontal="center" vertical="center" textRotation="90" wrapText="1"/>
    </xf>
    <xf numFmtId="0" fontId="38" fillId="0" borderId="43" xfId="0" applyFont="1" applyBorder="1" applyAlignment="1">
      <alignment horizontal="center" vertical="center" textRotation="90" wrapText="1"/>
    </xf>
    <xf numFmtId="0" fontId="38" fillId="0" borderId="4" xfId="0" applyFont="1" applyBorder="1" applyAlignment="1">
      <alignment horizontal="center" vertical="center" textRotation="90" wrapText="1"/>
    </xf>
    <xf numFmtId="0" fontId="38" fillId="0" borderId="44" xfId="0" applyFont="1" applyBorder="1" applyAlignment="1">
      <alignment horizontal="center" vertical="center" textRotation="90" wrapText="1"/>
    </xf>
    <xf numFmtId="0" fontId="43" fillId="0" borderId="33" xfId="0" applyFont="1" applyBorder="1"/>
    <xf numFmtId="0" fontId="43" fillId="0" borderId="34" xfId="0" applyFont="1" applyBorder="1"/>
    <xf numFmtId="0" fontId="43" fillId="0" borderId="10" xfId="0" applyFont="1" applyBorder="1"/>
    <xf numFmtId="0" fontId="43" fillId="0" borderId="32" xfId="0" applyFont="1" applyBorder="1"/>
    <xf numFmtId="0" fontId="38" fillId="0" borderId="4" xfId="0" applyFont="1" applyBorder="1" applyAlignment="1">
      <alignment horizontal="center" vertical="center" wrapText="1"/>
    </xf>
    <xf numFmtId="0" fontId="38" fillId="0" borderId="3" xfId="0" applyFont="1" applyFill="1" applyBorder="1" applyAlignment="1">
      <alignment horizontal="center" vertical="center" textRotation="90" wrapText="1"/>
    </xf>
    <xf numFmtId="0" fontId="43" fillId="0" borderId="33" xfId="0" applyFont="1" applyFill="1" applyBorder="1"/>
    <xf numFmtId="0" fontId="38" fillId="0" borderId="35" xfId="0" applyFont="1" applyFill="1" applyBorder="1" applyAlignment="1">
      <alignment horizontal="center" vertical="center" textRotation="90" wrapText="1"/>
    </xf>
    <xf numFmtId="0" fontId="43" fillId="0" borderId="36" xfId="0" applyFont="1" applyFill="1" applyBorder="1"/>
    <xf numFmtId="0" fontId="38" fillId="0" borderId="6" xfId="0" applyFont="1" applyFill="1" applyBorder="1" applyAlignment="1">
      <alignment horizontal="center" vertical="center" wrapText="1"/>
    </xf>
    <xf numFmtId="0" fontId="43" fillId="0" borderId="8" xfId="0" applyFont="1" applyFill="1" applyBorder="1"/>
    <xf numFmtId="0" fontId="43" fillId="0" borderId="12" xfId="0" applyFont="1" applyFill="1" applyBorder="1"/>
    <xf numFmtId="0" fontId="38" fillId="0" borderId="8"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43" fillId="0" borderId="32" xfId="0" applyFont="1" applyFill="1" applyBorder="1"/>
    <xf numFmtId="0" fontId="38" fillId="0" borderId="4" xfId="0" applyFont="1" applyFill="1" applyBorder="1" applyAlignment="1">
      <alignment horizontal="center" vertical="center" textRotation="90" wrapText="1"/>
    </xf>
    <xf numFmtId="0" fontId="43" fillId="0" borderId="34" xfId="0" applyFont="1" applyFill="1" applyBorder="1"/>
    <xf numFmtId="0" fontId="1" fillId="0" borderId="3" xfId="0" applyFont="1" applyBorder="1" applyAlignment="1">
      <alignment horizontal="center" vertical="center" textRotation="90" wrapText="1"/>
    </xf>
    <xf numFmtId="0" fontId="2" fillId="0" borderId="13" xfId="0" applyFont="1" applyBorder="1"/>
    <xf numFmtId="0" fontId="1" fillId="0" borderId="35" xfId="0" applyFont="1" applyBorder="1" applyAlignment="1">
      <alignment horizontal="center" vertical="center" textRotation="90" wrapText="1"/>
    </xf>
    <xf numFmtId="0" fontId="2" fillId="0" borderId="21" xfId="0" applyFont="1" applyBorder="1"/>
    <xf numFmtId="0" fontId="1" fillId="0" borderId="6" xfId="0" applyFont="1" applyBorder="1" applyAlignment="1">
      <alignment horizontal="center" vertical="center" wrapText="1"/>
    </xf>
    <xf numFmtId="0" fontId="2" fillId="0" borderId="8" xfId="0" applyFont="1" applyBorder="1"/>
    <xf numFmtId="0" fontId="2" fillId="0" borderId="12" xfId="0" applyFont="1" applyBorder="1"/>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7" xfId="0" applyFont="1" applyBorder="1"/>
    <xf numFmtId="0" fontId="38" fillId="0" borderId="40" xfId="0" applyFont="1" applyFill="1" applyBorder="1" applyAlignment="1">
      <alignment horizontal="center" vertical="center" wrapText="1"/>
    </xf>
    <xf numFmtId="0" fontId="43" fillId="0" borderId="41" xfId="0" applyFont="1" applyFill="1" applyBorder="1"/>
    <xf numFmtId="0" fontId="43" fillId="0" borderId="18" xfId="0" applyFont="1" applyBorder="1"/>
    <xf numFmtId="0" fontId="43" fillId="0" borderId="17" xfId="0" applyFont="1" applyBorder="1"/>
    <xf numFmtId="0" fontId="43" fillId="0" borderId="13" xfId="0" applyFont="1" applyFill="1" applyBorder="1"/>
    <xf numFmtId="0" fontId="43" fillId="0" borderId="18" xfId="0" applyFont="1" applyFill="1" applyBorder="1"/>
    <xf numFmtId="0" fontId="43" fillId="0" borderId="17" xfId="0" applyFont="1" applyFill="1" applyBorder="1"/>
    <xf numFmtId="0" fontId="38" fillId="0" borderId="40" xfId="0" applyFont="1" applyBorder="1" applyAlignment="1">
      <alignment horizontal="center" vertical="center" wrapText="1"/>
    </xf>
    <xf numFmtId="0" fontId="43" fillId="0" borderId="50" xfId="0" applyFont="1" applyBorder="1"/>
    <xf numFmtId="0" fontId="43" fillId="0" borderId="56" xfId="0" applyFont="1" applyBorder="1"/>
    <xf numFmtId="0" fontId="43" fillId="0" borderId="49" xfId="0" applyFont="1" applyBorder="1"/>
    <xf numFmtId="0" fontId="43" fillId="0" borderId="69" xfId="0" applyFont="1" applyBorder="1"/>
    <xf numFmtId="0" fontId="43" fillId="0" borderId="49" xfId="0" applyFont="1" applyBorder="1" applyAlignment="1">
      <alignment horizontal="center"/>
    </xf>
    <xf numFmtId="0" fontId="43" fillId="0" borderId="68" xfId="0" applyFont="1" applyBorder="1"/>
    <xf numFmtId="0" fontId="43" fillId="0" borderId="41" xfId="0" applyFont="1" applyBorder="1"/>
    <xf numFmtId="0" fontId="38" fillId="0" borderId="73" xfId="0" applyFont="1" applyBorder="1" applyAlignment="1">
      <alignment horizontal="center" vertical="center" wrapText="1"/>
    </xf>
    <xf numFmtId="0" fontId="38" fillId="0" borderId="74" xfId="0" applyFont="1" applyBorder="1" applyAlignment="1">
      <alignment horizontal="center" vertical="center" wrapText="1"/>
    </xf>
    <xf numFmtId="0" fontId="38" fillId="0" borderId="75" xfId="0" applyFont="1" applyBorder="1" applyAlignment="1">
      <alignment horizontal="center" vertical="center" wrapText="1"/>
    </xf>
    <xf numFmtId="0" fontId="43" fillId="0" borderId="73" xfId="0" applyFont="1" applyBorder="1" applyAlignment="1">
      <alignment horizontal="center"/>
    </xf>
    <xf numFmtId="0" fontId="43" fillId="0" borderId="74" xfId="0" applyFont="1" applyBorder="1" applyAlignment="1">
      <alignment horizontal="center"/>
    </xf>
    <xf numFmtId="0" fontId="43" fillId="0" borderId="75" xfId="0" applyFont="1" applyBorder="1" applyAlignment="1">
      <alignment horizontal="center"/>
    </xf>
    <xf numFmtId="0" fontId="38" fillId="0" borderId="35" xfId="0" applyFont="1" applyBorder="1" applyAlignment="1">
      <alignment horizontal="center" vertical="center" textRotation="90" wrapText="1"/>
    </xf>
    <xf numFmtId="0" fontId="1" fillId="0" borderId="4" xfId="0" applyFont="1" applyBorder="1" applyAlignment="1">
      <alignment horizontal="center" vertical="center" textRotation="90" wrapText="1"/>
    </xf>
    <xf numFmtId="0" fontId="2" fillId="0" borderId="18" xfId="0" applyFont="1" applyBorder="1"/>
    <xf numFmtId="165" fontId="41" fillId="0" borderId="49" xfId="0" applyNumberFormat="1" applyFont="1" applyBorder="1" applyAlignment="1">
      <alignment horizontal="left" vertical="center" textRotation="90" wrapText="1"/>
    </xf>
    <xf numFmtId="0" fontId="43" fillId="0" borderId="13" xfId="0" applyFont="1" applyBorder="1" applyAlignment="1">
      <alignment textRotation="90"/>
    </xf>
    <xf numFmtId="0" fontId="41" fillId="0" borderId="48" xfId="0" applyFont="1" applyBorder="1" applyAlignment="1">
      <alignment horizontal="left" vertical="center" wrapText="1"/>
    </xf>
    <xf numFmtId="165" fontId="41" fillId="0" borderId="68" xfId="0" applyNumberFormat="1" applyFont="1" applyBorder="1" applyAlignment="1">
      <alignment horizontal="center" vertical="center" wrapText="1"/>
    </xf>
    <xf numFmtId="0" fontId="41" fillId="0" borderId="2" xfId="0" applyFont="1" applyBorder="1" applyAlignment="1">
      <alignment horizontal="center" vertical="center" wrapText="1"/>
    </xf>
    <xf numFmtId="0" fontId="41" fillId="0" borderId="2" xfId="0" applyFont="1" applyBorder="1" applyAlignment="1">
      <alignment horizontal="left" vertical="center" wrapText="1"/>
    </xf>
    <xf numFmtId="0" fontId="41" fillId="0" borderId="49" xfId="0" applyFont="1" applyBorder="1" applyAlignment="1">
      <alignment horizontal="center" vertical="center" wrapText="1"/>
    </xf>
    <xf numFmtId="165" fontId="41" fillId="0" borderId="69" xfId="0" applyNumberFormat="1" applyFont="1" applyBorder="1" applyAlignment="1">
      <alignment horizontal="center" vertical="center" wrapText="1"/>
    </xf>
    <xf numFmtId="0" fontId="41" fillId="0" borderId="49" xfId="0" applyFont="1" applyBorder="1" applyAlignment="1">
      <alignment horizontal="left" vertical="center" textRotation="90" wrapText="1"/>
    </xf>
    <xf numFmtId="0" fontId="41" fillId="0" borderId="48" xfId="0" applyFont="1" applyBorder="1" applyAlignment="1">
      <alignment horizontal="left" vertical="center" textRotation="90" wrapText="1"/>
    </xf>
    <xf numFmtId="0" fontId="41" fillId="0" borderId="68" xfId="0" applyFont="1" applyBorder="1" applyAlignment="1">
      <alignment horizontal="left" vertical="center" wrapText="1"/>
    </xf>
    <xf numFmtId="165" fontId="41" fillId="0" borderId="2" xfId="0" applyNumberFormat="1" applyFont="1" applyBorder="1" applyAlignment="1">
      <alignment horizontal="center" vertical="center" textRotation="90" wrapText="1"/>
    </xf>
    <xf numFmtId="0" fontId="41" fillId="0" borderId="49" xfId="0" applyFont="1" applyBorder="1" applyAlignment="1">
      <alignment horizontal="left" vertical="center" wrapText="1"/>
    </xf>
    <xf numFmtId="165" fontId="41" fillId="0" borderId="14" xfId="0" applyNumberFormat="1" applyFont="1" applyBorder="1" applyAlignment="1">
      <alignment horizontal="center" vertical="center" textRotation="90" wrapText="1"/>
    </xf>
    <xf numFmtId="0" fontId="43" fillId="0" borderId="70" xfId="0" applyFont="1" applyBorder="1"/>
    <xf numFmtId="0" fontId="41" fillId="0" borderId="2" xfId="0" applyFont="1" applyBorder="1" applyAlignment="1">
      <alignment vertical="center" wrapText="1"/>
    </xf>
    <xf numFmtId="0" fontId="41" fillId="0" borderId="67" xfId="0" applyFont="1" applyBorder="1" applyAlignment="1">
      <alignment horizontal="center" vertical="center" wrapText="1"/>
    </xf>
    <xf numFmtId="165" fontId="41" fillId="0" borderId="48" xfId="0" applyNumberFormat="1" applyFont="1" applyBorder="1" applyAlignment="1">
      <alignment horizontal="center" vertical="center" textRotation="90" wrapText="1"/>
    </xf>
    <xf numFmtId="0" fontId="41" fillId="0" borderId="71" xfId="0" applyFont="1" applyBorder="1" applyAlignment="1">
      <alignment vertical="center" wrapText="1"/>
    </xf>
    <xf numFmtId="0" fontId="43" fillId="0" borderId="65" xfId="0" applyFont="1" applyBorder="1"/>
    <xf numFmtId="165" fontId="41" fillId="0" borderId="2" xfId="0" applyNumberFormat="1" applyFont="1" applyBorder="1" applyAlignment="1">
      <alignment horizontal="left" vertical="center" textRotation="90" wrapText="1"/>
    </xf>
    <xf numFmtId="0" fontId="41" fillId="0" borderId="2" xfId="0" applyFont="1" applyBorder="1" applyAlignment="1">
      <alignment horizontal="left" vertical="center" textRotation="90" wrapText="1"/>
    </xf>
    <xf numFmtId="0" fontId="41" fillId="0" borderId="67"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4"/></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423317</xdr:colOff>
      <xdr:row>9</xdr:row>
      <xdr:rowOff>22190</xdr:rowOff>
    </xdr:to>
    <xdr:sp macro="" textlink="">
      <xdr:nvSpPr>
        <xdr:cNvPr id="2" name="EsriDoNotEdit"/>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ontratos.gov.co/consultas/detalleProceso.do?numConstancia=19-11-9800239" TargetMode="External"/><Relationship Id="rId18" Type="http://schemas.openxmlformats.org/officeDocument/2006/relationships/hyperlink" Target="https://www.contratos.gov.co/consultas/detalleProceso.do?numConstancia=19-11-9800239" TargetMode="External"/><Relationship Id="rId26" Type="http://schemas.openxmlformats.org/officeDocument/2006/relationships/hyperlink" Target="https://www.contratos.gov.co/consultas/detalleProceso.do?numConstancia=19-12-9688012" TargetMode="External"/><Relationship Id="rId3" Type="http://schemas.openxmlformats.org/officeDocument/2006/relationships/hyperlink" Target="https://drive.google.com/file/d/16EqCCJrO1P7n8nnKAMILyW1vtxatPnD9/view" TargetMode="External"/><Relationship Id="rId21" Type="http://schemas.openxmlformats.org/officeDocument/2006/relationships/hyperlink" Target="https://www.contratos.gov.co/consultas/detalleProceso.do?numConstancia=19-13-10182645" TargetMode="External"/><Relationship Id="rId34" Type="http://schemas.openxmlformats.org/officeDocument/2006/relationships/comments" Target="../comments1.xml"/><Relationship Id="rId7" Type="http://schemas.openxmlformats.org/officeDocument/2006/relationships/hyperlink" Target="https://www.contratos.gov.co/consultas/detalleProceso.do?numConstancia=18-13-8366520" TargetMode="External"/><Relationship Id="rId12" Type="http://schemas.openxmlformats.org/officeDocument/2006/relationships/hyperlink" Target="https://www.contratos.gov.co/consultas/detalleProceso.do?numConstancia=16-15-5554482" TargetMode="External"/><Relationship Id="rId17" Type="http://schemas.openxmlformats.org/officeDocument/2006/relationships/hyperlink" Target="https://www.contratos.gov.co/consultas/detalleProceso.do?numConstancia=19-11-9800239" TargetMode="External"/><Relationship Id="rId25" Type="http://schemas.openxmlformats.org/officeDocument/2006/relationships/hyperlink" Target="https://www.contratos.gov.co/consultas/detalleProceso.do?numConstancia=19-11-9819252" TargetMode="External"/><Relationship Id="rId33" Type="http://schemas.openxmlformats.org/officeDocument/2006/relationships/vmlDrawing" Target="../drawings/vmlDrawing1.vml"/><Relationship Id="rId2" Type="http://schemas.openxmlformats.org/officeDocument/2006/relationships/hyperlink" Target="https://drive.google.com/file/d/1dyAxY6_i2Nwdr5im2vXydrj7aZC7drmo/view?usp=sharing" TargetMode="External"/><Relationship Id="rId16" Type="http://schemas.openxmlformats.org/officeDocument/2006/relationships/hyperlink" Target="https://www.contratos.gov.co/consultas/detalleProceso.do?numConstancia=19-11-9800239" TargetMode="External"/><Relationship Id="rId20" Type="http://schemas.openxmlformats.org/officeDocument/2006/relationships/hyperlink" Target="https://www.contratos.gov.co/consultas/detalleProceso.do?numConstancia=19-13-10182645" TargetMode="External"/><Relationship Id="rId29" Type="http://schemas.openxmlformats.org/officeDocument/2006/relationships/hyperlink" Target="https://www.contratos.gov.co/consultas/detalleProceso.do?numConstancia=19-12-9161006" TargetMode="External"/><Relationship Id="rId1" Type="http://schemas.openxmlformats.org/officeDocument/2006/relationships/hyperlink" Target="https://drive.google.com/file/d/16EqCCJrO1P7n8nnKAMILyW1vtxatPnD9/view" TargetMode="External"/><Relationship Id="rId6" Type="http://schemas.openxmlformats.org/officeDocument/2006/relationships/hyperlink" Target="https://www.contratos.gov.co/consultas/detalleProceso.do?numConstancia=19-12-9161006" TargetMode="External"/><Relationship Id="rId11" Type="http://schemas.openxmlformats.org/officeDocument/2006/relationships/hyperlink" Target="https://www.contratos.gov.co/consultas/detalleProceso.do?numConstancia=19-11-10039552" TargetMode="External"/><Relationship Id="rId24" Type="http://schemas.openxmlformats.org/officeDocument/2006/relationships/hyperlink" Target="https://www.contratos.gov.co/consultas/detalleProceso.do?numConstancia=18-11-8215796" TargetMode="External"/><Relationship Id="rId32" Type="http://schemas.openxmlformats.org/officeDocument/2006/relationships/printerSettings" Target="../printerSettings/printerSettings1.bin"/><Relationship Id="rId5" Type="http://schemas.openxmlformats.org/officeDocument/2006/relationships/hyperlink" Target="https://www.contratos.gov.co/consultas/detalleProceso.do?numConstancia=19-12-9161006" TargetMode="External"/><Relationship Id="rId15" Type="http://schemas.openxmlformats.org/officeDocument/2006/relationships/hyperlink" Target="https://www.contratos.gov.co/consultas/detalleProceso.do?numConstancia=19-11-9800239" TargetMode="External"/><Relationship Id="rId23" Type="http://schemas.openxmlformats.org/officeDocument/2006/relationships/hyperlink" Target="https://www.contratos.gov.co/consultas/detalleProceso.do?numConstancia=18-13-8171307" TargetMode="External"/><Relationship Id="rId28" Type="http://schemas.openxmlformats.org/officeDocument/2006/relationships/hyperlink" Target="https://www.contratos.gov.co/consultas/detalleProceso.do?numConstancia=19-12-9161006" TargetMode="External"/><Relationship Id="rId10" Type="http://schemas.openxmlformats.org/officeDocument/2006/relationships/hyperlink" Target="https://www.contratos.gov.co/consultas/detalleProceso.do?numConstancia=19-11-10039552" TargetMode="External"/><Relationship Id="rId19" Type="http://schemas.openxmlformats.org/officeDocument/2006/relationships/hyperlink" Target="https://www.contratos.gov.co/consultas/detalleProceso.do?numConstancia=19-11-9800239" TargetMode="External"/><Relationship Id="rId31" Type="http://schemas.openxmlformats.org/officeDocument/2006/relationships/hyperlink" Target="https://universidadmag.sharepoint.com/:u:/s/Comitcientficotcnicointerdisciplinariodeapoyoalplanmaestrode/ESaGVGSmnuBBkxq_bX9qvYUB30yiEkQzc7IaLZNgx8zzNQ?e=hQbwD6" TargetMode="External"/><Relationship Id="rId4" Type="http://schemas.openxmlformats.org/officeDocument/2006/relationships/hyperlink" Target="https://www.contratos.gov.co/consultas/detalleProceso.do?numConstancia=18-13-8735549" TargetMode="External"/><Relationship Id="rId9" Type="http://schemas.openxmlformats.org/officeDocument/2006/relationships/hyperlink" Target="https://www.contratos.gov.co/consultas/detalleProceso.do?numConstancia=18-13-8735549" TargetMode="External"/><Relationship Id="rId14" Type="http://schemas.openxmlformats.org/officeDocument/2006/relationships/hyperlink" Target="https://www.contratos.gov.co/consultas/detalleProceso.do?numConstancia=17-15-6719830" TargetMode="External"/><Relationship Id="rId22" Type="http://schemas.openxmlformats.org/officeDocument/2006/relationships/hyperlink" Target="https://www.contratos.gov.co/consultas/detalleProceso.do?numConstancia=19-11-9819252" TargetMode="External"/><Relationship Id="rId27" Type="http://schemas.openxmlformats.org/officeDocument/2006/relationships/hyperlink" Target="https://www.contratos.gov.co/consultas/detalleProceso.do?numConstancia=19-12-9688012" TargetMode="External"/><Relationship Id="rId30" Type="http://schemas.openxmlformats.org/officeDocument/2006/relationships/hyperlink" Target="http://www.parquesnacionales.gov.co/portal/es/normatividad/" TargetMode="External"/><Relationship Id="rId8" Type="http://schemas.openxmlformats.org/officeDocument/2006/relationships/hyperlink" Target="https://www.contratos.gov.co/consultas/detalleProceso.do?numConstancia=18-13-8735549"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hyperlink" Target="https://drive.google.com/file/d/16EqCCJrO1P7n8nnKAMILyW1vtxatPnD9/view" TargetMode="External"/><Relationship Id="rId2" Type="http://schemas.openxmlformats.org/officeDocument/2006/relationships/hyperlink" Target="https://drive.google.com/file/d/1dyAxY6_i2Nwdr5im2vXydrj7aZC7drmo/view?usp=sharing" TargetMode="External"/><Relationship Id="rId1" Type="http://schemas.openxmlformats.org/officeDocument/2006/relationships/hyperlink" Target="https://drive.google.com/file/d/16EqCCJrO1P7n8nnKAMILyW1vtxatPnD9/view"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1-10039552" TargetMode="External"/><Relationship Id="rId13" Type="http://schemas.openxmlformats.org/officeDocument/2006/relationships/hyperlink" Target="https://www.contratos.gov.co/consultas/detalleProceso.do?numConstancia=19-11-9800239" TargetMode="External"/><Relationship Id="rId18" Type="http://schemas.openxmlformats.org/officeDocument/2006/relationships/hyperlink" Target="https://www.contratos.gov.co/consultas/detalleProceso.do?numConstancia=19-13-10182645" TargetMode="External"/><Relationship Id="rId26" Type="http://schemas.openxmlformats.org/officeDocument/2006/relationships/hyperlink" Target="https://www.contratos.gov.co/consultas/detalleProceso.do?numConstancia=19-12-9161006" TargetMode="External"/><Relationship Id="rId3" Type="http://schemas.openxmlformats.org/officeDocument/2006/relationships/hyperlink" Target="https://www.contratos.gov.co/consultas/detalleProceso.do?numConstancia=19-12-9161006" TargetMode="External"/><Relationship Id="rId21" Type="http://schemas.openxmlformats.org/officeDocument/2006/relationships/hyperlink" Target="https://www.contratos.gov.co/consultas/detalleProceso.do?numConstancia=18-11-8215796" TargetMode="External"/><Relationship Id="rId7" Type="http://schemas.openxmlformats.org/officeDocument/2006/relationships/hyperlink" Target="https://www.contratos.gov.co/consultas/detalleProceso.do?numConstancia=19-11-10039552" TargetMode="External"/><Relationship Id="rId12" Type="http://schemas.openxmlformats.org/officeDocument/2006/relationships/hyperlink" Target="https://www.contratos.gov.co/consultas/detalleProceso.do?numConstancia=19-11-9800239" TargetMode="External"/><Relationship Id="rId17" Type="http://schemas.openxmlformats.org/officeDocument/2006/relationships/hyperlink" Target="https://www.contratos.gov.co/consultas/detalleProceso.do?numConstancia=19-13-10182645" TargetMode="External"/><Relationship Id="rId25" Type="http://schemas.openxmlformats.org/officeDocument/2006/relationships/hyperlink" Target="https://www.contratos.gov.co/consultas/detalleProceso.do?numConstancia=19-12-9161006" TargetMode="External"/><Relationship Id="rId2" Type="http://schemas.openxmlformats.org/officeDocument/2006/relationships/hyperlink" Target="https://www.contratos.gov.co/consultas/detalleProceso.do?numConstancia=19-12-9161006" TargetMode="External"/><Relationship Id="rId16" Type="http://schemas.openxmlformats.org/officeDocument/2006/relationships/hyperlink" Target="https://www.contratos.gov.co/consultas/detalleProceso.do?numConstancia=19-11-9800239" TargetMode="External"/><Relationship Id="rId20" Type="http://schemas.openxmlformats.org/officeDocument/2006/relationships/hyperlink" Target="https://www.contratos.gov.co/consultas/detalleProceso.do?numConstancia=18-13-8171307" TargetMode="External"/><Relationship Id="rId1" Type="http://schemas.openxmlformats.org/officeDocument/2006/relationships/hyperlink" Target="https://www.contratos.gov.co/consultas/detalleProceso.do?numConstancia=18-13-8735549" TargetMode="External"/><Relationship Id="rId6" Type="http://schemas.openxmlformats.org/officeDocument/2006/relationships/hyperlink" Target="https://www.contratos.gov.co/consultas/detalleProceso.do?numConstancia=18-13-8735549" TargetMode="External"/><Relationship Id="rId11" Type="http://schemas.openxmlformats.org/officeDocument/2006/relationships/hyperlink" Target="https://www.contratos.gov.co/consultas/detalleProceso.do?numConstancia=17-15-6719830" TargetMode="External"/><Relationship Id="rId24" Type="http://schemas.openxmlformats.org/officeDocument/2006/relationships/hyperlink" Target="https://www.contratos.gov.co/consultas/detalleProceso.do?numConstancia=19-12-9688012" TargetMode="External"/><Relationship Id="rId5" Type="http://schemas.openxmlformats.org/officeDocument/2006/relationships/hyperlink" Target="https://www.contratos.gov.co/consultas/detalleProceso.do?numConstancia=18-13-8735549" TargetMode="External"/><Relationship Id="rId15" Type="http://schemas.openxmlformats.org/officeDocument/2006/relationships/hyperlink" Target="https://www.contratos.gov.co/consultas/detalleProceso.do?numConstancia=19-11-9800239" TargetMode="External"/><Relationship Id="rId23" Type="http://schemas.openxmlformats.org/officeDocument/2006/relationships/hyperlink" Target="https://www.contratos.gov.co/consultas/detalleProceso.do?numConstancia=19-12-9688012" TargetMode="External"/><Relationship Id="rId10" Type="http://schemas.openxmlformats.org/officeDocument/2006/relationships/hyperlink" Target="https://www.contratos.gov.co/consultas/detalleProceso.do?numConstancia=19-11-9800239" TargetMode="External"/><Relationship Id="rId19" Type="http://schemas.openxmlformats.org/officeDocument/2006/relationships/hyperlink" Target="https://www.contratos.gov.co/consultas/detalleProceso.do?numConstancia=19-11-9819252" TargetMode="External"/><Relationship Id="rId4" Type="http://schemas.openxmlformats.org/officeDocument/2006/relationships/hyperlink" Target="https://www.contratos.gov.co/consultas/detalleProceso.do?numConstancia=18-13-8366520" TargetMode="External"/><Relationship Id="rId9" Type="http://schemas.openxmlformats.org/officeDocument/2006/relationships/hyperlink" Target="https://www.contratos.gov.co/consultas/detalleProceso.do?numConstancia=16-15-5554482" TargetMode="External"/><Relationship Id="rId14" Type="http://schemas.openxmlformats.org/officeDocument/2006/relationships/hyperlink" Target="https://www.contratos.gov.co/consultas/detalleProceso.do?numConstancia=19-11-9800239" TargetMode="External"/><Relationship Id="rId22" Type="http://schemas.openxmlformats.org/officeDocument/2006/relationships/hyperlink" Target="https://www.contratos.gov.co/consultas/detalleProceso.do?numConstancia=19-11-9819252"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parquesnacionales.gov.co/portal/es/normatividad/"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universidadmag.sharepoint.com/:u:/s/Comitcientficotcnicointerdisciplinariodeapoyoalplanmaestrode/ESaGVGSmnuBBkxq_bX9qvYUB30yiEkQzc7IaLZNgx8zzNQ?e=hQbwD6"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0"/>
  <sheetViews>
    <sheetView tabSelected="1" zoomScale="90" zoomScaleNormal="90" workbookViewId="0">
      <pane ySplit="2" topLeftCell="A3" activePane="bottomLeft" state="frozen"/>
      <selection activeCell="D1" sqref="D1"/>
      <selection pane="bottomLeft" activeCell="B3" sqref="B3"/>
    </sheetView>
  </sheetViews>
  <sheetFormatPr baseColWidth="10" defaultColWidth="12.625" defaultRowHeight="15" customHeight="1"/>
  <cols>
    <col min="1" max="1" width="6" style="297" customWidth="1"/>
    <col min="2" max="2" width="21.875" style="297" customWidth="1"/>
    <col min="3" max="3" width="17.375" style="297" customWidth="1"/>
    <col min="4" max="4" width="8.375" style="297" customWidth="1"/>
    <col min="5" max="5" width="34.5" style="297" customWidth="1"/>
    <col min="6" max="6" width="10.625" style="297" customWidth="1"/>
    <col min="7" max="7" width="31.625" style="297" customWidth="1"/>
    <col min="8" max="8" width="14.25" style="297" customWidth="1"/>
    <col min="9" max="9" width="13.375" style="297" customWidth="1"/>
    <col min="10" max="10" width="27.375" style="297" customWidth="1"/>
    <col min="11" max="11" width="8.875" style="297" customWidth="1"/>
    <col min="12" max="12" width="53.125" style="297" customWidth="1"/>
    <col min="13" max="13" width="8.25" style="297" customWidth="1"/>
    <col min="14" max="14" width="53.25" style="297" customWidth="1"/>
    <col min="15" max="15" width="12" style="508" customWidth="1"/>
    <col min="16" max="16" width="53.125" style="297" customWidth="1"/>
    <col min="17" max="17" width="11.5" style="297" customWidth="1"/>
    <col min="18" max="18" width="13.25" style="508" customWidth="1"/>
    <col min="19" max="19" width="19.125" style="508" customWidth="1"/>
    <col min="20" max="24" width="38.5" style="297" customWidth="1"/>
    <col min="25" max="16384" width="12.625" style="297"/>
  </cols>
  <sheetData>
    <row r="1" spans="1:24" ht="16.5" customHeight="1" thickBot="1">
      <c r="A1" s="1095" t="s">
        <v>0</v>
      </c>
      <c r="B1" s="1095" t="s">
        <v>1</v>
      </c>
      <c r="C1" s="1095" t="s">
        <v>2</v>
      </c>
      <c r="D1" s="1095" t="s">
        <v>3</v>
      </c>
      <c r="E1" s="1095" t="s">
        <v>3</v>
      </c>
      <c r="F1" s="1095" t="s">
        <v>2729</v>
      </c>
      <c r="G1" s="1095" t="s">
        <v>4</v>
      </c>
      <c r="H1" s="1094" t="s">
        <v>6</v>
      </c>
      <c r="I1" s="1092" t="s">
        <v>8</v>
      </c>
      <c r="J1" s="1097" t="s">
        <v>9</v>
      </c>
      <c r="K1" s="1098"/>
      <c r="L1" s="1098"/>
      <c r="M1" s="1099"/>
      <c r="N1" s="1089" t="s">
        <v>11</v>
      </c>
      <c r="O1" s="1090"/>
      <c r="P1" s="1090"/>
      <c r="Q1" s="1089" t="s">
        <v>2851</v>
      </c>
      <c r="R1" s="1090"/>
      <c r="S1" s="1091"/>
      <c r="T1" s="295"/>
      <c r="U1" s="296"/>
      <c r="V1" s="296"/>
      <c r="W1" s="296"/>
      <c r="X1" s="296"/>
    </row>
    <row r="2" spans="1:24" ht="78.75" customHeight="1">
      <c r="A2" s="1096"/>
      <c r="B2" s="1096"/>
      <c r="C2" s="1096"/>
      <c r="D2" s="1096"/>
      <c r="E2" s="1096"/>
      <c r="F2" s="1096"/>
      <c r="G2" s="1096"/>
      <c r="H2" s="1093"/>
      <c r="I2" s="1093"/>
      <c r="J2" s="298" t="s">
        <v>13</v>
      </c>
      <c r="K2" s="299" t="s">
        <v>14</v>
      </c>
      <c r="L2" s="298" t="s">
        <v>15</v>
      </c>
      <c r="M2" s="299" t="s">
        <v>14</v>
      </c>
      <c r="N2" s="298" t="s">
        <v>18</v>
      </c>
      <c r="O2" s="299" t="s">
        <v>14</v>
      </c>
      <c r="P2" s="298" t="s">
        <v>2848</v>
      </c>
      <c r="Q2" s="298" t="s">
        <v>20</v>
      </c>
      <c r="R2" s="299" t="s">
        <v>2849</v>
      </c>
      <c r="S2" s="300" t="s">
        <v>2850</v>
      </c>
      <c r="T2" s="301"/>
      <c r="U2" s="301"/>
      <c r="V2" s="301"/>
      <c r="W2" s="301"/>
      <c r="X2" s="301"/>
    </row>
    <row r="3" spans="1:24" ht="75" customHeight="1">
      <c r="A3" s="302" t="s">
        <v>16</v>
      </c>
      <c r="B3" s="303" t="s">
        <v>17</v>
      </c>
      <c r="C3" s="303" t="s">
        <v>24</v>
      </c>
      <c r="D3" s="302" t="s">
        <v>25</v>
      </c>
      <c r="E3" s="304" t="s">
        <v>26</v>
      </c>
      <c r="F3" s="302" t="s">
        <v>31</v>
      </c>
      <c r="G3" s="304" t="s">
        <v>34</v>
      </c>
      <c r="H3" s="305" t="s">
        <v>36</v>
      </c>
      <c r="I3" s="305"/>
      <c r="J3" s="304" t="s">
        <v>41</v>
      </c>
      <c r="K3" s="306">
        <v>10000000</v>
      </c>
      <c r="L3" s="304" t="s">
        <v>42</v>
      </c>
      <c r="M3" s="306">
        <v>20000000</v>
      </c>
      <c r="N3" s="307" t="s">
        <v>258</v>
      </c>
      <c r="O3" s="308" t="s">
        <v>259</v>
      </c>
      <c r="P3" s="309" t="s">
        <v>260</v>
      </c>
      <c r="Q3" s="310" t="s">
        <v>151</v>
      </c>
      <c r="R3" s="306"/>
      <c r="S3" s="306"/>
      <c r="T3" s="304"/>
      <c r="U3" s="304"/>
      <c r="V3" s="304"/>
      <c r="W3" s="304"/>
      <c r="X3" s="304"/>
    </row>
    <row r="4" spans="1:24" ht="75" customHeight="1">
      <c r="A4" s="302" t="s">
        <v>16</v>
      </c>
      <c r="B4" s="303" t="s">
        <v>17</v>
      </c>
      <c r="C4" s="303" t="s">
        <v>24</v>
      </c>
      <c r="D4" s="302" t="s">
        <v>25</v>
      </c>
      <c r="E4" s="304" t="s">
        <v>26</v>
      </c>
      <c r="F4" s="302" t="s">
        <v>31</v>
      </c>
      <c r="G4" s="304" t="s">
        <v>34</v>
      </c>
      <c r="H4" s="305"/>
      <c r="I4" s="305" t="s">
        <v>49</v>
      </c>
      <c r="J4" s="304" t="s">
        <v>50</v>
      </c>
      <c r="K4" s="306">
        <v>19624043</v>
      </c>
      <c r="L4" s="304" t="s">
        <v>50</v>
      </c>
      <c r="M4" s="306">
        <v>43465295</v>
      </c>
      <c r="N4" s="31" t="s">
        <v>2048</v>
      </c>
      <c r="O4" s="32" t="s">
        <v>2049</v>
      </c>
      <c r="P4" s="33" t="s">
        <v>2050</v>
      </c>
      <c r="Q4" s="304"/>
      <c r="R4" s="306" t="s">
        <v>151</v>
      </c>
      <c r="S4" s="306"/>
      <c r="T4" s="304"/>
      <c r="U4" s="304"/>
      <c r="V4" s="304"/>
      <c r="W4" s="304"/>
      <c r="X4" s="304"/>
    </row>
    <row r="5" spans="1:24" ht="75" customHeight="1">
      <c r="A5" s="302" t="s">
        <v>16</v>
      </c>
      <c r="B5" s="303" t="s">
        <v>17</v>
      </c>
      <c r="C5" s="303" t="s">
        <v>24</v>
      </c>
      <c r="D5" s="302" t="s">
        <v>25</v>
      </c>
      <c r="E5" s="304" t="s">
        <v>26</v>
      </c>
      <c r="F5" s="302" t="s">
        <v>31</v>
      </c>
      <c r="G5" s="304" t="s">
        <v>34</v>
      </c>
      <c r="H5" s="305"/>
      <c r="I5" s="305" t="s">
        <v>55</v>
      </c>
      <c r="J5" s="304" t="s">
        <v>56</v>
      </c>
      <c r="K5" s="306">
        <v>2698000</v>
      </c>
      <c r="L5" s="304" t="s">
        <v>57</v>
      </c>
      <c r="M5" s="306">
        <f>((K5*14/100)+K5)*2</f>
        <v>6151440</v>
      </c>
      <c r="N5" s="76" t="s">
        <v>2649</v>
      </c>
      <c r="O5" s="202" t="s">
        <v>2650</v>
      </c>
      <c r="P5" s="127" t="s">
        <v>2651</v>
      </c>
      <c r="Q5" s="517"/>
      <c r="R5" s="518" t="s">
        <v>151</v>
      </c>
      <c r="S5" s="306" t="s">
        <v>151</v>
      </c>
      <c r="T5" s="304"/>
      <c r="U5" s="304"/>
      <c r="V5" s="304"/>
      <c r="W5" s="304"/>
      <c r="X5" s="304"/>
    </row>
    <row r="6" spans="1:24" ht="75" customHeight="1">
      <c r="A6" s="302" t="s">
        <v>16</v>
      </c>
      <c r="B6" s="303" t="s">
        <v>17</v>
      </c>
      <c r="C6" s="303" t="s">
        <v>24</v>
      </c>
      <c r="D6" s="302" t="s">
        <v>25</v>
      </c>
      <c r="E6" s="304" t="s">
        <v>26</v>
      </c>
      <c r="F6" s="302" t="s">
        <v>31</v>
      </c>
      <c r="G6" s="304" t="s">
        <v>34</v>
      </c>
      <c r="H6" s="305"/>
      <c r="I6" s="305" t="s">
        <v>76</v>
      </c>
      <c r="J6" s="304" t="s">
        <v>77</v>
      </c>
      <c r="K6" s="306">
        <v>3581926</v>
      </c>
      <c r="L6" s="304" t="s">
        <v>77</v>
      </c>
      <c r="M6" s="306">
        <v>3101756</v>
      </c>
      <c r="N6" s="105" t="s">
        <v>2562</v>
      </c>
      <c r="O6" s="103"/>
      <c r="P6" s="105"/>
      <c r="Q6" s="110"/>
      <c r="R6" s="306" t="s">
        <v>151</v>
      </c>
      <c r="S6" s="306"/>
      <c r="T6" s="304"/>
      <c r="U6" s="304"/>
      <c r="V6" s="304"/>
      <c r="W6" s="304"/>
      <c r="X6" s="304"/>
    </row>
    <row r="7" spans="1:24" ht="75" customHeight="1">
      <c r="A7" s="302" t="s">
        <v>16</v>
      </c>
      <c r="B7" s="303" t="s">
        <v>17</v>
      </c>
      <c r="C7" s="303" t="s">
        <v>24</v>
      </c>
      <c r="D7" s="302" t="s">
        <v>25</v>
      </c>
      <c r="E7" s="304" t="s">
        <v>26</v>
      </c>
      <c r="F7" s="302" t="s">
        <v>31</v>
      </c>
      <c r="G7" s="304" t="s">
        <v>34</v>
      </c>
      <c r="H7" s="305"/>
      <c r="I7" s="305" t="s">
        <v>92</v>
      </c>
      <c r="J7" s="304"/>
      <c r="K7" s="306">
        <v>0</v>
      </c>
      <c r="L7" s="304"/>
      <c r="M7" s="306">
        <v>0</v>
      </c>
      <c r="N7" s="304"/>
      <c r="O7" s="306"/>
      <c r="P7" s="304"/>
      <c r="Q7" s="304"/>
      <c r="R7" s="306"/>
      <c r="S7" s="306"/>
      <c r="T7" s="304"/>
      <c r="U7" s="304"/>
      <c r="V7" s="304"/>
      <c r="W7" s="304"/>
      <c r="X7" s="304"/>
    </row>
    <row r="8" spans="1:24" ht="75" customHeight="1">
      <c r="A8" s="302" t="s">
        <v>16</v>
      </c>
      <c r="B8" s="303" t="s">
        <v>17</v>
      </c>
      <c r="C8" s="303" t="s">
        <v>24</v>
      </c>
      <c r="D8" s="302" t="s">
        <v>25</v>
      </c>
      <c r="E8" s="304" t="s">
        <v>26</v>
      </c>
      <c r="F8" s="302" t="s">
        <v>100</v>
      </c>
      <c r="G8" s="304" t="s">
        <v>101</v>
      </c>
      <c r="H8" s="305" t="s">
        <v>36</v>
      </c>
      <c r="I8" s="305"/>
      <c r="J8" s="304" t="s">
        <v>104</v>
      </c>
      <c r="K8" s="306">
        <v>20000000</v>
      </c>
      <c r="L8" s="304" t="s">
        <v>105</v>
      </c>
      <c r="M8" s="306">
        <v>40000000</v>
      </c>
      <c r="N8" s="255" t="s">
        <v>262</v>
      </c>
      <c r="O8" s="311" t="s">
        <v>263</v>
      </c>
      <c r="P8" s="312" t="s">
        <v>264</v>
      </c>
      <c r="Q8" s="313" t="s">
        <v>151</v>
      </c>
      <c r="R8" s="306"/>
      <c r="S8" s="306"/>
      <c r="T8" s="304"/>
      <c r="U8" s="304"/>
      <c r="V8" s="304"/>
      <c r="W8" s="304"/>
      <c r="X8" s="304"/>
    </row>
    <row r="9" spans="1:24" ht="75" customHeight="1">
      <c r="A9" s="302" t="s">
        <v>16</v>
      </c>
      <c r="B9" s="303" t="s">
        <v>17</v>
      </c>
      <c r="C9" s="303" t="s">
        <v>24</v>
      </c>
      <c r="D9" s="302" t="s">
        <v>25</v>
      </c>
      <c r="E9" s="304" t="s">
        <v>26</v>
      </c>
      <c r="F9" s="302" t="s">
        <v>100</v>
      </c>
      <c r="G9" s="304" t="s">
        <v>101</v>
      </c>
      <c r="H9" s="305"/>
      <c r="I9" s="305" t="s">
        <v>115</v>
      </c>
      <c r="J9" s="304" t="s">
        <v>116</v>
      </c>
      <c r="K9" s="306">
        <f>(3056000+2698000)</f>
        <v>5754000</v>
      </c>
      <c r="L9" s="304" t="s">
        <v>119</v>
      </c>
      <c r="M9" s="306">
        <f>((K9*14/100)+K9)*2</f>
        <v>13119120</v>
      </c>
      <c r="N9" s="127" t="s">
        <v>2652</v>
      </c>
      <c r="O9" s="202" t="s">
        <v>2653</v>
      </c>
      <c r="P9" s="127" t="s">
        <v>2654</v>
      </c>
      <c r="Q9" s="125" t="s">
        <v>53</v>
      </c>
      <c r="R9" s="124"/>
      <c r="S9" s="125" t="s">
        <v>53</v>
      </c>
      <c r="T9" s="304"/>
      <c r="U9" s="304"/>
      <c r="V9" s="304"/>
      <c r="W9" s="304"/>
      <c r="X9" s="304"/>
    </row>
    <row r="10" spans="1:24" ht="75" customHeight="1">
      <c r="A10" s="302" t="s">
        <v>16</v>
      </c>
      <c r="B10" s="303" t="s">
        <v>17</v>
      </c>
      <c r="C10" s="303" t="s">
        <v>24</v>
      </c>
      <c r="D10" s="302" t="s">
        <v>25</v>
      </c>
      <c r="E10" s="304" t="s">
        <v>26</v>
      </c>
      <c r="F10" s="302" t="s">
        <v>100</v>
      </c>
      <c r="G10" s="304" t="s">
        <v>101</v>
      </c>
      <c r="H10" s="305"/>
      <c r="I10" s="305" t="s">
        <v>133</v>
      </c>
      <c r="J10" s="304" t="s">
        <v>134</v>
      </c>
      <c r="K10" s="306">
        <v>0</v>
      </c>
      <c r="L10" s="304" t="s">
        <v>134</v>
      </c>
      <c r="M10" s="306">
        <v>0</v>
      </c>
      <c r="N10" s="11" t="s">
        <v>2053</v>
      </c>
      <c r="O10" s="13" t="s">
        <v>137</v>
      </c>
      <c r="P10" s="36" t="s">
        <v>2054</v>
      </c>
      <c r="Q10" s="45" t="s">
        <v>53</v>
      </c>
      <c r="R10" s="306"/>
      <c r="S10" s="306"/>
      <c r="T10" s="304"/>
      <c r="U10" s="304"/>
      <c r="V10" s="304"/>
      <c r="W10" s="304"/>
      <c r="X10" s="304"/>
    </row>
    <row r="11" spans="1:24" ht="75" customHeight="1">
      <c r="A11" s="302" t="s">
        <v>16</v>
      </c>
      <c r="B11" s="303" t="s">
        <v>17</v>
      </c>
      <c r="C11" s="303" t="s">
        <v>24</v>
      </c>
      <c r="D11" s="302" t="s">
        <v>25</v>
      </c>
      <c r="E11" s="304" t="s">
        <v>26</v>
      </c>
      <c r="F11" s="302" t="s">
        <v>145</v>
      </c>
      <c r="G11" s="304" t="s">
        <v>146</v>
      </c>
      <c r="H11" s="305" t="s">
        <v>36</v>
      </c>
      <c r="I11" s="305"/>
      <c r="J11" s="304" t="s">
        <v>149</v>
      </c>
      <c r="K11" s="306">
        <v>8000000</v>
      </c>
      <c r="L11" s="304" t="s">
        <v>150</v>
      </c>
      <c r="M11" s="306">
        <v>10000000</v>
      </c>
      <c r="N11" s="255" t="s">
        <v>269</v>
      </c>
      <c r="O11" s="311" t="s">
        <v>263</v>
      </c>
      <c r="P11" s="312" t="s">
        <v>271</v>
      </c>
      <c r="Q11" s="313" t="s">
        <v>151</v>
      </c>
      <c r="R11" s="306"/>
      <c r="S11" s="306"/>
      <c r="T11" s="304"/>
      <c r="U11" s="304"/>
      <c r="V11" s="304"/>
      <c r="W11" s="304"/>
      <c r="X11" s="304"/>
    </row>
    <row r="12" spans="1:24" ht="75" customHeight="1">
      <c r="A12" s="302" t="s">
        <v>16</v>
      </c>
      <c r="B12" s="303" t="s">
        <v>17</v>
      </c>
      <c r="C12" s="303" t="s">
        <v>24</v>
      </c>
      <c r="D12" s="302" t="s">
        <v>25</v>
      </c>
      <c r="E12" s="304" t="s">
        <v>26</v>
      </c>
      <c r="F12" s="302" t="s">
        <v>145</v>
      </c>
      <c r="G12" s="304" t="s">
        <v>152</v>
      </c>
      <c r="H12" s="305"/>
      <c r="I12" s="305" t="s">
        <v>92</v>
      </c>
      <c r="J12" s="304"/>
      <c r="K12" s="306">
        <v>0</v>
      </c>
      <c r="L12" s="304"/>
      <c r="M12" s="306">
        <v>0</v>
      </c>
      <c r="N12" s="304"/>
      <c r="O12" s="306"/>
      <c r="P12" s="304"/>
      <c r="Q12" s="304"/>
      <c r="R12" s="306"/>
      <c r="S12" s="306"/>
      <c r="T12" s="304"/>
      <c r="U12" s="304"/>
      <c r="V12" s="304"/>
      <c r="W12" s="304"/>
      <c r="X12" s="304"/>
    </row>
    <row r="13" spans="1:24" ht="75" customHeight="1">
      <c r="A13" s="302" t="s">
        <v>16</v>
      </c>
      <c r="B13" s="303" t="s">
        <v>17</v>
      </c>
      <c r="C13" s="303" t="s">
        <v>24</v>
      </c>
      <c r="D13" s="302" t="s">
        <v>25</v>
      </c>
      <c r="E13" s="304" t="s">
        <v>26</v>
      </c>
      <c r="F13" s="302" t="s">
        <v>145</v>
      </c>
      <c r="G13" s="304" t="s">
        <v>152</v>
      </c>
      <c r="H13" s="305"/>
      <c r="I13" s="305" t="s">
        <v>133</v>
      </c>
      <c r="J13" s="304" t="s">
        <v>155</v>
      </c>
      <c r="K13" s="306">
        <v>0</v>
      </c>
      <c r="L13" s="304" t="s">
        <v>155</v>
      </c>
      <c r="M13" s="306">
        <v>0</v>
      </c>
      <c r="N13" s="11" t="s">
        <v>2055</v>
      </c>
      <c r="O13" s="84" t="s">
        <v>137</v>
      </c>
      <c r="P13" s="36" t="s">
        <v>2056</v>
      </c>
      <c r="Q13" s="45" t="s">
        <v>53</v>
      </c>
      <c r="R13" s="306"/>
      <c r="S13" s="306"/>
      <c r="T13" s="304"/>
      <c r="U13" s="304"/>
      <c r="V13" s="304"/>
      <c r="W13" s="304"/>
      <c r="X13" s="304"/>
    </row>
    <row r="14" spans="1:24" ht="75" customHeight="1">
      <c r="A14" s="302" t="s">
        <v>16</v>
      </c>
      <c r="B14" s="303" t="s">
        <v>17</v>
      </c>
      <c r="C14" s="303" t="s">
        <v>24</v>
      </c>
      <c r="D14" s="302" t="s">
        <v>25</v>
      </c>
      <c r="E14" s="304" t="s">
        <v>26</v>
      </c>
      <c r="F14" s="302" t="s">
        <v>145</v>
      </c>
      <c r="G14" s="304" t="s">
        <v>152</v>
      </c>
      <c r="H14" s="305"/>
      <c r="I14" s="305" t="s">
        <v>115</v>
      </c>
      <c r="J14" s="304" t="s">
        <v>159</v>
      </c>
      <c r="K14" s="306">
        <v>2647000</v>
      </c>
      <c r="L14" s="304" t="s">
        <v>160</v>
      </c>
      <c r="M14" s="306">
        <f>((K14*14/100)+K14)*2</f>
        <v>6035160</v>
      </c>
      <c r="N14" s="127" t="s">
        <v>2655</v>
      </c>
      <c r="O14" s="202" t="s">
        <v>2656</v>
      </c>
      <c r="P14" s="127" t="s">
        <v>2657</v>
      </c>
      <c r="Q14" s="125" t="s">
        <v>53</v>
      </c>
      <c r="R14" s="124"/>
      <c r="S14" s="125" t="s">
        <v>53</v>
      </c>
      <c r="T14" s="304"/>
      <c r="U14" s="304"/>
      <c r="V14" s="304"/>
      <c r="W14" s="304"/>
      <c r="X14" s="304"/>
    </row>
    <row r="15" spans="1:24" ht="75" customHeight="1">
      <c r="A15" s="302" t="s">
        <v>16</v>
      </c>
      <c r="B15" s="303" t="s">
        <v>17</v>
      </c>
      <c r="C15" s="303" t="s">
        <v>24</v>
      </c>
      <c r="D15" s="302" t="s">
        <v>25</v>
      </c>
      <c r="E15" s="304" t="s">
        <v>26</v>
      </c>
      <c r="F15" s="302" t="s">
        <v>145</v>
      </c>
      <c r="G15" s="304" t="s">
        <v>152</v>
      </c>
      <c r="H15" s="305"/>
      <c r="I15" s="305" t="s">
        <v>76</v>
      </c>
      <c r="J15" s="304" t="s">
        <v>162</v>
      </c>
      <c r="K15" s="306">
        <v>2693695</v>
      </c>
      <c r="L15" s="304" t="s">
        <v>163</v>
      </c>
      <c r="M15" s="306">
        <v>6713587</v>
      </c>
      <c r="N15" s="107" t="s">
        <v>2562</v>
      </c>
      <c r="O15" s="306"/>
      <c r="P15" s="304"/>
      <c r="Q15" s="304"/>
      <c r="R15" s="306"/>
      <c r="S15" s="306"/>
      <c r="T15" s="304"/>
      <c r="U15" s="304"/>
      <c r="V15" s="304"/>
      <c r="W15" s="304"/>
      <c r="X15" s="304"/>
    </row>
    <row r="16" spans="1:24" ht="75" customHeight="1">
      <c r="A16" s="302" t="s">
        <v>16</v>
      </c>
      <c r="B16" s="303" t="s">
        <v>17</v>
      </c>
      <c r="C16" s="303" t="s">
        <v>24</v>
      </c>
      <c r="D16" s="302" t="s">
        <v>25</v>
      </c>
      <c r="E16" s="304" t="s">
        <v>26</v>
      </c>
      <c r="F16" s="302" t="s">
        <v>165</v>
      </c>
      <c r="G16" s="304" t="s">
        <v>166</v>
      </c>
      <c r="H16" s="305" t="s">
        <v>76</v>
      </c>
      <c r="I16" s="305"/>
      <c r="J16" s="304" t="s">
        <v>167</v>
      </c>
      <c r="K16" s="306">
        <v>228444</v>
      </c>
      <c r="L16" s="304" t="s">
        <v>168</v>
      </c>
      <c r="M16" s="306">
        <v>4498457</v>
      </c>
      <c r="N16" s="102" t="s">
        <v>2505</v>
      </c>
      <c r="O16" s="103"/>
      <c r="P16" s="102" t="s">
        <v>2506</v>
      </c>
      <c r="Q16" s="104" t="s">
        <v>53</v>
      </c>
      <c r="R16" s="306"/>
      <c r="S16" s="306"/>
      <c r="T16" s="304"/>
      <c r="U16" s="304"/>
      <c r="V16" s="304"/>
      <c r="W16" s="304"/>
      <c r="X16" s="304"/>
    </row>
    <row r="17" spans="1:24" ht="75" customHeight="1">
      <c r="A17" s="302" t="s">
        <v>16</v>
      </c>
      <c r="B17" s="303" t="s">
        <v>17</v>
      </c>
      <c r="C17" s="303" t="s">
        <v>24</v>
      </c>
      <c r="D17" s="302" t="s">
        <v>25</v>
      </c>
      <c r="E17" s="304" t="s">
        <v>26</v>
      </c>
      <c r="F17" s="302" t="s">
        <v>165</v>
      </c>
      <c r="G17" s="304" t="s">
        <v>166</v>
      </c>
      <c r="H17" s="305"/>
      <c r="I17" s="305" t="s">
        <v>169</v>
      </c>
      <c r="J17" s="304" t="s">
        <v>170</v>
      </c>
      <c r="K17" s="306">
        <v>158550</v>
      </c>
      <c r="L17" s="304" t="s">
        <v>170</v>
      </c>
      <c r="M17" s="306">
        <v>181014</v>
      </c>
      <c r="N17" s="47" t="s">
        <v>1370</v>
      </c>
      <c r="O17" s="314">
        <v>181014</v>
      </c>
      <c r="P17" s="257" t="s">
        <v>1371</v>
      </c>
      <c r="Q17" s="315" t="s">
        <v>53</v>
      </c>
      <c r="R17" s="306"/>
      <c r="S17" s="306"/>
      <c r="T17" s="304"/>
      <c r="U17" s="304"/>
      <c r="V17" s="304"/>
      <c r="W17" s="304"/>
      <c r="X17" s="304"/>
    </row>
    <row r="18" spans="1:24" ht="75" customHeight="1">
      <c r="A18" s="302" t="s">
        <v>16</v>
      </c>
      <c r="B18" s="303" t="s">
        <v>17</v>
      </c>
      <c r="C18" s="303" t="s">
        <v>24</v>
      </c>
      <c r="D18" s="302" t="s">
        <v>25</v>
      </c>
      <c r="E18" s="304" t="s">
        <v>26</v>
      </c>
      <c r="F18" s="302" t="s">
        <v>37</v>
      </c>
      <c r="G18" s="304" t="s">
        <v>38</v>
      </c>
      <c r="H18" s="305" t="s">
        <v>76</v>
      </c>
      <c r="I18" s="305"/>
      <c r="J18" s="304" t="s">
        <v>171</v>
      </c>
      <c r="K18" s="306">
        <v>2081605</v>
      </c>
      <c r="L18" s="304" t="s">
        <v>172</v>
      </c>
      <c r="M18" s="306">
        <v>4163210</v>
      </c>
      <c r="N18" s="102" t="s">
        <v>2507</v>
      </c>
      <c r="O18" s="103"/>
      <c r="P18" s="102" t="s">
        <v>2508</v>
      </c>
      <c r="Q18" s="63"/>
      <c r="R18" s="104" t="s">
        <v>53</v>
      </c>
      <c r="S18" s="306"/>
      <c r="T18" s="304"/>
      <c r="U18" s="304"/>
      <c r="V18" s="304"/>
      <c r="W18" s="304"/>
      <c r="X18" s="304"/>
    </row>
    <row r="19" spans="1:24" ht="75" customHeight="1">
      <c r="A19" s="302" t="s">
        <v>16</v>
      </c>
      <c r="B19" s="303" t="s">
        <v>17</v>
      </c>
      <c r="C19" s="303" t="s">
        <v>24</v>
      </c>
      <c r="D19" s="302" t="s">
        <v>25</v>
      </c>
      <c r="E19" s="304" t="s">
        <v>26</v>
      </c>
      <c r="F19" s="302" t="s">
        <v>37</v>
      </c>
      <c r="G19" s="304" t="s">
        <v>38</v>
      </c>
      <c r="H19" s="305"/>
      <c r="I19" s="305" t="s">
        <v>39</v>
      </c>
      <c r="J19" s="304" t="s">
        <v>40</v>
      </c>
      <c r="K19" s="306">
        <v>80000000</v>
      </c>
      <c r="L19" s="304" t="s">
        <v>44</v>
      </c>
      <c r="M19" s="306">
        <v>240000000</v>
      </c>
      <c r="N19" s="316" t="s">
        <v>46</v>
      </c>
      <c r="O19" s="317" t="s">
        <v>48</v>
      </c>
      <c r="P19" s="318" t="s">
        <v>52</v>
      </c>
      <c r="Q19" s="319" t="s">
        <v>54</v>
      </c>
      <c r="R19" s="320"/>
      <c r="S19" s="319" t="s">
        <v>59</v>
      </c>
      <c r="T19" s="304"/>
      <c r="U19" s="304"/>
      <c r="V19" s="304"/>
      <c r="W19" s="304"/>
      <c r="X19" s="304"/>
    </row>
    <row r="20" spans="1:24" ht="75" customHeight="1">
      <c r="A20" s="302" t="s">
        <v>16</v>
      </c>
      <c r="B20" s="303" t="s">
        <v>17</v>
      </c>
      <c r="C20" s="303" t="s">
        <v>24</v>
      </c>
      <c r="D20" s="302" t="s">
        <v>25</v>
      </c>
      <c r="E20" s="304" t="s">
        <v>26</v>
      </c>
      <c r="F20" s="302" t="s">
        <v>173</v>
      </c>
      <c r="G20" s="304" t="s">
        <v>174</v>
      </c>
      <c r="H20" s="305" t="s">
        <v>36</v>
      </c>
      <c r="I20" s="305"/>
      <c r="J20" s="304" t="s">
        <v>175</v>
      </c>
      <c r="K20" s="306">
        <v>15000000</v>
      </c>
      <c r="L20" s="304" t="s">
        <v>176</v>
      </c>
      <c r="M20" s="306">
        <v>50000000</v>
      </c>
      <c r="N20" s="321" t="s">
        <v>272</v>
      </c>
      <c r="O20" s="311" t="s">
        <v>263</v>
      </c>
      <c r="P20" s="312" t="s">
        <v>275</v>
      </c>
      <c r="Q20" s="313" t="s">
        <v>151</v>
      </c>
      <c r="R20" s="306"/>
      <c r="S20" s="306"/>
      <c r="T20" s="304"/>
      <c r="U20" s="304"/>
      <c r="V20" s="304"/>
      <c r="W20" s="304"/>
      <c r="X20" s="304"/>
    </row>
    <row r="21" spans="1:24" ht="75" customHeight="1">
      <c r="A21" s="302" t="s">
        <v>16</v>
      </c>
      <c r="B21" s="303" t="s">
        <v>17</v>
      </c>
      <c r="C21" s="303" t="s">
        <v>24</v>
      </c>
      <c r="D21" s="302" t="s">
        <v>25</v>
      </c>
      <c r="E21" s="304" t="s">
        <v>26</v>
      </c>
      <c r="F21" s="302" t="s">
        <v>173</v>
      </c>
      <c r="G21" s="304" t="s">
        <v>174</v>
      </c>
      <c r="H21" s="305"/>
      <c r="I21" s="305" t="s">
        <v>115</v>
      </c>
      <c r="J21" s="304" t="s">
        <v>159</v>
      </c>
      <c r="K21" s="306">
        <v>2647000</v>
      </c>
      <c r="L21" s="304" t="s">
        <v>160</v>
      </c>
      <c r="M21" s="306">
        <f>((K21*14/100)+K21)*2</f>
        <v>6035160</v>
      </c>
      <c r="N21" s="127" t="s">
        <v>2658</v>
      </c>
      <c r="O21" s="202" t="s">
        <v>2656</v>
      </c>
      <c r="P21" s="127" t="s">
        <v>2659</v>
      </c>
      <c r="Q21" s="125" t="s">
        <v>53</v>
      </c>
      <c r="R21" s="306"/>
      <c r="S21" s="306"/>
      <c r="T21" s="304"/>
      <c r="U21" s="304"/>
      <c r="V21" s="304"/>
      <c r="W21" s="304"/>
      <c r="X21" s="304"/>
    </row>
    <row r="22" spans="1:24" ht="75" customHeight="1">
      <c r="A22" s="302" t="s">
        <v>16</v>
      </c>
      <c r="B22" s="303" t="s">
        <v>17</v>
      </c>
      <c r="C22" s="303" t="s">
        <v>24</v>
      </c>
      <c r="D22" s="302" t="s">
        <v>25</v>
      </c>
      <c r="E22" s="304" t="s">
        <v>26</v>
      </c>
      <c r="F22" s="302" t="s">
        <v>173</v>
      </c>
      <c r="G22" s="304" t="s">
        <v>174</v>
      </c>
      <c r="H22" s="305"/>
      <c r="I22" s="305" t="s">
        <v>76</v>
      </c>
      <c r="J22" s="304" t="s">
        <v>177</v>
      </c>
      <c r="K22" s="306">
        <v>2693695</v>
      </c>
      <c r="L22" s="302" t="s">
        <v>178</v>
      </c>
      <c r="M22" s="306">
        <v>6713587</v>
      </c>
      <c r="N22" s="102" t="s">
        <v>2563</v>
      </c>
      <c r="O22" s="103"/>
      <c r="P22" s="102" t="s">
        <v>2564</v>
      </c>
      <c r="Q22" s="103" t="s">
        <v>53</v>
      </c>
      <c r="R22" s="306"/>
      <c r="S22" s="306"/>
      <c r="T22" s="304"/>
      <c r="U22" s="304"/>
      <c r="V22" s="304"/>
      <c r="W22" s="304"/>
      <c r="X22" s="304"/>
    </row>
    <row r="23" spans="1:24" ht="75" customHeight="1">
      <c r="A23" s="302" t="s">
        <v>16</v>
      </c>
      <c r="B23" s="303" t="s">
        <v>17</v>
      </c>
      <c r="C23" s="303" t="s">
        <v>24</v>
      </c>
      <c r="D23" s="302" t="s">
        <v>25</v>
      </c>
      <c r="E23" s="304" t="s">
        <v>26</v>
      </c>
      <c r="F23" s="302" t="s">
        <v>179</v>
      </c>
      <c r="G23" s="304" t="s">
        <v>180</v>
      </c>
      <c r="H23" s="305" t="s">
        <v>36</v>
      </c>
      <c r="I23" s="305"/>
      <c r="J23" s="304" t="s">
        <v>181</v>
      </c>
      <c r="K23" s="306">
        <v>5000000</v>
      </c>
      <c r="L23" s="304" t="s">
        <v>182</v>
      </c>
      <c r="M23" s="306">
        <v>5000000</v>
      </c>
      <c r="N23" s="304"/>
      <c r="O23" s="306"/>
      <c r="P23" s="304"/>
      <c r="Q23" s="304"/>
      <c r="R23" s="306"/>
      <c r="S23" s="306"/>
      <c r="T23" s="304"/>
      <c r="U23" s="304"/>
      <c r="V23" s="304"/>
      <c r="W23" s="304"/>
      <c r="X23" s="304"/>
    </row>
    <row r="24" spans="1:24" ht="75" customHeight="1">
      <c r="A24" s="302" t="s">
        <v>16</v>
      </c>
      <c r="B24" s="303" t="s">
        <v>17</v>
      </c>
      <c r="C24" s="303" t="s">
        <v>24</v>
      </c>
      <c r="D24" s="302" t="s">
        <v>25</v>
      </c>
      <c r="E24" s="304" t="s">
        <v>26</v>
      </c>
      <c r="F24" s="302" t="s">
        <v>179</v>
      </c>
      <c r="G24" s="304" t="s">
        <v>180</v>
      </c>
      <c r="H24" s="305"/>
      <c r="I24" s="305" t="s">
        <v>92</v>
      </c>
      <c r="J24" s="304"/>
      <c r="K24" s="306">
        <v>0</v>
      </c>
      <c r="L24" s="304"/>
      <c r="M24" s="306">
        <v>0</v>
      </c>
      <c r="N24" s="304"/>
      <c r="O24" s="306"/>
      <c r="P24" s="304"/>
      <c r="Q24" s="304"/>
      <c r="R24" s="306"/>
      <c r="S24" s="306"/>
      <c r="T24" s="304"/>
      <c r="U24" s="304"/>
      <c r="V24" s="304"/>
      <c r="W24" s="304"/>
      <c r="X24" s="304"/>
    </row>
    <row r="25" spans="1:24" ht="75" customHeight="1">
      <c r="A25" s="302" t="s">
        <v>16</v>
      </c>
      <c r="B25" s="303" t="s">
        <v>17</v>
      </c>
      <c r="C25" s="303" t="s">
        <v>24</v>
      </c>
      <c r="D25" s="302" t="s">
        <v>25</v>
      </c>
      <c r="E25" s="304" t="s">
        <v>26</v>
      </c>
      <c r="F25" s="302" t="s">
        <v>179</v>
      </c>
      <c r="G25" s="304" t="s">
        <v>180</v>
      </c>
      <c r="H25" s="305"/>
      <c r="I25" s="305" t="s">
        <v>183</v>
      </c>
      <c r="J25" s="304" t="s">
        <v>184</v>
      </c>
      <c r="K25" s="306">
        <v>10000000</v>
      </c>
      <c r="L25" s="304" t="s">
        <v>185</v>
      </c>
      <c r="M25" s="306">
        <v>100000000</v>
      </c>
      <c r="N25" s="322" t="s">
        <v>1403</v>
      </c>
      <c r="O25" s="323" t="s">
        <v>1404</v>
      </c>
      <c r="P25" s="324" t="s">
        <v>1405</v>
      </c>
      <c r="Q25" s="273" t="s">
        <v>53</v>
      </c>
      <c r="R25" s="306"/>
      <c r="S25" s="306"/>
      <c r="T25" s="304"/>
      <c r="U25" s="304"/>
      <c r="V25" s="304"/>
      <c r="W25" s="304"/>
      <c r="X25" s="304"/>
    </row>
    <row r="26" spans="1:24" ht="75" customHeight="1">
      <c r="A26" s="302" t="s">
        <v>16</v>
      </c>
      <c r="B26" s="303" t="s">
        <v>17</v>
      </c>
      <c r="C26" s="303" t="s">
        <v>24</v>
      </c>
      <c r="D26" s="302" t="s">
        <v>25</v>
      </c>
      <c r="E26" s="304" t="s">
        <v>26</v>
      </c>
      <c r="F26" s="302" t="s">
        <v>179</v>
      </c>
      <c r="G26" s="304" t="s">
        <v>180</v>
      </c>
      <c r="H26" s="305"/>
      <c r="I26" s="305" t="s">
        <v>186</v>
      </c>
      <c r="J26" s="304"/>
      <c r="K26" s="306">
        <v>0</v>
      </c>
      <c r="L26" s="304" t="s">
        <v>187</v>
      </c>
      <c r="M26" s="306">
        <v>100000000</v>
      </c>
      <c r="N26" s="304"/>
      <c r="O26" s="306"/>
      <c r="P26" s="304"/>
      <c r="Q26" s="304"/>
      <c r="R26" s="306"/>
      <c r="S26" s="306"/>
      <c r="T26" s="304"/>
      <c r="U26" s="304"/>
      <c r="V26" s="304"/>
      <c r="W26" s="304"/>
      <c r="X26" s="304"/>
    </row>
    <row r="27" spans="1:24" ht="75" customHeight="1">
      <c r="A27" s="302" t="s">
        <v>16</v>
      </c>
      <c r="B27" s="303" t="s">
        <v>17</v>
      </c>
      <c r="C27" s="303" t="s">
        <v>24</v>
      </c>
      <c r="D27" s="302" t="s">
        <v>25</v>
      </c>
      <c r="E27" s="304" t="s">
        <v>26</v>
      </c>
      <c r="F27" s="302" t="s">
        <v>179</v>
      </c>
      <c r="G27" s="304" t="s">
        <v>180</v>
      </c>
      <c r="H27" s="305"/>
      <c r="I27" s="305" t="s">
        <v>188</v>
      </c>
      <c r="J27" s="304" t="s">
        <v>189</v>
      </c>
      <c r="K27" s="306">
        <v>500000</v>
      </c>
      <c r="L27" s="304" t="s">
        <v>190</v>
      </c>
      <c r="M27" s="306">
        <v>600000</v>
      </c>
      <c r="N27" s="196" t="s">
        <v>2416</v>
      </c>
      <c r="O27" s="306"/>
      <c r="P27" s="304"/>
      <c r="Q27" s="304"/>
      <c r="R27" s="306"/>
      <c r="S27" s="306"/>
      <c r="T27" s="304"/>
      <c r="U27" s="304"/>
      <c r="V27" s="304"/>
      <c r="W27" s="304"/>
      <c r="X27" s="304"/>
    </row>
    <row r="28" spans="1:24" ht="75" customHeight="1">
      <c r="A28" s="302" t="s">
        <v>16</v>
      </c>
      <c r="B28" s="303" t="s">
        <v>17</v>
      </c>
      <c r="C28" s="303" t="s">
        <v>24</v>
      </c>
      <c r="D28" s="302" t="s">
        <v>25</v>
      </c>
      <c r="E28" s="304" t="s">
        <v>26</v>
      </c>
      <c r="F28" s="302" t="s">
        <v>179</v>
      </c>
      <c r="G28" s="304" t="s">
        <v>180</v>
      </c>
      <c r="H28" s="305"/>
      <c r="I28" s="305" t="s">
        <v>191</v>
      </c>
      <c r="J28" s="325" t="s">
        <v>192</v>
      </c>
      <c r="K28" s="306">
        <v>2000000</v>
      </c>
      <c r="L28" s="325" t="s">
        <v>193</v>
      </c>
      <c r="M28" s="306">
        <v>2000000</v>
      </c>
      <c r="N28" s="206" t="s">
        <v>2806</v>
      </c>
      <c r="O28" s="306"/>
      <c r="P28" s="325"/>
      <c r="Q28" s="325"/>
      <c r="R28" s="306"/>
      <c r="S28" s="306"/>
      <c r="T28" s="304"/>
      <c r="U28" s="304"/>
      <c r="V28" s="304"/>
      <c r="W28" s="304"/>
      <c r="X28" s="304"/>
    </row>
    <row r="29" spans="1:24" ht="75" customHeight="1">
      <c r="A29" s="302" t="s">
        <v>16</v>
      </c>
      <c r="B29" s="303" t="s">
        <v>17</v>
      </c>
      <c r="C29" s="303" t="s">
        <v>24</v>
      </c>
      <c r="D29" s="302" t="s">
        <v>25</v>
      </c>
      <c r="E29" s="304" t="s">
        <v>26</v>
      </c>
      <c r="F29" s="302" t="s">
        <v>179</v>
      </c>
      <c r="G29" s="304" t="s">
        <v>180</v>
      </c>
      <c r="H29" s="305"/>
      <c r="I29" s="305" t="s">
        <v>115</v>
      </c>
      <c r="J29" s="304" t="s">
        <v>194</v>
      </c>
      <c r="K29" s="306">
        <v>3056000</v>
      </c>
      <c r="L29" s="304" t="s">
        <v>195</v>
      </c>
      <c r="M29" s="306">
        <f>((K29*14/100)+K29)*2</f>
        <v>6967680</v>
      </c>
      <c r="N29" s="127" t="s">
        <v>2660</v>
      </c>
      <c r="O29" s="202" t="s">
        <v>2661</v>
      </c>
      <c r="P29" s="127" t="s">
        <v>2657</v>
      </c>
      <c r="Q29" s="125" t="s">
        <v>53</v>
      </c>
      <c r="R29" s="124"/>
      <c r="S29" s="125" t="s">
        <v>53</v>
      </c>
      <c r="T29" s="304"/>
      <c r="U29" s="304"/>
      <c r="V29" s="304"/>
      <c r="W29" s="304"/>
      <c r="X29" s="304"/>
    </row>
    <row r="30" spans="1:24" ht="75" customHeight="1">
      <c r="A30" s="302" t="s">
        <v>16</v>
      </c>
      <c r="B30" s="303" t="s">
        <v>17</v>
      </c>
      <c r="C30" s="303" t="s">
        <v>24</v>
      </c>
      <c r="D30" s="302" t="s">
        <v>25</v>
      </c>
      <c r="E30" s="304" t="s">
        <v>26</v>
      </c>
      <c r="F30" s="302" t="s">
        <v>196</v>
      </c>
      <c r="G30" s="304" t="s">
        <v>197</v>
      </c>
      <c r="H30" s="305" t="s">
        <v>76</v>
      </c>
      <c r="I30" s="305"/>
      <c r="J30" s="304" t="s">
        <v>198</v>
      </c>
      <c r="K30" s="306">
        <v>3006507</v>
      </c>
      <c r="L30" s="304" t="s">
        <v>198</v>
      </c>
      <c r="M30" s="306">
        <v>6503468</v>
      </c>
      <c r="N30" s="105" t="s">
        <v>2509</v>
      </c>
      <c r="O30" s="103"/>
      <c r="P30" s="105" t="s">
        <v>2510</v>
      </c>
      <c r="Q30" s="106" t="s">
        <v>53</v>
      </c>
      <c r="R30" s="306"/>
      <c r="S30" s="306"/>
      <c r="T30" s="304"/>
      <c r="U30" s="304"/>
      <c r="V30" s="304"/>
      <c r="W30" s="304"/>
      <c r="X30" s="304"/>
    </row>
    <row r="31" spans="1:24" ht="75" customHeight="1">
      <c r="A31" s="302" t="s">
        <v>16</v>
      </c>
      <c r="B31" s="303" t="s">
        <v>17</v>
      </c>
      <c r="C31" s="303" t="s">
        <v>24</v>
      </c>
      <c r="D31" s="302" t="s">
        <v>25</v>
      </c>
      <c r="E31" s="304" t="s">
        <v>26</v>
      </c>
      <c r="F31" s="302" t="s">
        <v>199</v>
      </c>
      <c r="G31" s="304" t="s">
        <v>200</v>
      </c>
      <c r="H31" s="305" t="s">
        <v>201</v>
      </c>
      <c r="I31" s="305"/>
      <c r="J31" s="304" t="s">
        <v>202</v>
      </c>
      <c r="K31" s="306">
        <v>100000000</v>
      </c>
      <c r="L31" s="304"/>
      <c r="M31" s="306">
        <v>0</v>
      </c>
      <c r="N31" s="274" t="s">
        <v>1811</v>
      </c>
      <c r="O31" s="311"/>
      <c r="P31" s="324" t="s">
        <v>1812</v>
      </c>
      <c r="Q31" s="326" t="s">
        <v>53</v>
      </c>
      <c r="R31" s="306"/>
      <c r="S31" s="306"/>
      <c r="T31" s="304"/>
      <c r="U31" s="304"/>
      <c r="V31" s="304"/>
      <c r="W31" s="304"/>
      <c r="X31" s="304"/>
    </row>
    <row r="32" spans="1:24" ht="75" customHeight="1">
      <c r="A32" s="302" t="s">
        <v>16</v>
      </c>
      <c r="B32" s="303" t="s">
        <v>17</v>
      </c>
      <c r="C32" s="303" t="s">
        <v>24</v>
      </c>
      <c r="D32" s="302" t="s">
        <v>25</v>
      </c>
      <c r="E32" s="304" t="s">
        <v>26</v>
      </c>
      <c r="F32" s="302" t="s">
        <v>199</v>
      </c>
      <c r="G32" s="304" t="s">
        <v>200</v>
      </c>
      <c r="H32" s="305" t="s">
        <v>76</v>
      </c>
      <c r="I32" s="305"/>
      <c r="J32" s="304" t="s">
        <v>202</v>
      </c>
      <c r="K32" s="306">
        <v>170000000</v>
      </c>
      <c r="L32" s="304"/>
      <c r="M32" s="306"/>
      <c r="N32" s="304" t="s">
        <v>2852</v>
      </c>
      <c r="O32" s="306"/>
      <c r="P32" s="304" t="s">
        <v>2853</v>
      </c>
      <c r="Q32" s="306" t="s">
        <v>2854</v>
      </c>
      <c r="R32" s="306"/>
      <c r="S32" s="306"/>
      <c r="T32" s="304"/>
      <c r="U32" s="304"/>
      <c r="V32" s="304"/>
      <c r="W32" s="304"/>
      <c r="X32" s="304"/>
    </row>
    <row r="33" spans="1:24" ht="75" customHeight="1">
      <c r="A33" s="302" t="s">
        <v>16</v>
      </c>
      <c r="B33" s="303" t="s">
        <v>17</v>
      </c>
      <c r="C33" s="303" t="s">
        <v>24</v>
      </c>
      <c r="D33" s="302" t="s">
        <v>25</v>
      </c>
      <c r="E33" s="304" t="s">
        <v>26</v>
      </c>
      <c r="F33" s="302" t="s">
        <v>199</v>
      </c>
      <c r="G33" s="304" t="s">
        <v>200</v>
      </c>
      <c r="H33" s="305"/>
      <c r="I33" s="305" t="s">
        <v>183</v>
      </c>
      <c r="J33" s="304" t="s">
        <v>203</v>
      </c>
      <c r="K33" s="306">
        <v>50000000</v>
      </c>
      <c r="L33" s="304" t="s">
        <v>204</v>
      </c>
      <c r="M33" s="306">
        <v>50000000</v>
      </c>
      <c r="N33" s="327" t="s">
        <v>1408</v>
      </c>
      <c r="O33" s="323">
        <v>250243700</v>
      </c>
      <c r="P33" s="328" t="s">
        <v>1409</v>
      </c>
      <c r="Q33" s="329"/>
      <c r="S33" s="330" t="s">
        <v>53</v>
      </c>
      <c r="T33" s="304"/>
      <c r="U33" s="304"/>
      <c r="V33" s="304"/>
      <c r="W33" s="304"/>
      <c r="X33" s="304"/>
    </row>
    <row r="34" spans="1:24" ht="75" customHeight="1">
      <c r="A34" s="302" t="s">
        <v>16</v>
      </c>
      <c r="B34" s="303" t="s">
        <v>17</v>
      </c>
      <c r="C34" s="303" t="s">
        <v>24</v>
      </c>
      <c r="D34" s="302" t="s">
        <v>25</v>
      </c>
      <c r="E34" s="304" t="s">
        <v>26</v>
      </c>
      <c r="F34" s="302" t="s">
        <v>199</v>
      </c>
      <c r="G34" s="304" t="s">
        <v>200</v>
      </c>
      <c r="H34" s="305"/>
      <c r="I34" s="305" t="s">
        <v>115</v>
      </c>
      <c r="J34" s="304" t="s">
        <v>205</v>
      </c>
      <c r="K34" s="306">
        <v>2675000</v>
      </c>
      <c r="L34" s="304" t="s">
        <v>206</v>
      </c>
      <c r="M34" s="306">
        <f>((K34*14/100)+K34)*2</f>
        <v>6099000</v>
      </c>
      <c r="N34" s="127" t="s">
        <v>2662</v>
      </c>
      <c r="O34" s="202" t="s">
        <v>2663</v>
      </c>
      <c r="P34" s="127" t="s">
        <v>2664</v>
      </c>
      <c r="Q34" s="125" t="s">
        <v>53</v>
      </c>
      <c r="R34" s="124"/>
      <c r="S34" s="125" t="s">
        <v>53</v>
      </c>
      <c r="T34" s="304"/>
      <c r="U34" s="304"/>
      <c r="V34" s="304"/>
      <c r="W34" s="304"/>
      <c r="X34" s="304"/>
    </row>
    <row r="35" spans="1:24" ht="75" customHeight="1">
      <c r="A35" s="302" t="s">
        <v>16</v>
      </c>
      <c r="B35" s="303" t="s">
        <v>17</v>
      </c>
      <c r="C35" s="303" t="s">
        <v>24</v>
      </c>
      <c r="D35" s="302" t="s">
        <v>25</v>
      </c>
      <c r="E35" s="304" t="s">
        <v>26</v>
      </c>
      <c r="F35" s="302" t="s">
        <v>199</v>
      </c>
      <c r="G35" s="304" t="s">
        <v>200</v>
      </c>
      <c r="H35" s="305"/>
      <c r="I35" s="305" t="s">
        <v>207</v>
      </c>
      <c r="J35" s="304" t="s">
        <v>208</v>
      </c>
      <c r="K35" s="306">
        <v>83651282</v>
      </c>
      <c r="L35" s="304"/>
      <c r="M35" s="306">
        <v>0</v>
      </c>
      <c r="N35" s="8" t="s">
        <v>2117</v>
      </c>
      <c r="O35" s="8" t="s">
        <v>2118</v>
      </c>
      <c r="P35" s="90" t="s">
        <v>2119</v>
      </c>
      <c r="Q35" s="89" t="s">
        <v>151</v>
      </c>
      <c r="R35" s="306"/>
      <c r="S35" s="306"/>
      <c r="T35" s="304"/>
      <c r="U35" s="304"/>
      <c r="V35" s="304"/>
      <c r="W35" s="304"/>
      <c r="X35" s="304"/>
    </row>
    <row r="36" spans="1:24" ht="75" customHeight="1">
      <c r="A36" s="302" t="s">
        <v>16</v>
      </c>
      <c r="B36" s="303" t="s">
        <v>17</v>
      </c>
      <c r="C36" s="303" t="s">
        <v>24</v>
      </c>
      <c r="D36" s="302" t="s">
        <v>209</v>
      </c>
      <c r="E36" s="304" t="s">
        <v>210</v>
      </c>
      <c r="F36" s="302" t="s">
        <v>211</v>
      </c>
      <c r="G36" s="304" t="s">
        <v>212</v>
      </c>
      <c r="H36" s="305" t="s">
        <v>76</v>
      </c>
      <c r="I36" s="305"/>
      <c r="J36" s="304" t="s">
        <v>213</v>
      </c>
      <c r="K36" s="306">
        <v>3581926</v>
      </c>
      <c r="L36" s="304" t="s">
        <v>214</v>
      </c>
      <c r="M36" s="306">
        <v>5470372</v>
      </c>
      <c r="N36" s="102" t="s">
        <v>2512</v>
      </c>
      <c r="O36" s="103"/>
      <c r="P36" s="102" t="s">
        <v>2513</v>
      </c>
      <c r="Q36" s="103" t="s">
        <v>53</v>
      </c>
      <c r="R36" s="306"/>
      <c r="S36" s="306"/>
      <c r="T36" s="304"/>
      <c r="U36" s="304"/>
      <c r="V36" s="304"/>
      <c r="W36" s="304"/>
      <c r="X36" s="304"/>
    </row>
    <row r="37" spans="1:24" ht="75" customHeight="1">
      <c r="A37" s="302" t="s">
        <v>16</v>
      </c>
      <c r="B37" s="303" t="s">
        <v>17</v>
      </c>
      <c r="C37" s="303" t="s">
        <v>24</v>
      </c>
      <c r="D37" s="302" t="s">
        <v>209</v>
      </c>
      <c r="E37" s="304" t="s">
        <v>210</v>
      </c>
      <c r="F37" s="302" t="s">
        <v>215</v>
      </c>
      <c r="G37" s="304" t="s">
        <v>216</v>
      </c>
      <c r="H37" s="305" t="s">
        <v>76</v>
      </c>
      <c r="I37" s="305"/>
      <c r="J37" s="304" t="s">
        <v>217</v>
      </c>
      <c r="K37" s="306">
        <v>3581926</v>
      </c>
      <c r="L37" s="304" t="s">
        <v>218</v>
      </c>
      <c r="M37" s="306">
        <v>5470372</v>
      </c>
      <c r="N37" s="105" t="s">
        <v>2514</v>
      </c>
      <c r="O37" s="106"/>
      <c r="P37" s="107" t="s">
        <v>2513</v>
      </c>
      <c r="Q37" s="106" t="s">
        <v>53</v>
      </c>
      <c r="R37" s="306"/>
      <c r="S37" s="306"/>
      <c r="T37" s="304"/>
      <c r="U37" s="304"/>
      <c r="V37" s="304"/>
      <c r="W37" s="304"/>
      <c r="X37" s="304"/>
    </row>
    <row r="38" spans="1:24" ht="75" customHeight="1">
      <c r="A38" s="302" t="s">
        <v>16</v>
      </c>
      <c r="B38" s="303" t="s">
        <v>17</v>
      </c>
      <c r="C38" s="303" t="s">
        <v>24</v>
      </c>
      <c r="D38" s="302" t="s">
        <v>209</v>
      </c>
      <c r="E38" s="304" t="s">
        <v>210</v>
      </c>
      <c r="F38" s="302" t="s">
        <v>219</v>
      </c>
      <c r="G38" s="304" t="s">
        <v>220</v>
      </c>
      <c r="H38" s="305" t="s">
        <v>49</v>
      </c>
      <c r="I38" s="305"/>
      <c r="J38" s="331" t="s">
        <v>221</v>
      </c>
      <c r="K38" s="306">
        <v>13000000</v>
      </c>
      <c r="L38" s="304" t="s">
        <v>222</v>
      </c>
      <c r="M38" s="306">
        <v>22000000</v>
      </c>
      <c r="N38" s="11" t="s">
        <v>2065</v>
      </c>
      <c r="O38" s="15" t="s">
        <v>2066</v>
      </c>
      <c r="P38" s="36" t="s">
        <v>2067</v>
      </c>
      <c r="Q38" s="45" t="s">
        <v>53</v>
      </c>
      <c r="R38" s="306"/>
      <c r="S38" s="306"/>
      <c r="T38" s="304"/>
      <c r="U38" s="304"/>
      <c r="V38" s="304"/>
      <c r="W38" s="304"/>
      <c r="X38" s="304"/>
    </row>
    <row r="39" spans="1:24" ht="75" customHeight="1">
      <c r="A39" s="302" t="s">
        <v>16</v>
      </c>
      <c r="B39" s="303" t="s">
        <v>17</v>
      </c>
      <c r="C39" s="303" t="s">
        <v>24</v>
      </c>
      <c r="D39" s="302" t="s">
        <v>209</v>
      </c>
      <c r="E39" s="304" t="s">
        <v>210</v>
      </c>
      <c r="F39" s="302" t="s">
        <v>219</v>
      </c>
      <c r="G39" s="304" t="s">
        <v>220</v>
      </c>
      <c r="H39" s="305"/>
      <c r="I39" s="305" t="s">
        <v>223</v>
      </c>
      <c r="J39" s="304"/>
      <c r="K39" s="306"/>
      <c r="L39" s="304" t="s">
        <v>220</v>
      </c>
      <c r="M39" s="306">
        <v>20000000</v>
      </c>
      <c r="N39" s="255" t="s">
        <v>416</v>
      </c>
      <c r="O39" s="306"/>
      <c r="P39" s="304"/>
      <c r="Q39" s="304"/>
      <c r="R39" s="306"/>
      <c r="S39" s="306"/>
      <c r="T39" s="304"/>
      <c r="U39" s="304"/>
      <c r="V39" s="304"/>
      <c r="W39" s="304"/>
      <c r="X39" s="304"/>
    </row>
    <row r="40" spans="1:24" ht="75" customHeight="1">
      <c r="A40" s="302" t="s">
        <v>16</v>
      </c>
      <c r="B40" s="303" t="s">
        <v>17</v>
      </c>
      <c r="C40" s="303" t="s">
        <v>24</v>
      </c>
      <c r="D40" s="302" t="s">
        <v>209</v>
      </c>
      <c r="E40" s="304" t="s">
        <v>210</v>
      </c>
      <c r="F40" s="302" t="s">
        <v>219</v>
      </c>
      <c r="G40" s="304" t="s">
        <v>220</v>
      </c>
      <c r="H40" s="305"/>
      <c r="I40" s="305" t="s">
        <v>224</v>
      </c>
      <c r="J40" s="304" t="s">
        <v>225</v>
      </c>
      <c r="K40" s="306"/>
      <c r="L40" s="304" t="s">
        <v>226</v>
      </c>
      <c r="M40" s="306">
        <v>0</v>
      </c>
      <c r="N40" s="304"/>
      <c r="O40" s="306"/>
      <c r="P40" s="304"/>
      <c r="Q40" s="304"/>
      <c r="R40" s="306"/>
      <c r="S40" s="306"/>
      <c r="T40" s="304"/>
      <c r="U40" s="304"/>
      <c r="V40" s="304"/>
      <c r="W40" s="304"/>
      <c r="X40" s="304"/>
    </row>
    <row r="41" spans="1:24" ht="75" customHeight="1">
      <c r="A41" s="302" t="s">
        <v>16</v>
      </c>
      <c r="B41" s="303" t="s">
        <v>17</v>
      </c>
      <c r="C41" s="303" t="s">
        <v>24</v>
      </c>
      <c r="D41" s="302" t="s">
        <v>209</v>
      </c>
      <c r="E41" s="304" t="s">
        <v>210</v>
      </c>
      <c r="F41" s="302" t="s">
        <v>219</v>
      </c>
      <c r="G41" s="304" t="s">
        <v>220</v>
      </c>
      <c r="H41" s="305"/>
      <c r="I41" s="305" t="s">
        <v>92</v>
      </c>
      <c r="J41" s="304" t="s">
        <v>227</v>
      </c>
      <c r="K41" s="306"/>
      <c r="L41" s="304"/>
      <c r="M41" s="306">
        <v>0</v>
      </c>
      <c r="N41" s="304"/>
      <c r="O41" s="306"/>
      <c r="P41" s="304"/>
      <c r="Q41" s="304"/>
      <c r="R41" s="306"/>
      <c r="S41" s="306"/>
      <c r="T41" s="304"/>
      <c r="U41" s="304"/>
      <c r="V41" s="304"/>
      <c r="W41" s="304"/>
      <c r="X41" s="304"/>
    </row>
    <row r="42" spans="1:24" ht="75" customHeight="1">
      <c r="A42" s="302" t="s">
        <v>16</v>
      </c>
      <c r="B42" s="303" t="s">
        <v>17</v>
      </c>
      <c r="C42" s="303" t="s">
        <v>24</v>
      </c>
      <c r="D42" s="302" t="s">
        <v>209</v>
      </c>
      <c r="E42" s="304" t="s">
        <v>210</v>
      </c>
      <c r="F42" s="302" t="s">
        <v>219</v>
      </c>
      <c r="G42" s="304" t="s">
        <v>220</v>
      </c>
      <c r="H42" s="305"/>
      <c r="I42" s="305" t="s">
        <v>228</v>
      </c>
      <c r="J42" s="304" t="s">
        <v>229</v>
      </c>
      <c r="K42" s="306">
        <v>3000000</v>
      </c>
      <c r="L42" s="304" t="s">
        <v>230</v>
      </c>
      <c r="M42" s="306">
        <v>3000000</v>
      </c>
      <c r="N42" s="304"/>
      <c r="O42" s="306"/>
      <c r="P42" s="304"/>
      <c r="Q42" s="304"/>
      <c r="R42" s="306"/>
      <c r="S42" s="306"/>
      <c r="T42" s="304"/>
      <c r="U42" s="304"/>
      <c r="V42" s="304"/>
      <c r="W42" s="304"/>
      <c r="X42" s="304"/>
    </row>
    <row r="43" spans="1:24" ht="75" customHeight="1">
      <c r="A43" s="302" t="s">
        <v>16</v>
      </c>
      <c r="B43" s="303" t="s">
        <v>17</v>
      </c>
      <c r="C43" s="303" t="s">
        <v>24</v>
      </c>
      <c r="D43" s="302" t="s">
        <v>209</v>
      </c>
      <c r="E43" s="304" t="s">
        <v>210</v>
      </c>
      <c r="F43" s="302" t="s">
        <v>219</v>
      </c>
      <c r="G43" s="304" t="s">
        <v>220</v>
      </c>
      <c r="H43" s="305"/>
      <c r="I43" s="305" t="s">
        <v>183</v>
      </c>
      <c r="J43" s="304" t="s">
        <v>232</v>
      </c>
      <c r="K43" s="306">
        <v>7500000</v>
      </c>
      <c r="L43" s="304" t="s">
        <v>232</v>
      </c>
      <c r="M43" s="306">
        <v>7500000</v>
      </c>
      <c r="N43" s="332" t="s">
        <v>1412</v>
      </c>
      <c r="O43" s="323">
        <v>13455000</v>
      </c>
      <c r="P43" s="328" t="s">
        <v>1414</v>
      </c>
      <c r="Q43" s="273" t="s">
        <v>53</v>
      </c>
      <c r="R43" s="306"/>
      <c r="S43" s="306"/>
      <c r="T43" s="304"/>
      <c r="U43" s="304"/>
      <c r="V43" s="304"/>
      <c r="W43" s="304"/>
      <c r="X43" s="304"/>
    </row>
    <row r="44" spans="1:24" ht="75" customHeight="1">
      <c r="A44" s="302" t="s">
        <v>16</v>
      </c>
      <c r="B44" s="303" t="s">
        <v>17</v>
      </c>
      <c r="C44" s="303" t="s">
        <v>24</v>
      </c>
      <c r="D44" s="302" t="s">
        <v>209</v>
      </c>
      <c r="E44" s="304" t="s">
        <v>210</v>
      </c>
      <c r="F44" s="302" t="s">
        <v>219</v>
      </c>
      <c r="G44" s="304" t="s">
        <v>220</v>
      </c>
      <c r="H44" s="305"/>
      <c r="I44" s="305" t="s">
        <v>186</v>
      </c>
      <c r="J44" s="304">
        <v>0</v>
      </c>
      <c r="K44" s="306">
        <v>0</v>
      </c>
      <c r="L44" s="304" t="s">
        <v>233</v>
      </c>
      <c r="M44" s="306">
        <v>14400000</v>
      </c>
      <c r="N44" s="304"/>
      <c r="O44" s="306"/>
      <c r="P44" s="304"/>
      <c r="Q44" s="304"/>
      <c r="R44" s="306"/>
      <c r="S44" s="306"/>
      <c r="T44" s="304"/>
      <c r="U44" s="304"/>
      <c r="V44" s="304"/>
      <c r="W44" s="304"/>
      <c r="X44" s="304"/>
    </row>
    <row r="45" spans="1:24" ht="75" customHeight="1">
      <c r="A45" s="302" t="s">
        <v>16</v>
      </c>
      <c r="B45" s="303" t="s">
        <v>17</v>
      </c>
      <c r="C45" s="303" t="s">
        <v>24</v>
      </c>
      <c r="D45" s="302" t="s">
        <v>209</v>
      </c>
      <c r="E45" s="304" t="s">
        <v>210</v>
      </c>
      <c r="F45" s="302" t="s">
        <v>219</v>
      </c>
      <c r="G45" s="304" t="s">
        <v>220</v>
      </c>
      <c r="H45" s="305"/>
      <c r="I45" s="305" t="s">
        <v>188</v>
      </c>
      <c r="J45" s="304" t="s">
        <v>234</v>
      </c>
      <c r="K45" s="306">
        <v>2000000</v>
      </c>
      <c r="L45" s="304" t="s">
        <v>2730</v>
      </c>
      <c r="M45" s="306">
        <v>3000000</v>
      </c>
      <c r="N45" s="191" t="s">
        <v>2393</v>
      </c>
      <c r="O45" s="306"/>
      <c r="P45" s="304"/>
      <c r="Q45" s="304"/>
      <c r="R45" s="306"/>
      <c r="S45" s="306"/>
      <c r="T45" s="304"/>
      <c r="U45" s="304"/>
      <c r="V45" s="304"/>
      <c r="W45" s="304"/>
      <c r="X45" s="304"/>
    </row>
    <row r="46" spans="1:24" ht="75" customHeight="1">
      <c r="A46" s="302" t="s">
        <v>16</v>
      </c>
      <c r="B46" s="303" t="s">
        <v>17</v>
      </c>
      <c r="C46" s="303" t="s">
        <v>24</v>
      </c>
      <c r="D46" s="302" t="s">
        <v>209</v>
      </c>
      <c r="E46" s="304" t="s">
        <v>210</v>
      </c>
      <c r="F46" s="302" t="s">
        <v>219</v>
      </c>
      <c r="G46" s="304" t="s">
        <v>220</v>
      </c>
      <c r="H46" s="305"/>
      <c r="I46" s="305" t="s">
        <v>235</v>
      </c>
      <c r="J46" s="304" t="s">
        <v>2731</v>
      </c>
      <c r="K46" s="306">
        <v>20000000</v>
      </c>
      <c r="L46" s="304" t="s">
        <v>2732</v>
      </c>
      <c r="M46" s="306">
        <v>10000000</v>
      </c>
      <c r="N46" s="304"/>
      <c r="O46" s="306"/>
      <c r="P46" s="304"/>
      <c r="Q46" s="304"/>
      <c r="R46" s="306"/>
      <c r="S46" s="306"/>
      <c r="T46" s="304"/>
      <c r="U46" s="304"/>
      <c r="V46" s="304"/>
      <c r="W46" s="304"/>
      <c r="X46" s="304"/>
    </row>
    <row r="47" spans="1:24" ht="75" customHeight="1">
      <c r="A47" s="302" t="s">
        <v>16</v>
      </c>
      <c r="B47" s="303" t="s">
        <v>17</v>
      </c>
      <c r="C47" s="303" t="s">
        <v>24</v>
      </c>
      <c r="D47" s="302" t="s">
        <v>209</v>
      </c>
      <c r="E47" s="304" t="s">
        <v>210</v>
      </c>
      <c r="F47" s="302" t="s">
        <v>219</v>
      </c>
      <c r="G47" s="304" t="s">
        <v>220</v>
      </c>
      <c r="H47" s="305"/>
      <c r="I47" s="305" t="s">
        <v>115</v>
      </c>
      <c r="J47" s="304" t="s">
        <v>194</v>
      </c>
      <c r="K47" s="306">
        <v>3056000</v>
      </c>
      <c r="L47" s="304" t="s">
        <v>195</v>
      </c>
      <c r="M47" s="306">
        <f>((K47*14/100)+K47)*2</f>
        <v>6967680</v>
      </c>
      <c r="N47" s="127" t="s">
        <v>2665</v>
      </c>
      <c r="O47" s="202" t="s">
        <v>2661</v>
      </c>
      <c r="P47" s="304"/>
      <c r="Q47" s="304"/>
      <c r="R47" s="306"/>
      <c r="S47" s="306"/>
      <c r="T47" s="304"/>
      <c r="U47" s="304"/>
      <c r="V47" s="304"/>
      <c r="W47" s="304"/>
      <c r="X47" s="304"/>
    </row>
    <row r="48" spans="1:24" ht="75" customHeight="1">
      <c r="A48" s="302" t="s">
        <v>16</v>
      </c>
      <c r="B48" s="303" t="s">
        <v>17</v>
      </c>
      <c r="C48" s="303" t="s">
        <v>24</v>
      </c>
      <c r="D48" s="302" t="s">
        <v>209</v>
      </c>
      <c r="E48" s="304" t="s">
        <v>210</v>
      </c>
      <c r="F48" s="302" t="s">
        <v>219</v>
      </c>
      <c r="G48" s="304" t="s">
        <v>220</v>
      </c>
      <c r="H48" s="305"/>
      <c r="I48" s="305" t="s">
        <v>236</v>
      </c>
      <c r="J48" s="304"/>
      <c r="K48" s="306">
        <v>0</v>
      </c>
      <c r="L48" s="304"/>
      <c r="M48" s="306">
        <v>0</v>
      </c>
      <c r="N48" s="31" t="s">
        <v>2687</v>
      </c>
      <c r="O48" s="82">
        <v>12313008</v>
      </c>
      <c r="P48" s="79" t="s">
        <v>2690</v>
      </c>
      <c r="Q48" s="128" t="s">
        <v>2691</v>
      </c>
      <c r="R48" s="25"/>
      <c r="S48" s="129" t="s">
        <v>2693</v>
      </c>
      <c r="T48" s="304"/>
      <c r="U48" s="304"/>
      <c r="V48" s="304"/>
      <c r="W48" s="304"/>
      <c r="X48" s="304"/>
    </row>
    <row r="49" spans="1:24" ht="75" customHeight="1">
      <c r="A49" s="302" t="s">
        <v>16</v>
      </c>
      <c r="B49" s="303" t="s">
        <v>17</v>
      </c>
      <c r="C49" s="303" t="s">
        <v>24</v>
      </c>
      <c r="D49" s="302" t="s">
        <v>209</v>
      </c>
      <c r="E49" s="304" t="s">
        <v>210</v>
      </c>
      <c r="F49" s="302" t="s">
        <v>219</v>
      </c>
      <c r="G49" s="304" t="s">
        <v>220</v>
      </c>
      <c r="H49" s="305"/>
      <c r="I49" s="305" t="s">
        <v>76</v>
      </c>
      <c r="J49" s="304" t="s">
        <v>237</v>
      </c>
      <c r="K49" s="306">
        <v>13581926</v>
      </c>
      <c r="L49" s="304" t="s">
        <v>237</v>
      </c>
      <c r="M49" s="306">
        <v>15470372</v>
      </c>
      <c r="N49" s="102" t="s">
        <v>2565</v>
      </c>
      <c r="O49" s="103"/>
      <c r="P49" s="102" t="s">
        <v>2566</v>
      </c>
      <c r="Q49" s="103" t="s">
        <v>53</v>
      </c>
      <c r="R49" s="306"/>
      <c r="S49" s="306"/>
      <c r="T49" s="304"/>
      <c r="U49" s="304"/>
      <c r="V49" s="304"/>
      <c r="W49" s="304"/>
      <c r="X49" s="304"/>
    </row>
    <row r="50" spans="1:24" ht="75" customHeight="1">
      <c r="A50" s="302" t="s">
        <v>16</v>
      </c>
      <c r="B50" s="303" t="s">
        <v>17</v>
      </c>
      <c r="C50" s="303" t="s">
        <v>24</v>
      </c>
      <c r="D50" s="302" t="s">
        <v>209</v>
      </c>
      <c r="E50" s="304" t="s">
        <v>210</v>
      </c>
      <c r="F50" s="302" t="s">
        <v>238</v>
      </c>
      <c r="G50" s="304" t="s">
        <v>239</v>
      </c>
      <c r="H50" s="305" t="s">
        <v>224</v>
      </c>
      <c r="I50" s="305"/>
      <c r="J50" s="304" t="s">
        <v>240</v>
      </c>
      <c r="K50" s="306">
        <f>2951229</f>
        <v>2951229</v>
      </c>
      <c r="L50" s="304" t="s">
        <v>241</v>
      </c>
      <c r="M50" s="306">
        <v>3039765.87</v>
      </c>
      <c r="N50" s="263" t="s">
        <v>2775</v>
      </c>
      <c r="O50" s="261"/>
      <c r="P50" s="333" t="s">
        <v>830</v>
      </c>
      <c r="Q50" s="261" t="s">
        <v>53</v>
      </c>
      <c r="R50" s="306"/>
      <c r="S50" s="306"/>
      <c r="T50" s="304"/>
      <c r="U50" s="304"/>
      <c r="V50" s="304"/>
      <c r="W50" s="304"/>
      <c r="X50" s="304"/>
    </row>
    <row r="51" spans="1:24" ht="75" customHeight="1">
      <c r="A51" s="302" t="s">
        <v>16</v>
      </c>
      <c r="B51" s="303" t="s">
        <v>17</v>
      </c>
      <c r="C51" s="303" t="s">
        <v>24</v>
      </c>
      <c r="D51" s="302" t="s">
        <v>209</v>
      </c>
      <c r="E51" s="304" t="s">
        <v>210</v>
      </c>
      <c r="F51" s="302" t="s">
        <v>238</v>
      </c>
      <c r="G51" s="304" t="s">
        <v>239</v>
      </c>
      <c r="H51" s="305" t="s">
        <v>49</v>
      </c>
      <c r="I51" s="305"/>
      <c r="J51" s="331" t="s">
        <v>242</v>
      </c>
      <c r="K51" s="306">
        <v>5000000</v>
      </c>
      <c r="L51" s="331" t="s">
        <v>243</v>
      </c>
      <c r="M51" s="306">
        <v>11000000</v>
      </c>
      <c r="N51" s="85" t="s">
        <v>2068</v>
      </c>
      <c r="O51" s="15" t="s">
        <v>2069</v>
      </c>
      <c r="P51" s="86" t="s">
        <v>2070</v>
      </c>
      <c r="Q51" s="45" t="s">
        <v>53</v>
      </c>
      <c r="R51" s="306"/>
      <c r="S51" s="306"/>
      <c r="T51" s="304"/>
      <c r="U51" s="304"/>
      <c r="V51" s="304"/>
      <c r="W51" s="304"/>
      <c r="X51" s="304"/>
    </row>
    <row r="52" spans="1:24" ht="75" customHeight="1">
      <c r="A52" s="302" t="s">
        <v>16</v>
      </c>
      <c r="B52" s="303" t="s">
        <v>17</v>
      </c>
      <c r="C52" s="303" t="s">
        <v>24</v>
      </c>
      <c r="D52" s="302" t="s">
        <v>209</v>
      </c>
      <c r="E52" s="304" t="s">
        <v>210</v>
      </c>
      <c r="F52" s="302" t="s">
        <v>238</v>
      </c>
      <c r="G52" s="304" t="s">
        <v>239</v>
      </c>
      <c r="H52" s="305" t="s">
        <v>76</v>
      </c>
      <c r="I52" s="305"/>
      <c r="J52" s="304" t="s">
        <v>244</v>
      </c>
      <c r="K52" s="306">
        <v>3296836</v>
      </c>
      <c r="L52" s="304" t="s">
        <v>244</v>
      </c>
      <c r="M52" s="306">
        <v>35470372</v>
      </c>
      <c r="N52" s="102" t="s">
        <v>2515</v>
      </c>
      <c r="O52" s="103"/>
      <c r="P52" s="108" t="s">
        <v>2513</v>
      </c>
      <c r="Q52" s="103" t="s">
        <v>53</v>
      </c>
      <c r="R52" s="306"/>
      <c r="S52" s="306"/>
      <c r="T52" s="304"/>
      <c r="U52" s="304"/>
      <c r="V52" s="304"/>
      <c r="W52" s="304"/>
      <c r="X52" s="304"/>
    </row>
    <row r="53" spans="1:24" ht="75" customHeight="1">
      <c r="A53" s="302" t="s">
        <v>16</v>
      </c>
      <c r="B53" s="303" t="s">
        <v>17</v>
      </c>
      <c r="C53" s="303" t="s">
        <v>24</v>
      </c>
      <c r="D53" s="302" t="s">
        <v>209</v>
      </c>
      <c r="E53" s="304" t="s">
        <v>210</v>
      </c>
      <c r="F53" s="302" t="s">
        <v>238</v>
      </c>
      <c r="G53" s="304" t="s">
        <v>239</v>
      </c>
      <c r="H53" s="305"/>
      <c r="I53" s="305" t="s">
        <v>92</v>
      </c>
      <c r="J53" s="304" t="s">
        <v>245</v>
      </c>
      <c r="K53" s="306">
        <v>0</v>
      </c>
      <c r="L53" s="304"/>
      <c r="M53" s="306">
        <v>0</v>
      </c>
      <c r="N53" s="304"/>
      <c r="O53" s="306"/>
      <c r="P53" s="304"/>
      <c r="Q53" s="304"/>
      <c r="R53" s="306"/>
      <c r="S53" s="306"/>
      <c r="T53" s="304"/>
      <c r="U53" s="304"/>
      <c r="V53" s="304"/>
      <c r="W53" s="304"/>
      <c r="X53" s="304"/>
    </row>
    <row r="54" spans="1:24" ht="75" customHeight="1">
      <c r="A54" s="302" t="s">
        <v>16</v>
      </c>
      <c r="B54" s="303" t="s">
        <v>17</v>
      </c>
      <c r="C54" s="303" t="s">
        <v>24</v>
      </c>
      <c r="D54" s="302" t="s">
        <v>209</v>
      </c>
      <c r="E54" s="304" t="s">
        <v>210</v>
      </c>
      <c r="F54" s="302" t="s">
        <v>238</v>
      </c>
      <c r="G54" s="304" t="s">
        <v>239</v>
      </c>
      <c r="H54" s="305"/>
      <c r="I54" s="305" t="s">
        <v>228</v>
      </c>
      <c r="J54" s="304" t="s">
        <v>246</v>
      </c>
      <c r="K54" s="306">
        <v>3000000</v>
      </c>
      <c r="L54" s="304" t="s">
        <v>247</v>
      </c>
      <c r="M54" s="306">
        <v>3000000</v>
      </c>
      <c r="N54" s="304"/>
      <c r="O54" s="306"/>
      <c r="P54" s="304"/>
      <c r="Q54" s="304"/>
      <c r="R54" s="306"/>
      <c r="S54" s="306"/>
      <c r="T54" s="304"/>
      <c r="U54" s="304"/>
      <c r="V54" s="304"/>
      <c r="W54" s="304"/>
      <c r="X54" s="304"/>
    </row>
    <row r="55" spans="1:24" ht="75" customHeight="1">
      <c r="A55" s="302" t="s">
        <v>16</v>
      </c>
      <c r="B55" s="303" t="s">
        <v>17</v>
      </c>
      <c r="C55" s="303" t="s">
        <v>24</v>
      </c>
      <c r="D55" s="302" t="s">
        <v>209</v>
      </c>
      <c r="E55" s="304" t="s">
        <v>210</v>
      </c>
      <c r="F55" s="302" t="s">
        <v>238</v>
      </c>
      <c r="G55" s="304" t="s">
        <v>239</v>
      </c>
      <c r="H55" s="305"/>
      <c r="I55" s="305" t="s">
        <v>183</v>
      </c>
      <c r="J55" s="304" t="s">
        <v>232</v>
      </c>
      <c r="K55" s="306">
        <v>7500000</v>
      </c>
      <c r="L55" s="304" t="s">
        <v>232</v>
      </c>
      <c r="M55" s="306">
        <v>7500000</v>
      </c>
      <c r="N55" s="334" t="s">
        <v>1415</v>
      </c>
      <c r="O55" s="323"/>
      <c r="P55" s="335" t="s">
        <v>1416</v>
      </c>
      <c r="Q55" s="273" t="s">
        <v>53</v>
      </c>
      <c r="R55" s="306"/>
      <c r="S55" s="306"/>
      <c r="T55" s="304"/>
      <c r="U55" s="304"/>
      <c r="V55" s="304"/>
      <c r="W55" s="304"/>
      <c r="X55" s="304"/>
    </row>
    <row r="56" spans="1:24" ht="75" customHeight="1">
      <c r="A56" s="302" t="s">
        <v>16</v>
      </c>
      <c r="B56" s="303" t="s">
        <v>17</v>
      </c>
      <c r="C56" s="303" t="s">
        <v>24</v>
      </c>
      <c r="D56" s="302" t="s">
        <v>209</v>
      </c>
      <c r="E56" s="304" t="s">
        <v>210</v>
      </c>
      <c r="F56" s="302" t="s">
        <v>238</v>
      </c>
      <c r="G56" s="304" t="s">
        <v>239</v>
      </c>
      <c r="H56" s="305"/>
      <c r="I56" s="305" t="s">
        <v>186</v>
      </c>
      <c r="J56" s="304">
        <v>0</v>
      </c>
      <c r="K56" s="306">
        <v>0</v>
      </c>
      <c r="L56" s="304" t="s">
        <v>233</v>
      </c>
      <c r="M56" s="306">
        <v>14400000</v>
      </c>
      <c r="N56" s="304"/>
      <c r="O56" s="306"/>
      <c r="P56" s="304"/>
      <c r="Q56" s="304"/>
      <c r="R56" s="306"/>
      <c r="S56" s="306"/>
      <c r="T56" s="304"/>
      <c r="U56" s="304"/>
      <c r="V56" s="304"/>
      <c r="W56" s="304"/>
      <c r="X56" s="304"/>
    </row>
    <row r="57" spans="1:24" ht="75" customHeight="1">
      <c r="A57" s="302" t="s">
        <v>16</v>
      </c>
      <c r="B57" s="303" t="s">
        <v>17</v>
      </c>
      <c r="C57" s="303" t="s">
        <v>24</v>
      </c>
      <c r="D57" s="302" t="s">
        <v>209</v>
      </c>
      <c r="E57" s="304" t="s">
        <v>210</v>
      </c>
      <c r="F57" s="302" t="s">
        <v>238</v>
      </c>
      <c r="G57" s="304" t="s">
        <v>239</v>
      </c>
      <c r="H57" s="305"/>
      <c r="I57" s="305" t="s">
        <v>188</v>
      </c>
      <c r="J57" s="304" t="s">
        <v>248</v>
      </c>
      <c r="K57" s="306">
        <v>2000000</v>
      </c>
      <c r="L57" s="304" t="s">
        <v>249</v>
      </c>
      <c r="M57" s="306">
        <v>3000000</v>
      </c>
      <c r="N57" s="191" t="s">
        <v>2393</v>
      </c>
      <c r="O57" s="306"/>
      <c r="P57" s="304"/>
      <c r="Q57" s="304"/>
      <c r="R57" s="306"/>
      <c r="S57" s="306"/>
      <c r="T57" s="304"/>
      <c r="U57" s="304"/>
      <c r="V57" s="304"/>
      <c r="W57" s="304"/>
      <c r="X57" s="304"/>
    </row>
    <row r="58" spans="1:24" ht="75" customHeight="1">
      <c r="A58" s="302" t="s">
        <v>16</v>
      </c>
      <c r="B58" s="303" t="s">
        <v>17</v>
      </c>
      <c r="C58" s="303" t="s">
        <v>24</v>
      </c>
      <c r="D58" s="302" t="s">
        <v>209</v>
      </c>
      <c r="E58" s="304" t="s">
        <v>210</v>
      </c>
      <c r="F58" s="302" t="s">
        <v>238</v>
      </c>
      <c r="G58" s="304" t="s">
        <v>239</v>
      </c>
      <c r="H58" s="305"/>
      <c r="I58" s="305" t="s">
        <v>223</v>
      </c>
      <c r="J58" s="304"/>
      <c r="K58" s="306"/>
      <c r="L58" s="304" t="s">
        <v>250</v>
      </c>
      <c r="M58" s="306">
        <v>200000000</v>
      </c>
      <c r="N58" s="255" t="s">
        <v>416</v>
      </c>
      <c r="O58" s="306"/>
      <c r="P58" s="304"/>
      <c r="Q58" s="304"/>
      <c r="R58" s="306"/>
      <c r="S58" s="306"/>
      <c r="T58" s="304"/>
      <c r="U58" s="304"/>
      <c r="V58" s="304"/>
      <c r="W58" s="304"/>
      <c r="X58" s="304"/>
    </row>
    <row r="59" spans="1:24" ht="75" customHeight="1">
      <c r="A59" s="302" t="s">
        <v>16</v>
      </c>
      <c r="B59" s="303" t="s">
        <v>17</v>
      </c>
      <c r="C59" s="303" t="s">
        <v>24</v>
      </c>
      <c r="D59" s="302" t="s">
        <v>209</v>
      </c>
      <c r="E59" s="304" t="s">
        <v>210</v>
      </c>
      <c r="F59" s="302" t="s">
        <v>238</v>
      </c>
      <c r="G59" s="304" t="s">
        <v>239</v>
      </c>
      <c r="H59" s="305"/>
      <c r="I59" s="305" t="s">
        <v>115</v>
      </c>
      <c r="J59" s="304" t="s">
        <v>194</v>
      </c>
      <c r="K59" s="306">
        <v>3056000</v>
      </c>
      <c r="L59" s="304" t="s">
        <v>195</v>
      </c>
      <c r="M59" s="306">
        <f>((K59*14/100)+K59)*2</f>
        <v>6967680</v>
      </c>
      <c r="N59" s="127" t="s">
        <v>2665</v>
      </c>
      <c r="O59" s="202" t="s">
        <v>2666</v>
      </c>
      <c r="P59" s="304"/>
      <c r="Q59" s="304"/>
      <c r="R59" s="306"/>
      <c r="S59" s="306"/>
      <c r="T59" s="304"/>
      <c r="U59" s="304"/>
      <c r="V59" s="304"/>
      <c r="W59" s="304"/>
      <c r="X59" s="304"/>
    </row>
    <row r="60" spans="1:24" ht="75" customHeight="1">
      <c r="A60" s="302" t="s">
        <v>16</v>
      </c>
      <c r="B60" s="303" t="s">
        <v>17</v>
      </c>
      <c r="C60" s="303" t="s">
        <v>24</v>
      </c>
      <c r="D60" s="302" t="s">
        <v>209</v>
      </c>
      <c r="E60" s="304" t="s">
        <v>210</v>
      </c>
      <c r="F60" s="302" t="s">
        <v>251</v>
      </c>
      <c r="G60" s="304" t="s">
        <v>252</v>
      </c>
      <c r="H60" s="305" t="s">
        <v>253</v>
      </c>
      <c r="I60" s="305"/>
      <c r="J60" s="325" t="s">
        <v>2733</v>
      </c>
      <c r="K60" s="306">
        <v>1000000</v>
      </c>
      <c r="L60" s="325" t="s">
        <v>2733</v>
      </c>
      <c r="M60" s="306">
        <v>1000000</v>
      </c>
      <c r="N60" s="112" t="s">
        <v>2599</v>
      </c>
      <c r="O60" s="82"/>
      <c r="P60" s="114" t="s">
        <v>2600</v>
      </c>
      <c r="Q60" s="113"/>
      <c r="S60" s="115" t="s">
        <v>53</v>
      </c>
      <c r="T60" s="304"/>
      <c r="U60" s="304"/>
      <c r="V60" s="304"/>
      <c r="W60" s="304"/>
      <c r="X60" s="304"/>
    </row>
    <row r="61" spans="1:24" ht="75" customHeight="1">
      <c r="A61" s="302" t="s">
        <v>16</v>
      </c>
      <c r="B61" s="303" t="s">
        <v>17</v>
      </c>
      <c r="C61" s="303" t="s">
        <v>24</v>
      </c>
      <c r="D61" s="302" t="s">
        <v>209</v>
      </c>
      <c r="E61" s="304" t="s">
        <v>210</v>
      </c>
      <c r="F61" s="302" t="s">
        <v>251</v>
      </c>
      <c r="G61" s="304" t="s">
        <v>252</v>
      </c>
      <c r="H61" s="305"/>
      <c r="I61" s="305" t="s">
        <v>224</v>
      </c>
      <c r="J61" s="304" t="s">
        <v>225</v>
      </c>
      <c r="K61" s="306">
        <v>0</v>
      </c>
      <c r="L61" s="304" t="s">
        <v>225</v>
      </c>
      <c r="M61" s="306">
        <v>0</v>
      </c>
      <c r="N61" s="260" t="s">
        <v>832</v>
      </c>
      <c r="O61" s="261"/>
      <c r="P61" s="262" t="s">
        <v>830</v>
      </c>
      <c r="Q61" s="261" t="s">
        <v>53</v>
      </c>
      <c r="R61" s="306"/>
      <c r="S61" s="306"/>
      <c r="T61" s="304"/>
      <c r="U61" s="304"/>
      <c r="V61" s="304"/>
      <c r="W61" s="304"/>
      <c r="X61" s="304"/>
    </row>
    <row r="62" spans="1:24" ht="75" customHeight="1">
      <c r="A62" s="302" t="s">
        <v>16</v>
      </c>
      <c r="B62" s="303" t="s">
        <v>17</v>
      </c>
      <c r="C62" s="303" t="s">
        <v>24</v>
      </c>
      <c r="D62" s="302" t="s">
        <v>209</v>
      </c>
      <c r="E62" s="304" t="s">
        <v>210</v>
      </c>
      <c r="F62" s="302" t="s">
        <v>251</v>
      </c>
      <c r="G62" s="304" t="s">
        <v>252</v>
      </c>
      <c r="H62" s="305"/>
      <c r="I62" s="305" t="s">
        <v>92</v>
      </c>
      <c r="J62" s="304" t="s">
        <v>255</v>
      </c>
      <c r="K62" s="306"/>
      <c r="L62" s="304"/>
      <c r="M62" s="306"/>
      <c r="N62" s="255" t="s">
        <v>1848</v>
      </c>
      <c r="O62" s="311"/>
      <c r="P62" s="257" t="s">
        <v>1849</v>
      </c>
      <c r="Q62" s="315" t="s">
        <v>53</v>
      </c>
      <c r="R62" s="306"/>
      <c r="S62" s="306"/>
      <c r="T62" s="304"/>
      <c r="U62" s="304"/>
      <c r="V62" s="304"/>
      <c r="W62" s="304"/>
      <c r="X62" s="304"/>
    </row>
    <row r="63" spans="1:24" ht="75" customHeight="1" thickBot="1">
      <c r="A63" s="302" t="s">
        <v>16</v>
      </c>
      <c r="B63" s="303" t="s">
        <v>17</v>
      </c>
      <c r="C63" s="303" t="s">
        <v>24</v>
      </c>
      <c r="D63" s="302" t="s">
        <v>209</v>
      </c>
      <c r="E63" s="304" t="s">
        <v>210</v>
      </c>
      <c r="F63" s="302" t="s">
        <v>251</v>
      </c>
      <c r="G63" s="304" t="s">
        <v>252</v>
      </c>
      <c r="H63" s="305"/>
      <c r="I63" s="305" t="s">
        <v>257</v>
      </c>
      <c r="J63" s="304" t="s">
        <v>232</v>
      </c>
      <c r="K63" s="306">
        <v>7500000</v>
      </c>
      <c r="L63" s="304" t="s">
        <v>232</v>
      </c>
      <c r="M63" s="306">
        <v>7500000</v>
      </c>
      <c r="N63" s="336" t="s">
        <v>1417</v>
      </c>
      <c r="O63" s="337">
        <v>13455000</v>
      </c>
      <c r="P63" s="335" t="s">
        <v>1418</v>
      </c>
      <c r="Q63" s="273" t="s">
        <v>53</v>
      </c>
      <c r="R63" s="306"/>
      <c r="S63" s="306"/>
      <c r="T63" s="304"/>
      <c r="U63" s="304"/>
      <c r="V63" s="304"/>
      <c r="W63" s="304"/>
      <c r="X63" s="304"/>
    </row>
    <row r="64" spans="1:24" ht="75" customHeight="1">
      <c r="A64" s="302" t="s">
        <v>16</v>
      </c>
      <c r="B64" s="303" t="s">
        <v>17</v>
      </c>
      <c r="C64" s="303" t="s">
        <v>24</v>
      </c>
      <c r="D64" s="302" t="s">
        <v>209</v>
      </c>
      <c r="E64" s="304" t="s">
        <v>210</v>
      </c>
      <c r="F64" s="302" t="s">
        <v>251</v>
      </c>
      <c r="G64" s="304" t="s">
        <v>252</v>
      </c>
      <c r="H64" s="305"/>
      <c r="I64" s="305" t="s">
        <v>133</v>
      </c>
      <c r="J64" s="331" t="s">
        <v>261</v>
      </c>
      <c r="K64" s="306">
        <v>9000000</v>
      </c>
      <c r="L64" s="304"/>
      <c r="M64" s="306">
        <v>0</v>
      </c>
      <c r="N64" s="11" t="s">
        <v>2071</v>
      </c>
      <c r="O64" s="15" t="s">
        <v>2072</v>
      </c>
      <c r="P64" s="36" t="s">
        <v>2073</v>
      </c>
      <c r="Q64" s="45" t="s">
        <v>53</v>
      </c>
      <c r="R64" s="306"/>
      <c r="S64" s="306"/>
      <c r="T64" s="304"/>
      <c r="U64" s="304"/>
      <c r="V64" s="304"/>
      <c r="W64" s="304"/>
      <c r="X64" s="304"/>
    </row>
    <row r="65" spans="1:24" ht="75" customHeight="1">
      <c r="A65" s="302" t="s">
        <v>16</v>
      </c>
      <c r="B65" s="303" t="s">
        <v>17</v>
      </c>
      <c r="C65" s="303" t="s">
        <v>24</v>
      </c>
      <c r="D65" s="302" t="s">
        <v>209</v>
      </c>
      <c r="E65" s="304" t="s">
        <v>210</v>
      </c>
      <c r="F65" s="302" t="s">
        <v>251</v>
      </c>
      <c r="G65" s="304" t="s">
        <v>252</v>
      </c>
      <c r="H65" s="305"/>
      <c r="I65" s="305" t="s">
        <v>76</v>
      </c>
      <c r="J65" s="304" t="s">
        <v>265</v>
      </c>
      <c r="K65" s="306">
        <v>4185936</v>
      </c>
      <c r="L65" s="304" t="s">
        <v>266</v>
      </c>
      <c r="M65" s="306">
        <v>12855142</v>
      </c>
      <c r="N65" s="105" t="s">
        <v>2567</v>
      </c>
      <c r="O65" s="103"/>
      <c r="P65" s="105" t="s">
        <v>2568</v>
      </c>
      <c r="Q65" s="111" t="s">
        <v>151</v>
      </c>
      <c r="R65" s="306"/>
      <c r="S65" s="306"/>
      <c r="T65" s="304"/>
      <c r="U65" s="304"/>
      <c r="V65" s="304"/>
      <c r="W65" s="304"/>
      <c r="X65" s="304"/>
    </row>
    <row r="66" spans="1:24" ht="75" customHeight="1">
      <c r="A66" s="302" t="s">
        <v>16</v>
      </c>
      <c r="B66" s="303" t="s">
        <v>17</v>
      </c>
      <c r="C66" s="303" t="s">
        <v>24</v>
      </c>
      <c r="D66" s="302" t="s">
        <v>209</v>
      </c>
      <c r="E66" s="304" t="s">
        <v>210</v>
      </c>
      <c r="F66" s="302" t="s">
        <v>267</v>
      </c>
      <c r="G66" s="304" t="s">
        <v>268</v>
      </c>
      <c r="H66" s="305" t="s">
        <v>224</v>
      </c>
      <c r="I66" s="305"/>
      <c r="J66" s="304"/>
      <c r="K66" s="306">
        <v>0</v>
      </c>
      <c r="L66" s="304" t="s">
        <v>270</v>
      </c>
      <c r="M66" s="306">
        <v>12238014</v>
      </c>
      <c r="N66" s="338" t="s">
        <v>836</v>
      </c>
      <c r="O66" s="261"/>
      <c r="P66" s="519" t="s">
        <v>837</v>
      </c>
      <c r="Q66" s="261" t="s">
        <v>53</v>
      </c>
      <c r="R66" s="306"/>
      <c r="S66" s="306"/>
      <c r="T66" s="304"/>
      <c r="U66" s="304"/>
      <c r="V66" s="304"/>
      <c r="W66" s="304"/>
      <c r="X66" s="304"/>
    </row>
    <row r="67" spans="1:24" ht="75" customHeight="1">
      <c r="A67" s="302" t="s">
        <v>16</v>
      </c>
      <c r="B67" s="303" t="s">
        <v>17</v>
      </c>
      <c r="C67" s="303" t="s">
        <v>24</v>
      </c>
      <c r="D67" s="302" t="s">
        <v>209</v>
      </c>
      <c r="E67" s="304" t="s">
        <v>210</v>
      </c>
      <c r="F67" s="302" t="s">
        <v>267</v>
      </c>
      <c r="G67" s="304" t="s">
        <v>268</v>
      </c>
      <c r="H67" s="305" t="s">
        <v>76</v>
      </c>
      <c r="I67" s="305"/>
      <c r="J67" s="304" t="s">
        <v>273</v>
      </c>
      <c r="K67" s="306">
        <v>12969836</v>
      </c>
      <c r="L67" s="304" t="s">
        <v>274</v>
      </c>
      <c r="M67" s="306">
        <v>14450221</v>
      </c>
      <c r="N67" s="102" t="s">
        <v>2517</v>
      </c>
      <c r="O67" s="103"/>
      <c r="P67" s="108" t="s">
        <v>2518</v>
      </c>
      <c r="Q67" s="103" t="s">
        <v>53</v>
      </c>
      <c r="R67" s="306"/>
      <c r="S67" s="306"/>
      <c r="T67" s="304"/>
      <c r="U67" s="304"/>
      <c r="V67" s="304"/>
      <c r="W67" s="304"/>
      <c r="X67" s="304"/>
    </row>
    <row r="68" spans="1:24" ht="75" customHeight="1">
      <c r="A68" s="302" t="s">
        <v>16</v>
      </c>
      <c r="B68" s="303" t="s">
        <v>17</v>
      </c>
      <c r="C68" s="303" t="s">
        <v>24</v>
      </c>
      <c r="D68" s="302" t="s">
        <v>209</v>
      </c>
      <c r="E68" s="304" t="s">
        <v>210</v>
      </c>
      <c r="F68" s="302" t="s">
        <v>267</v>
      </c>
      <c r="G68" s="304" t="s">
        <v>268</v>
      </c>
      <c r="H68" s="305"/>
      <c r="I68" s="305" t="s">
        <v>55</v>
      </c>
      <c r="J68" s="304" t="s">
        <v>194</v>
      </c>
      <c r="K68" s="306">
        <v>3056000</v>
      </c>
      <c r="L68" s="304" t="s">
        <v>195</v>
      </c>
      <c r="M68" s="306">
        <f>((K68*14/100)+K68)*2</f>
        <v>6967680</v>
      </c>
      <c r="N68" s="127" t="s">
        <v>2665</v>
      </c>
      <c r="O68" s="202" t="s">
        <v>2667</v>
      </c>
      <c r="P68" s="304"/>
      <c r="Q68" s="304"/>
      <c r="R68" s="306"/>
      <c r="S68" s="306"/>
      <c r="T68" s="304"/>
      <c r="U68" s="304"/>
      <c r="V68" s="304"/>
      <c r="W68" s="304"/>
      <c r="X68" s="304"/>
    </row>
    <row r="69" spans="1:24" ht="75" customHeight="1">
      <c r="A69" s="302" t="s">
        <v>16</v>
      </c>
      <c r="B69" s="303" t="s">
        <v>17</v>
      </c>
      <c r="C69" s="303" t="s">
        <v>24</v>
      </c>
      <c r="D69" s="302" t="s">
        <v>209</v>
      </c>
      <c r="E69" s="304" t="s">
        <v>210</v>
      </c>
      <c r="F69" s="302" t="s">
        <v>267</v>
      </c>
      <c r="G69" s="304" t="s">
        <v>268</v>
      </c>
      <c r="H69" s="305"/>
      <c r="I69" s="305" t="s">
        <v>253</v>
      </c>
      <c r="J69" s="325" t="s">
        <v>2734</v>
      </c>
      <c r="K69" s="306">
        <v>500000</v>
      </c>
      <c r="L69" s="325" t="s">
        <v>2734</v>
      </c>
      <c r="M69" s="306">
        <v>3000000</v>
      </c>
      <c r="N69" s="52" t="s">
        <v>2604</v>
      </c>
      <c r="O69" s="14"/>
      <c r="P69" s="116" t="s">
        <v>2605</v>
      </c>
      <c r="R69" s="2" t="s">
        <v>53</v>
      </c>
      <c r="S69" s="306"/>
      <c r="T69" s="304"/>
      <c r="U69" s="304"/>
      <c r="V69" s="304"/>
      <c r="W69" s="304"/>
      <c r="X69" s="304"/>
    </row>
    <row r="70" spans="1:24" ht="75" customHeight="1">
      <c r="A70" s="302" t="s">
        <v>16</v>
      </c>
      <c r="B70" s="303" t="s">
        <v>17</v>
      </c>
      <c r="C70" s="303" t="s">
        <v>24</v>
      </c>
      <c r="D70" s="302" t="s">
        <v>209</v>
      </c>
      <c r="E70" s="304" t="s">
        <v>210</v>
      </c>
      <c r="F70" s="302" t="s">
        <v>276</v>
      </c>
      <c r="G70" s="304" t="s">
        <v>277</v>
      </c>
      <c r="H70" s="305" t="s">
        <v>278</v>
      </c>
      <c r="I70" s="305"/>
      <c r="J70" s="304"/>
      <c r="K70" s="306">
        <v>0</v>
      </c>
      <c r="L70" s="304"/>
      <c r="M70" s="306">
        <v>0</v>
      </c>
      <c r="N70" s="304"/>
      <c r="O70" s="306"/>
      <c r="P70" s="304"/>
      <c r="Q70" s="304"/>
      <c r="R70" s="306"/>
      <c r="S70" s="306"/>
      <c r="T70" s="304"/>
      <c r="U70" s="304"/>
      <c r="V70" s="304"/>
      <c r="W70" s="304"/>
      <c r="X70" s="304"/>
    </row>
    <row r="71" spans="1:24" ht="75" customHeight="1">
      <c r="A71" s="302" t="s">
        <v>16</v>
      </c>
      <c r="B71" s="303" t="s">
        <v>17</v>
      </c>
      <c r="C71" s="303" t="s">
        <v>24</v>
      </c>
      <c r="D71" s="302" t="s">
        <v>209</v>
      </c>
      <c r="E71" s="304" t="s">
        <v>210</v>
      </c>
      <c r="F71" s="302" t="s">
        <v>276</v>
      </c>
      <c r="G71" s="304" t="s">
        <v>277</v>
      </c>
      <c r="H71" s="305" t="s">
        <v>235</v>
      </c>
      <c r="I71" s="305"/>
      <c r="J71" s="303" t="s">
        <v>279</v>
      </c>
      <c r="K71" s="306">
        <v>10000000</v>
      </c>
      <c r="L71" s="304" t="s">
        <v>280</v>
      </c>
      <c r="M71" s="306">
        <v>10000000</v>
      </c>
      <c r="N71" s="304"/>
      <c r="O71" s="306"/>
      <c r="P71" s="304"/>
      <c r="Q71" s="304"/>
      <c r="R71" s="306"/>
      <c r="S71" s="306"/>
      <c r="T71" s="304"/>
      <c r="U71" s="304"/>
      <c r="V71" s="304"/>
      <c r="W71" s="304"/>
      <c r="X71" s="304"/>
    </row>
    <row r="72" spans="1:24" ht="75" customHeight="1">
      <c r="A72" s="302" t="s">
        <v>16</v>
      </c>
      <c r="B72" s="303" t="s">
        <v>17</v>
      </c>
      <c r="C72" s="303" t="s">
        <v>66</v>
      </c>
      <c r="D72" s="302" t="s">
        <v>281</v>
      </c>
      <c r="E72" s="304" t="s">
        <v>282</v>
      </c>
      <c r="F72" s="302" t="s">
        <v>283</v>
      </c>
      <c r="G72" s="304" t="s">
        <v>284</v>
      </c>
      <c r="H72" s="305" t="s">
        <v>224</v>
      </c>
      <c r="I72" s="305"/>
      <c r="J72" s="303" t="s">
        <v>285</v>
      </c>
      <c r="K72" s="306">
        <v>16000000</v>
      </c>
      <c r="L72" s="304"/>
      <c r="M72" s="306"/>
      <c r="N72" s="263" t="s">
        <v>840</v>
      </c>
      <c r="O72" s="261"/>
      <c r="P72" s="264" t="s">
        <v>841</v>
      </c>
      <c r="Q72" s="265" t="s">
        <v>151</v>
      </c>
      <c r="R72" s="306"/>
      <c r="S72" s="306"/>
      <c r="T72" s="304"/>
      <c r="U72" s="304"/>
      <c r="V72" s="304"/>
      <c r="W72" s="304"/>
      <c r="X72" s="304"/>
    </row>
    <row r="73" spans="1:24" ht="75" customHeight="1">
      <c r="A73" s="302" t="s">
        <v>16</v>
      </c>
      <c r="B73" s="303" t="s">
        <v>17</v>
      </c>
      <c r="C73" s="303" t="s">
        <v>66</v>
      </c>
      <c r="D73" s="302" t="s">
        <v>281</v>
      </c>
      <c r="E73" s="304" t="s">
        <v>282</v>
      </c>
      <c r="F73" s="302" t="s">
        <v>283</v>
      </c>
      <c r="G73" s="304" t="s">
        <v>284</v>
      </c>
      <c r="H73" s="305" t="s">
        <v>278</v>
      </c>
      <c r="I73" s="305"/>
      <c r="J73" s="304"/>
      <c r="K73" s="306">
        <v>0</v>
      </c>
      <c r="L73" s="304" t="s">
        <v>286</v>
      </c>
      <c r="M73" s="306">
        <v>100000000</v>
      </c>
      <c r="N73" s="255" t="s">
        <v>416</v>
      </c>
      <c r="O73" s="306"/>
      <c r="P73" s="304"/>
      <c r="Q73" s="304"/>
      <c r="R73" s="306"/>
      <c r="S73" s="306"/>
      <c r="T73" s="304"/>
      <c r="U73" s="304"/>
      <c r="V73" s="304"/>
      <c r="W73" s="304"/>
      <c r="X73" s="304"/>
    </row>
    <row r="74" spans="1:24" ht="75" customHeight="1">
      <c r="A74" s="302" t="s">
        <v>16</v>
      </c>
      <c r="B74" s="303" t="s">
        <v>17</v>
      </c>
      <c r="C74" s="303" t="s">
        <v>66</v>
      </c>
      <c r="D74" s="302" t="s">
        <v>281</v>
      </c>
      <c r="E74" s="304" t="s">
        <v>282</v>
      </c>
      <c r="F74" s="302" t="s">
        <v>283</v>
      </c>
      <c r="G74" s="304" t="s">
        <v>284</v>
      </c>
      <c r="H74" s="305" t="s">
        <v>287</v>
      </c>
      <c r="I74" s="305"/>
      <c r="J74" s="304" t="s">
        <v>288</v>
      </c>
      <c r="K74" s="306">
        <v>3000000</v>
      </c>
      <c r="L74" s="304" t="s">
        <v>289</v>
      </c>
      <c r="M74" s="306">
        <f>2*K74*1.1</f>
        <v>6600000.0000000009</v>
      </c>
      <c r="N74" s="64" t="s">
        <v>1015</v>
      </c>
      <c r="O74" s="150">
        <v>3300000</v>
      </c>
      <c r="P74" s="65" t="s">
        <v>1018</v>
      </c>
      <c r="Q74" s="66" t="s">
        <v>53</v>
      </c>
      <c r="R74" s="306"/>
      <c r="S74" s="306"/>
      <c r="T74" s="304"/>
      <c r="U74" s="304"/>
      <c r="V74" s="304"/>
      <c r="W74" s="304"/>
      <c r="X74" s="304"/>
    </row>
    <row r="75" spans="1:24" ht="75" customHeight="1">
      <c r="A75" s="302" t="s">
        <v>16</v>
      </c>
      <c r="B75" s="303" t="s">
        <v>17</v>
      </c>
      <c r="C75" s="303" t="s">
        <v>66</v>
      </c>
      <c r="D75" s="302" t="s">
        <v>281</v>
      </c>
      <c r="E75" s="304" t="s">
        <v>282</v>
      </c>
      <c r="F75" s="302" t="s">
        <v>283</v>
      </c>
      <c r="G75" s="304" t="s">
        <v>284</v>
      </c>
      <c r="H75" s="305" t="s">
        <v>76</v>
      </c>
      <c r="I75" s="305"/>
      <c r="J75" s="304" t="s">
        <v>290</v>
      </c>
      <c r="K75" s="306">
        <v>5011554</v>
      </c>
      <c r="L75" s="304" t="s">
        <v>291</v>
      </c>
      <c r="M75" s="306">
        <v>2567526</v>
      </c>
      <c r="N75" s="102" t="s">
        <v>2519</v>
      </c>
      <c r="O75" s="103"/>
      <c r="P75" s="108" t="s">
        <v>2520</v>
      </c>
      <c r="Q75" s="103" t="s">
        <v>53</v>
      </c>
      <c r="R75" s="306"/>
      <c r="S75" s="306"/>
      <c r="T75" s="304"/>
      <c r="U75" s="304"/>
      <c r="V75" s="304"/>
      <c r="W75" s="304"/>
      <c r="X75" s="304"/>
    </row>
    <row r="76" spans="1:24" ht="75" customHeight="1">
      <c r="A76" s="302" t="s">
        <v>16</v>
      </c>
      <c r="B76" s="303" t="s">
        <v>17</v>
      </c>
      <c r="C76" s="303" t="s">
        <v>66</v>
      </c>
      <c r="D76" s="302" t="s">
        <v>281</v>
      </c>
      <c r="E76" s="304" t="s">
        <v>282</v>
      </c>
      <c r="F76" s="302" t="s">
        <v>283</v>
      </c>
      <c r="G76" s="304" t="s">
        <v>284</v>
      </c>
      <c r="H76" s="305"/>
      <c r="I76" s="305" t="s">
        <v>293</v>
      </c>
      <c r="J76" s="304" t="s">
        <v>294</v>
      </c>
      <c r="K76" s="306">
        <v>1500000</v>
      </c>
      <c r="L76" s="304" t="s">
        <v>294</v>
      </c>
      <c r="M76" s="306">
        <v>1500000</v>
      </c>
      <c r="N76" s="274" t="s">
        <v>1421</v>
      </c>
      <c r="O76" s="339" t="s">
        <v>1422</v>
      </c>
      <c r="P76" s="324" t="s">
        <v>1422</v>
      </c>
      <c r="Q76" s="326" t="s">
        <v>1422</v>
      </c>
      <c r="R76" s="306"/>
      <c r="S76" s="306"/>
      <c r="T76" s="304"/>
      <c r="U76" s="304"/>
      <c r="V76" s="304"/>
      <c r="W76" s="304"/>
      <c r="X76" s="304"/>
    </row>
    <row r="77" spans="1:24" ht="75" customHeight="1">
      <c r="A77" s="302" t="s">
        <v>16</v>
      </c>
      <c r="B77" s="303" t="s">
        <v>17</v>
      </c>
      <c r="C77" s="303" t="s">
        <v>66</v>
      </c>
      <c r="D77" s="302" t="s">
        <v>281</v>
      </c>
      <c r="E77" s="304" t="s">
        <v>282</v>
      </c>
      <c r="F77" s="302" t="s">
        <v>283</v>
      </c>
      <c r="G77" s="304" t="s">
        <v>284</v>
      </c>
      <c r="H77" s="305"/>
      <c r="I77" s="305" t="s">
        <v>186</v>
      </c>
      <c r="J77" s="304" t="s">
        <v>295</v>
      </c>
      <c r="K77" s="306">
        <v>30000000</v>
      </c>
      <c r="L77" s="304" t="s">
        <v>296</v>
      </c>
      <c r="M77" s="306">
        <v>210000000</v>
      </c>
      <c r="N77" s="304"/>
      <c r="O77" s="306"/>
      <c r="P77" s="304"/>
      <c r="Q77" s="304"/>
      <c r="R77" s="306"/>
      <c r="S77" s="306"/>
      <c r="T77" s="304"/>
      <c r="U77" s="304"/>
      <c r="V77" s="304"/>
      <c r="W77" s="304"/>
      <c r="X77" s="304"/>
    </row>
    <row r="78" spans="1:24" ht="75" customHeight="1">
      <c r="A78" s="302" t="s">
        <v>16</v>
      </c>
      <c r="B78" s="303" t="s">
        <v>17</v>
      </c>
      <c r="C78" s="303" t="s">
        <v>66</v>
      </c>
      <c r="D78" s="302" t="s">
        <v>281</v>
      </c>
      <c r="E78" s="304" t="s">
        <v>282</v>
      </c>
      <c r="F78" s="302" t="s">
        <v>283</v>
      </c>
      <c r="G78" s="304" t="s">
        <v>284</v>
      </c>
      <c r="H78" s="305"/>
      <c r="I78" s="305" t="s">
        <v>188</v>
      </c>
      <c r="J78" s="304" t="s">
        <v>2735</v>
      </c>
      <c r="K78" s="306">
        <v>2000000</v>
      </c>
      <c r="L78" s="304" t="s">
        <v>297</v>
      </c>
      <c r="M78" s="306">
        <v>3000000</v>
      </c>
      <c r="N78" s="194" t="s">
        <v>2393</v>
      </c>
      <c r="O78" s="306"/>
      <c r="P78" s="304"/>
      <c r="Q78" s="304"/>
      <c r="R78" s="306"/>
      <c r="S78" s="306"/>
      <c r="T78" s="304"/>
      <c r="U78" s="304"/>
      <c r="V78" s="304"/>
      <c r="W78" s="304"/>
      <c r="X78" s="304"/>
    </row>
    <row r="79" spans="1:24" ht="75" customHeight="1">
      <c r="A79" s="302" t="s">
        <v>16</v>
      </c>
      <c r="B79" s="303" t="s">
        <v>17</v>
      </c>
      <c r="C79" s="303" t="s">
        <v>66</v>
      </c>
      <c r="D79" s="302" t="s">
        <v>281</v>
      </c>
      <c r="E79" s="304" t="s">
        <v>282</v>
      </c>
      <c r="F79" s="302" t="s">
        <v>283</v>
      </c>
      <c r="G79" s="304" t="s">
        <v>284</v>
      </c>
      <c r="H79" s="305"/>
      <c r="I79" s="305" t="s">
        <v>191</v>
      </c>
      <c r="J79" s="325" t="s">
        <v>298</v>
      </c>
      <c r="K79" s="306">
        <v>2000000</v>
      </c>
      <c r="L79" s="325" t="s">
        <v>299</v>
      </c>
      <c r="M79" s="306">
        <v>2000000</v>
      </c>
      <c r="N79" s="206" t="s">
        <v>2807</v>
      </c>
      <c r="O79" s="228">
        <v>2000000</v>
      </c>
      <c r="P79" s="208" t="s">
        <v>2808</v>
      </c>
      <c r="Q79" s="229" t="s">
        <v>53</v>
      </c>
      <c r="R79" s="306"/>
      <c r="S79" s="306"/>
      <c r="T79" s="304"/>
      <c r="U79" s="304"/>
      <c r="V79" s="304"/>
      <c r="W79" s="304"/>
      <c r="X79" s="304"/>
    </row>
    <row r="80" spans="1:24" ht="75" customHeight="1">
      <c r="A80" s="302" t="s">
        <v>16</v>
      </c>
      <c r="B80" s="303" t="s">
        <v>17</v>
      </c>
      <c r="C80" s="303" t="s">
        <v>66</v>
      </c>
      <c r="D80" s="302" t="s">
        <v>281</v>
      </c>
      <c r="E80" s="304" t="s">
        <v>282</v>
      </c>
      <c r="F80" s="302" t="s">
        <v>283</v>
      </c>
      <c r="G80" s="304" t="s">
        <v>284</v>
      </c>
      <c r="H80" s="305"/>
      <c r="I80" s="305" t="s">
        <v>235</v>
      </c>
      <c r="J80" s="304" t="s">
        <v>2736</v>
      </c>
      <c r="K80" s="306">
        <v>50000000</v>
      </c>
      <c r="L80" s="304" t="s">
        <v>300</v>
      </c>
      <c r="M80" s="306">
        <v>60000000</v>
      </c>
      <c r="N80" s="304"/>
      <c r="O80" s="306"/>
      <c r="P80" s="304"/>
      <c r="Q80" s="304"/>
      <c r="R80" s="306"/>
      <c r="S80" s="306"/>
      <c r="T80" s="304"/>
      <c r="U80" s="304"/>
      <c r="V80" s="304"/>
      <c r="W80" s="304"/>
      <c r="X80" s="304"/>
    </row>
    <row r="81" spans="1:24" ht="75" customHeight="1">
      <c r="A81" s="302" t="s">
        <v>16</v>
      </c>
      <c r="B81" s="303" t="s">
        <v>17</v>
      </c>
      <c r="C81" s="303" t="s">
        <v>66</v>
      </c>
      <c r="D81" s="302" t="s">
        <v>281</v>
      </c>
      <c r="E81" s="304" t="s">
        <v>282</v>
      </c>
      <c r="F81" s="302" t="s">
        <v>283</v>
      </c>
      <c r="G81" s="304" t="s">
        <v>284</v>
      </c>
      <c r="H81" s="305"/>
      <c r="I81" s="305" t="s">
        <v>115</v>
      </c>
      <c r="J81" s="304" t="s">
        <v>194</v>
      </c>
      <c r="K81" s="306">
        <v>2244000</v>
      </c>
      <c r="L81" s="304" t="s">
        <v>195</v>
      </c>
      <c r="M81" s="306">
        <f>((K81*14/100)+K81)*2</f>
        <v>5116320</v>
      </c>
      <c r="N81" s="200" t="s">
        <v>2668</v>
      </c>
      <c r="O81" s="202" t="s">
        <v>2669</v>
      </c>
      <c r="P81" s="127" t="s">
        <v>2670</v>
      </c>
      <c r="Q81" s="125" t="s">
        <v>53</v>
      </c>
      <c r="R81" s="124"/>
      <c r="S81" s="125" t="s">
        <v>53</v>
      </c>
      <c r="T81" s="304"/>
      <c r="U81" s="304"/>
      <c r="V81" s="304"/>
      <c r="W81" s="304"/>
      <c r="X81" s="304"/>
    </row>
    <row r="82" spans="1:24" ht="75" customHeight="1">
      <c r="A82" s="302" t="s">
        <v>16</v>
      </c>
      <c r="B82" s="303" t="s">
        <v>17</v>
      </c>
      <c r="C82" s="303" t="s">
        <v>66</v>
      </c>
      <c r="D82" s="302" t="s">
        <v>281</v>
      </c>
      <c r="E82" s="304" t="s">
        <v>282</v>
      </c>
      <c r="F82" s="302" t="s">
        <v>283</v>
      </c>
      <c r="G82" s="304" t="s">
        <v>284</v>
      </c>
      <c r="H82" s="305"/>
      <c r="I82" s="305" t="s">
        <v>253</v>
      </c>
      <c r="J82" s="325" t="s">
        <v>2737</v>
      </c>
      <c r="K82" s="306">
        <v>1200000</v>
      </c>
      <c r="L82" s="325" t="s">
        <v>2737</v>
      </c>
      <c r="M82" s="306">
        <v>1200000</v>
      </c>
      <c r="N82" s="52" t="s">
        <v>2607</v>
      </c>
      <c r="O82" s="14"/>
      <c r="P82" s="116" t="s">
        <v>2608</v>
      </c>
      <c r="Q82" s="117" t="s">
        <v>53</v>
      </c>
      <c r="R82" s="306"/>
      <c r="S82" s="306"/>
      <c r="T82" s="304"/>
      <c r="U82" s="304"/>
      <c r="V82" s="304"/>
      <c r="W82" s="304"/>
      <c r="X82" s="304"/>
    </row>
    <row r="83" spans="1:24" ht="75" customHeight="1">
      <c r="A83" s="302" t="s">
        <v>16</v>
      </c>
      <c r="B83" s="303" t="s">
        <v>17</v>
      </c>
      <c r="C83" s="303" t="s">
        <v>66</v>
      </c>
      <c r="D83" s="302" t="s">
        <v>281</v>
      </c>
      <c r="E83" s="304" t="s">
        <v>282</v>
      </c>
      <c r="F83" s="302" t="s">
        <v>283</v>
      </c>
      <c r="G83" s="304" t="s">
        <v>284</v>
      </c>
      <c r="H83" s="305"/>
      <c r="I83" s="305" t="s">
        <v>301</v>
      </c>
      <c r="J83" s="304" t="s">
        <v>302</v>
      </c>
      <c r="K83" s="306">
        <v>4000000</v>
      </c>
      <c r="L83" s="304" t="s">
        <v>302</v>
      </c>
      <c r="M83" s="306">
        <v>4600000</v>
      </c>
      <c r="N83" s="340" t="s">
        <v>1961</v>
      </c>
      <c r="O83" s="306"/>
      <c r="P83" s="304"/>
      <c r="Q83" s="302"/>
      <c r="R83" s="306"/>
      <c r="S83" s="306"/>
      <c r="T83" s="304"/>
      <c r="U83" s="304"/>
      <c r="V83" s="304"/>
      <c r="W83" s="304"/>
      <c r="X83" s="304"/>
    </row>
    <row r="84" spans="1:24" ht="75" customHeight="1">
      <c r="A84" s="302" t="s">
        <v>16</v>
      </c>
      <c r="B84" s="303" t="s">
        <v>17</v>
      </c>
      <c r="C84" s="303" t="s">
        <v>66</v>
      </c>
      <c r="D84" s="302" t="s">
        <v>281</v>
      </c>
      <c r="E84" s="304" t="s">
        <v>282</v>
      </c>
      <c r="F84" s="302" t="s">
        <v>283</v>
      </c>
      <c r="G84" s="304" t="s">
        <v>284</v>
      </c>
      <c r="H84" s="305"/>
      <c r="I84" s="305" t="s">
        <v>303</v>
      </c>
      <c r="J84" s="304" t="s">
        <v>304</v>
      </c>
      <c r="K84" s="306">
        <v>20000000</v>
      </c>
      <c r="L84" s="304" t="s">
        <v>305</v>
      </c>
      <c r="M84" s="306">
        <v>20000000</v>
      </c>
      <c r="N84" s="31" t="s">
        <v>2031</v>
      </c>
      <c r="O84" s="306"/>
      <c r="P84" s="304"/>
      <c r="Q84" s="304"/>
      <c r="R84" s="306"/>
      <c r="S84" s="306"/>
      <c r="T84" s="304"/>
      <c r="U84" s="304"/>
      <c r="V84" s="304"/>
      <c r="W84" s="304"/>
      <c r="X84" s="304"/>
    </row>
    <row r="85" spans="1:24" ht="75" customHeight="1">
      <c r="A85" s="302" t="s">
        <v>16</v>
      </c>
      <c r="B85" s="303" t="s">
        <v>17</v>
      </c>
      <c r="C85" s="303" t="s">
        <v>66</v>
      </c>
      <c r="D85" s="302" t="s">
        <v>281</v>
      </c>
      <c r="E85" s="304" t="s">
        <v>282</v>
      </c>
      <c r="F85" s="302" t="s">
        <v>306</v>
      </c>
      <c r="G85" s="304" t="s">
        <v>307</v>
      </c>
      <c r="H85" s="305" t="s">
        <v>308</v>
      </c>
      <c r="I85" s="305"/>
      <c r="J85" s="304" t="s">
        <v>309</v>
      </c>
      <c r="K85" s="341">
        <v>377639220</v>
      </c>
      <c r="L85" s="304"/>
      <c r="M85" s="306">
        <v>0</v>
      </c>
      <c r="N85" s="263" t="s">
        <v>849</v>
      </c>
      <c r="O85" s="261"/>
      <c r="P85" s="264" t="s">
        <v>850</v>
      </c>
      <c r="Q85" s="265" t="s">
        <v>53</v>
      </c>
      <c r="R85" s="306"/>
      <c r="S85" s="306"/>
      <c r="T85" s="304"/>
      <c r="U85" s="304"/>
      <c r="V85" s="304"/>
      <c r="W85" s="304"/>
      <c r="X85" s="304"/>
    </row>
    <row r="86" spans="1:24" ht="75" customHeight="1">
      <c r="A86" s="302" t="s">
        <v>16</v>
      </c>
      <c r="B86" s="303" t="s">
        <v>17</v>
      </c>
      <c r="C86" s="303" t="s">
        <v>66</v>
      </c>
      <c r="D86" s="302" t="s">
        <v>281</v>
      </c>
      <c r="E86" s="304" t="s">
        <v>282</v>
      </c>
      <c r="F86" s="302" t="s">
        <v>306</v>
      </c>
      <c r="G86" s="304" t="s">
        <v>307</v>
      </c>
      <c r="H86" s="305" t="s">
        <v>278</v>
      </c>
      <c r="I86" s="305"/>
      <c r="J86" s="304"/>
      <c r="K86" s="306">
        <v>0</v>
      </c>
      <c r="L86" s="304" t="s">
        <v>310</v>
      </c>
      <c r="M86" s="306">
        <v>50000000</v>
      </c>
      <c r="N86" s="255" t="s">
        <v>416</v>
      </c>
      <c r="O86" s="306"/>
      <c r="P86" s="304"/>
      <c r="Q86" s="304"/>
      <c r="R86" s="306"/>
      <c r="S86" s="306"/>
      <c r="T86" s="304"/>
      <c r="U86" s="304"/>
      <c r="V86" s="304"/>
      <c r="W86" s="304"/>
      <c r="X86" s="304"/>
    </row>
    <row r="87" spans="1:24" ht="75" customHeight="1">
      <c r="A87" s="302" t="s">
        <v>16</v>
      </c>
      <c r="B87" s="303" t="s">
        <v>17</v>
      </c>
      <c r="C87" s="303" t="s">
        <v>66</v>
      </c>
      <c r="D87" s="302" t="s">
        <v>281</v>
      </c>
      <c r="E87" s="304" t="s">
        <v>282</v>
      </c>
      <c r="F87" s="302" t="s">
        <v>306</v>
      </c>
      <c r="G87" s="304" t="s">
        <v>307</v>
      </c>
      <c r="H87" s="305" t="s">
        <v>311</v>
      </c>
      <c r="I87" s="305"/>
      <c r="J87" s="304"/>
      <c r="K87" s="306"/>
      <c r="L87" s="304" t="s">
        <v>312</v>
      </c>
      <c r="M87" s="306">
        <v>0</v>
      </c>
      <c r="N87" s="47" t="s">
        <v>1023</v>
      </c>
      <c r="O87" s="151">
        <v>3300000</v>
      </c>
      <c r="P87" s="67" t="s">
        <v>1026</v>
      </c>
      <c r="Q87" s="66" t="s">
        <v>53</v>
      </c>
      <c r="R87" s="306"/>
      <c r="S87" s="306"/>
      <c r="T87" s="304"/>
      <c r="U87" s="304"/>
      <c r="V87" s="304"/>
      <c r="W87" s="304"/>
      <c r="X87" s="304"/>
    </row>
    <row r="88" spans="1:24" ht="75" customHeight="1">
      <c r="A88" s="302" t="s">
        <v>16</v>
      </c>
      <c r="B88" s="303" t="s">
        <v>17</v>
      </c>
      <c r="C88" s="303" t="s">
        <v>66</v>
      </c>
      <c r="D88" s="302" t="s">
        <v>281</v>
      </c>
      <c r="E88" s="304" t="s">
        <v>282</v>
      </c>
      <c r="F88" s="302" t="s">
        <v>306</v>
      </c>
      <c r="G88" s="304" t="s">
        <v>307</v>
      </c>
      <c r="H88" s="305" t="s">
        <v>76</v>
      </c>
      <c r="I88" s="305"/>
      <c r="J88" s="304" t="s">
        <v>313</v>
      </c>
      <c r="K88" s="306">
        <v>4407544</v>
      </c>
      <c r="L88" s="304" t="s">
        <v>313</v>
      </c>
      <c r="M88" s="306">
        <v>10932290</v>
      </c>
      <c r="N88" s="105" t="s">
        <v>2521</v>
      </c>
      <c r="O88" s="106"/>
      <c r="P88" s="105" t="s">
        <v>2522</v>
      </c>
      <c r="Q88" s="106" t="s">
        <v>53</v>
      </c>
      <c r="R88" s="306"/>
      <c r="S88" s="306"/>
      <c r="T88" s="304"/>
      <c r="U88" s="304"/>
      <c r="V88" s="304"/>
      <c r="W88" s="304"/>
      <c r="X88" s="304"/>
    </row>
    <row r="89" spans="1:24" ht="75" customHeight="1">
      <c r="A89" s="302" t="s">
        <v>16</v>
      </c>
      <c r="B89" s="303" t="s">
        <v>17</v>
      </c>
      <c r="C89" s="303" t="s">
        <v>66</v>
      </c>
      <c r="D89" s="302" t="s">
        <v>281</v>
      </c>
      <c r="E89" s="304" t="s">
        <v>282</v>
      </c>
      <c r="F89" s="302" t="s">
        <v>306</v>
      </c>
      <c r="G89" s="304" t="s">
        <v>307</v>
      </c>
      <c r="H89" s="305"/>
      <c r="I89" s="305" t="s">
        <v>303</v>
      </c>
      <c r="J89" s="304" t="s">
        <v>314</v>
      </c>
      <c r="K89" s="306">
        <v>10000000</v>
      </c>
      <c r="L89" s="304" t="s">
        <v>315</v>
      </c>
      <c r="M89" s="306">
        <v>200000000</v>
      </c>
      <c r="N89" s="11" t="s">
        <v>2034</v>
      </c>
      <c r="O89" s="14">
        <v>30000000</v>
      </c>
      <c r="P89" s="185" t="s">
        <v>2035</v>
      </c>
      <c r="Q89" s="304"/>
      <c r="R89" s="306"/>
      <c r="S89" s="306"/>
      <c r="T89" s="304"/>
      <c r="U89" s="304"/>
      <c r="V89" s="304"/>
      <c r="W89" s="304"/>
      <c r="X89" s="304"/>
    </row>
    <row r="90" spans="1:24" ht="75" customHeight="1">
      <c r="A90" s="302" t="s">
        <v>16</v>
      </c>
      <c r="B90" s="303" t="s">
        <v>17</v>
      </c>
      <c r="C90" s="303" t="s">
        <v>66</v>
      </c>
      <c r="D90" s="302" t="s">
        <v>281</v>
      </c>
      <c r="E90" s="304" t="s">
        <v>282</v>
      </c>
      <c r="F90" s="302" t="s">
        <v>306</v>
      </c>
      <c r="G90" s="304" t="s">
        <v>307</v>
      </c>
      <c r="H90" s="305"/>
      <c r="I90" s="305" t="s">
        <v>115</v>
      </c>
      <c r="J90" s="304" t="s">
        <v>194</v>
      </c>
      <c r="K90" s="306">
        <v>2244000</v>
      </c>
      <c r="L90" s="304" t="s">
        <v>195</v>
      </c>
      <c r="M90" s="306">
        <f>((K90*14/100)+K90)*2</f>
        <v>5116320</v>
      </c>
      <c r="N90" s="127" t="s">
        <v>2671</v>
      </c>
      <c r="O90" s="202" t="s">
        <v>2669</v>
      </c>
      <c r="P90" s="127" t="s">
        <v>2672</v>
      </c>
      <c r="Q90" s="125" t="s">
        <v>53</v>
      </c>
      <c r="R90" s="124"/>
      <c r="S90" s="125" t="s">
        <v>53</v>
      </c>
      <c r="T90" s="304"/>
      <c r="U90" s="304"/>
      <c r="V90" s="304"/>
      <c r="W90" s="304"/>
      <c r="X90" s="304"/>
    </row>
    <row r="91" spans="1:24" ht="75" customHeight="1">
      <c r="A91" s="302" t="s">
        <v>16</v>
      </c>
      <c r="B91" s="303" t="s">
        <v>17</v>
      </c>
      <c r="C91" s="303" t="s">
        <v>66</v>
      </c>
      <c r="D91" s="302" t="s">
        <v>281</v>
      </c>
      <c r="E91" s="304" t="s">
        <v>282</v>
      </c>
      <c r="F91" s="302" t="s">
        <v>306</v>
      </c>
      <c r="G91" s="304" t="s">
        <v>307</v>
      </c>
      <c r="H91" s="305"/>
      <c r="I91" s="305" t="s">
        <v>183</v>
      </c>
      <c r="J91" s="304" t="s">
        <v>316</v>
      </c>
      <c r="K91" s="306">
        <v>15000000</v>
      </c>
      <c r="L91" s="304" t="s">
        <v>316</v>
      </c>
      <c r="M91" s="306">
        <v>15000000</v>
      </c>
      <c r="N91" s="274" t="s">
        <v>1429</v>
      </c>
      <c r="O91" s="311"/>
      <c r="P91" s="342" t="s">
        <v>1430</v>
      </c>
      <c r="Q91" s="282" t="s">
        <v>53</v>
      </c>
      <c r="R91" s="306"/>
      <c r="S91" s="306"/>
      <c r="T91" s="304"/>
      <c r="U91" s="304"/>
      <c r="V91" s="304"/>
      <c r="W91" s="304"/>
      <c r="X91" s="304"/>
    </row>
    <row r="92" spans="1:24" ht="75" customHeight="1">
      <c r="A92" s="302" t="s">
        <v>16</v>
      </c>
      <c r="B92" s="303" t="s">
        <v>17</v>
      </c>
      <c r="C92" s="303" t="s">
        <v>66</v>
      </c>
      <c r="D92" s="302" t="s">
        <v>281</v>
      </c>
      <c r="E92" s="304" t="s">
        <v>282</v>
      </c>
      <c r="F92" s="302" t="s">
        <v>317</v>
      </c>
      <c r="G92" s="304" t="s">
        <v>318</v>
      </c>
      <c r="H92" s="305" t="s">
        <v>308</v>
      </c>
      <c r="I92" s="305"/>
      <c r="J92" s="343" t="s">
        <v>319</v>
      </c>
      <c r="K92" s="344">
        <v>200000000</v>
      </c>
      <c r="L92" s="304"/>
      <c r="M92" s="306">
        <v>0</v>
      </c>
      <c r="N92" s="263" t="s">
        <v>851</v>
      </c>
      <c r="O92" s="261"/>
      <c r="P92" s="264" t="s">
        <v>845</v>
      </c>
      <c r="Q92" s="265" t="s">
        <v>151</v>
      </c>
      <c r="R92" s="306"/>
      <c r="S92" s="306"/>
      <c r="T92" s="304"/>
      <c r="U92" s="304"/>
      <c r="V92" s="304"/>
      <c r="W92" s="304"/>
      <c r="X92" s="304"/>
    </row>
    <row r="93" spans="1:24" ht="75" customHeight="1">
      <c r="A93" s="302" t="s">
        <v>16</v>
      </c>
      <c r="B93" s="303" t="s">
        <v>17</v>
      </c>
      <c r="C93" s="303" t="s">
        <v>66</v>
      </c>
      <c r="D93" s="302" t="s">
        <v>281</v>
      </c>
      <c r="E93" s="304" t="s">
        <v>282</v>
      </c>
      <c r="F93" s="302" t="s">
        <v>317</v>
      </c>
      <c r="G93" s="304" t="s">
        <v>318</v>
      </c>
      <c r="H93" s="305" t="s">
        <v>278</v>
      </c>
      <c r="I93" s="305"/>
      <c r="J93" s="304"/>
      <c r="K93" s="306">
        <v>0</v>
      </c>
      <c r="L93" s="304" t="s">
        <v>320</v>
      </c>
      <c r="M93" s="306">
        <v>50000000</v>
      </c>
      <c r="N93" s="255" t="s">
        <v>416</v>
      </c>
      <c r="O93" s="306"/>
      <c r="P93" s="304"/>
      <c r="Q93" s="304"/>
      <c r="R93" s="306"/>
      <c r="S93" s="306"/>
      <c r="T93" s="304"/>
      <c r="U93" s="304"/>
      <c r="V93" s="304"/>
      <c r="W93" s="304"/>
      <c r="X93" s="304"/>
    </row>
    <row r="94" spans="1:24" ht="75" customHeight="1">
      <c r="A94" s="302" t="s">
        <v>16</v>
      </c>
      <c r="B94" s="303" t="s">
        <v>17</v>
      </c>
      <c r="C94" s="303" t="s">
        <v>66</v>
      </c>
      <c r="D94" s="302" t="s">
        <v>281</v>
      </c>
      <c r="E94" s="304" t="s">
        <v>282</v>
      </c>
      <c r="F94" s="302" t="s">
        <v>317</v>
      </c>
      <c r="G94" s="304" t="s">
        <v>318</v>
      </c>
      <c r="H94" s="305" t="s">
        <v>311</v>
      </c>
      <c r="I94" s="305"/>
      <c r="J94" s="304"/>
      <c r="K94" s="306">
        <v>0</v>
      </c>
      <c r="L94" s="304"/>
      <c r="M94" s="306">
        <v>0</v>
      </c>
      <c r="N94" s="47" t="s">
        <v>1035</v>
      </c>
      <c r="O94" s="151">
        <v>3600000</v>
      </c>
      <c r="P94" s="67" t="s">
        <v>1037</v>
      </c>
      <c r="Q94" s="66" t="s">
        <v>53</v>
      </c>
      <c r="R94" s="306"/>
      <c r="S94" s="306"/>
      <c r="T94" s="304"/>
      <c r="U94" s="304"/>
      <c r="V94" s="304"/>
      <c r="W94" s="304"/>
      <c r="X94" s="304"/>
    </row>
    <row r="95" spans="1:24" ht="75" customHeight="1">
      <c r="A95" s="302" t="s">
        <v>16</v>
      </c>
      <c r="B95" s="303" t="s">
        <v>17</v>
      </c>
      <c r="C95" s="303" t="s">
        <v>66</v>
      </c>
      <c r="D95" s="302" t="s">
        <v>281</v>
      </c>
      <c r="E95" s="304" t="s">
        <v>282</v>
      </c>
      <c r="F95" s="302" t="s">
        <v>317</v>
      </c>
      <c r="G95" s="304" t="s">
        <v>318</v>
      </c>
      <c r="H95" s="305" t="s">
        <v>76</v>
      </c>
      <c r="I95" s="305"/>
      <c r="J95" s="304" t="s">
        <v>321</v>
      </c>
      <c r="K95" s="306">
        <v>3215297</v>
      </c>
      <c r="L95" s="304" t="s">
        <v>321</v>
      </c>
      <c r="M95" s="306">
        <v>8822859</v>
      </c>
      <c r="N95" s="102" t="s">
        <v>2524</v>
      </c>
      <c r="O95" s="103"/>
      <c r="P95" s="102" t="s">
        <v>2525</v>
      </c>
      <c r="Q95" s="103" t="s">
        <v>53</v>
      </c>
      <c r="R95" s="306"/>
      <c r="S95" s="306"/>
      <c r="T95" s="304"/>
      <c r="U95" s="304"/>
      <c r="V95" s="304"/>
      <c r="W95" s="304"/>
      <c r="X95" s="304"/>
    </row>
    <row r="96" spans="1:24" ht="75" customHeight="1">
      <c r="A96" s="302" t="s">
        <v>16</v>
      </c>
      <c r="B96" s="303" t="s">
        <v>17</v>
      </c>
      <c r="C96" s="303" t="s">
        <v>66</v>
      </c>
      <c r="D96" s="302" t="s">
        <v>281</v>
      </c>
      <c r="E96" s="304" t="s">
        <v>282</v>
      </c>
      <c r="F96" s="302" t="s">
        <v>317</v>
      </c>
      <c r="G96" s="304" t="s">
        <v>318</v>
      </c>
      <c r="H96" s="305"/>
      <c r="I96" s="305" t="s">
        <v>303</v>
      </c>
      <c r="J96" s="304" t="s">
        <v>322</v>
      </c>
      <c r="K96" s="306">
        <v>20000000</v>
      </c>
      <c r="L96" s="304" t="s">
        <v>322</v>
      </c>
      <c r="M96" s="306">
        <v>20000000</v>
      </c>
      <c r="N96" s="11" t="s">
        <v>2037</v>
      </c>
      <c r="O96" s="306"/>
      <c r="P96" s="304"/>
      <c r="Q96" s="304"/>
      <c r="R96" s="306"/>
      <c r="S96" s="306"/>
      <c r="T96" s="304"/>
      <c r="U96" s="304"/>
      <c r="V96" s="304"/>
      <c r="W96" s="304"/>
      <c r="X96" s="304"/>
    </row>
    <row r="97" spans="1:24" ht="75" customHeight="1">
      <c r="A97" s="302" t="s">
        <v>16</v>
      </c>
      <c r="B97" s="303" t="s">
        <v>17</v>
      </c>
      <c r="C97" s="303" t="s">
        <v>66</v>
      </c>
      <c r="D97" s="302" t="s">
        <v>281</v>
      </c>
      <c r="E97" s="304" t="s">
        <v>282</v>
      </c>
      <c r="F97" s="302" t="s">
        <v>317</v>
      </c>
      <c r="G97" s="304" t="s">
        <v>318</v>
      </c>
      <c r="H97" s="305"/>
      <c r="I97" s="305" t="s">
        <v>115</v>
      </c>
      <c r="J97" s="304" t="s">
        <v>194</v>
      </c>
      <c r="K97" s="306">
        <v>3799000</v>
      </c>
      <c r="L97" s="304" t="s">
        <v>195</v>
      </c>
      <c r="M97" s="306">
        <f>((K97*14/100)+K97)*2</f>
        <v>8661720</v>
      </c>
      <c r="N97" s="127" t="s">
        <v>2673</v>
      </c>
      <c r="O97" s="202" t="s">
        <v>2674</v>
      </c>
      <c r="P97" s="127" t="s">
        <v>2675</v>
      </c>
      <c r="Q97" s="125" t="s">
        <v>53</v>
      </c>
      <c r="R97" s="124"/>
      <c r="S97" s="125" t="s">
        <v>53</v>
      </c>
      <c r="T97" s="304"/>
      <c r="U97" s="304"/>
      <c r="V97" s="304"/>
      <c r="W97" s="304"/>
      <c r="X97" s="304"/>
    </row>
    <row r="98" spans="1:24" ht="75" customHeight="1">
      <c r="A98" s="302" t="s">
        <v>16</v>
      </c>
      <c r="B98" s="303" t="s">
        <v>17</v>
      </c>
      <c r="C98" s="303" t="s">
        <v>66</v>
      </c>
      <c r="D98" s="302" t="s">
        <v>281</v>
      </c>
      <c r="E98" s="304" t="s">
        <v>282</v>
      </c>
      <c r="F98" s="302" t="s">
        <v>323</v>
      </c>
      <c r="G98" s="304" t="s">
        <v>324</v>
      </c>
      <c r="H98" s="305" t="s">
        <v>224</v>
      </c>
      <c r="I98" s="305"/>
      <c r="J98" s="304"/>
      <c r="K98" s="306">
        <v>0</v>
      </c>
      <c r="L98" s="343" t="s">
        <v>325</v>
      </c>
      <c r="M98" s="345">
        <v>0</v>
      </c>
      <c r="N98" s="304"/>
      <c r="O98" s="306"/>
      <c r="P98" s="304"/>
      <c r="Q98" s="304"/>
      <c r="R98" s="306"/>
      <c r="S98" s="306"/>
      <c r="T98" s="304"/>
      <c r="U98" s="304"/>
      <c r="V98" s="304"/>
      <c r="W98" s="304"/>
      <c r="X98" s="304"/>
    </row>
    <row r="99" spans="1:24" ht="75" customHeight="1">
      <c r="A99" s="302" t="s">
        <v>16</v>
      </c>
      <c r="B99" s="303" t="s">
        <v>17</v>
      </c>
      <c r="C99" s="303" t="s">
        <v>66</v>
      </c>
      <c r="D99" s="302" t="s">
        <v>281</v>
      </c>
      <c r="E99" s="304" t="s">
        <v>282</v>
      </c>
      <c r="F99" s="302" t="s">
        <v>323</v>
      </c>
      <c r="G99" s="304" t="s">
        <v>324</v>
      </c>
      <c r="H99" s="305" t="s">
        <v>278</v>
      </c>
      <c r="I99" s="305"/>
      <c r="J99" s="304"/>
      <c r="K99" s="306">
        <v>0</v>
      </c>
      <c r="L99" s="304" t="s">
        <v>326</v>
      </c>
      <c r="M99" s="306">
        <v>2000000000</v>
      </c>
      <c r="N99" s="255" t="s">
        <v>416</v>
      </c>
      <c r="O99" s="306"/>
      <c r="P99" s="304"/>
      <c r="Q99" s="304"/>
      <c r="R99" s="306"/>
      <c r="S99" s="306"/>
      <c r="T99" s="304"/>
      <c r="U99" s="304"/>
      <c r="V99" s="304"/>
      <c r="W99" s="304"/>
      <c r="X99" s="304"/>
    </row>
    <row r="100" spans="1:24" ht="75" customHeight="1">
      <c r="A100" s="302" t="s">
        <v>16</v>
      </c>
      <c r="B100" s="303" t="s">
        <v>17</v>
      </c>
      <c r="C100" s="303" t="s">
        <v>66</v>
      </c>
      <c r="D100" s="302" t="s">
        <v>281</v>
      </c>
      <c r="E100" s="304" t="s">
        <v>282</v>
      </c>
      <c r="F100" s="302" t="s">
        <v>323</v>
      </c>
      <c r="G100" s="304" t="s">
        <v>324</v>
      </c>
      <c r="H100" s="305" t="s">
        <v>311</v>
      </c>
      <c r="I100" s="305"/>
      <c r="J100" s="304"/>
      <c r="K100" s="306">
        <v>0</v>
      </c>
      <c r="L100" s="304"/>
      <c r="M100" s="306">
        <v>0</v>
      </c>
      <c r="N100" s="47" t="s">
        <v>1041</v>
      </c>
      <c r="O100" s="151">
        <v>0</v>
      </c>
      <c r="P100" s="67" t="s">
        <v>1043</v>
      </c>
      <c r="Q100" s="304"/>
      <c r="R100" s="306"/>
      <c r="S100" s="306"/>
      <c r="T100" s="304"/>
      <c r="U100" s="304"/>
      <c r="V100" s="304"/>
      <c r="W100" s="304"/>
      <c r="X100" s="304"/>
    </row>
    <row r="101" spans="1:24" ht="75" customHeight="1">
      <c r="A101" s="302" t="s">
        <v>16</v>
      </c>
      <c r="B101" s="303" t="s">
        <v>17</v>
      </c>
      <c r="C101" s="303" t="s">
        <v>66</v>
      </c>
      <c r="D101" s="302" t="s">
        <v>281</v>
      </c>
      <c r="E101" s="304" t="s">
        <v>282</v>
      </c>
      <c r="F101" s="302" t="s">
        <v>323</v>
      </c>
      <c r="G101" s="304" t="s">
        <v>324</v>
      </c>
      <c r="H101" s="305" t="s">
        <v>76</v>
      </c>
      <c r="I101" s="305"/>
      <c r="J101" s="304" t="s">
        <v>327</v>
      </c>
      <c r="K101" s="306">
        <v>30962928</v>
      </c>
      <c r="L101" s="304" t="s">
        <v>328</v>
      </c>
      <c r="M101" s="306">
        <v>46822899</v>
      </c>
      <c r="N101" s="102" t="s">
        <v>2521</v>
      </c>
      <c r="O101" s="103"/>
      <c r="P101" s="102" t="s">
        <v>2522</v>
      </c>
      <c r="Q101" s="103" t="s">
        <v>53</v>
      </c>
      <c r="R101" s="306"/>
      <c r="S101" s="306"/>
      <c r="T101" s="304"/>
      <c r="U101" s="304"/>
      <c r="V101" s="304"/>
      <c r="W101" s="304"/>
      <c r="X101" s="304"/>
    </row>
    <row r="102" spans="1:24" ht="75" customHeight="1">
      <c r="A102" s="302" t="s">
        <v>16</v>
      </c>
      <c r="B102" s="303" t="s">
        <v>17</v>
      </c>
      <c r="C102" s="303" t="s">
        <v>66</v>
      </c>
      <c r="D102" s="302" t="s">
        <v>281</v>
      </c>
      <c r="E102" s="304" t="s">
        <v>282</v>
      </c>
      <c r="F102" s="302" t="s">
        <v>323</v>
      </c>
      <c r="G102" s="304" t="s">
        <v>324</v>
      </c>
      <c r="H102" s="305"/>
      <c r="I102" s="305" t="s">
        <v>303</v>
      </c>
      <c r="J102" s="304" t="s">
        <v>329</v>
      </c>
      <c r="K102" s="306">
        <v>0</v>
      </c>
      <c r="L102" s="304" t="s">
        <v>330</v>
      </c>
      <c r="M102" s="306">
        <v>7000000</v>
      </c>
      <c r="N102" s="11" t="s">
        <v>2040</v>
      </c>
      <c r="O102" s="14">
        <v>40000000</v>
      </c>
      <c r="P102" s="83" t="s">
        <v>2041</v>
      </c>
      <c r="Q102" s="304"/>
      <c r="R102" s="306"/>
      <c r="S102" s="306"/>
      <c r="T102" s="304"/>
      <c r="U102" s="304"/>
      <c r="V102" s="304"/>
      <c r="W102" s="304"/>
      <c r="X102" s="304"/>
    </row>
    <row r="103" spans="1:24" ht="75" customHeight="1">
      <c r="A103" s="302" t="s">
        <v>16</v>
      </c>
      <c r="B103" s="303" t="s">
        <v>17</v>
      </c>
      <c r="C103" s="303" t="s">
        <v>66</v>
      </c>
      <c r="D103" s="302" t="s">
        <v>281</v>
      </c>
      <c r="E103" s="304" t="s">
        <v>282</v>
      </c>
      <c r="F103" s="302" t="s">
        <v>331</v>
      </c>
      <c r="G103" s="304" t="s">
        <v>332</v>
      </c>
      <c r="H103" s="305" t="s">
        <v>333</v>
      </c>
      <c r="I103" s="305"/>
      <c r="J103" s="304"/>
      <c r="K103" s="306">
        <v>1413768000</v>
      </c>
      <c r="L103" s="304"/>
      <c r="M103" s="306">
        <v>58000000</v>
      </c>
      <c r="N103" s="30" t="s">
        <v>1976</v>
      </c>
      <c r="O103" s="306"/>
      <c r="P103" s="30" t="s">
        <v>1976</v>
      </c>
      <c r="Q103" s="304"/>
      <c r="R103" s="306"/>
      <c r="S103" s="306"/>
      <c r="T103" s="304"/>
      <c r="U103" s="304"/>
      <c r="V103" s="304"/>
      <c r="W103" s="304"/>
      <c r="X103" s="304"/>
    </row>
    <row r="104" spans="1:24" ht="75" customHeight="1">
      <c r="A104" s="302" t="s">
        <v>16</v>
      </c>
      <c r="B104" s="303" t="s">
        <v>17</v>
      </c>
      <c r="C104" s="303" t="s">
        <v>66</v>
      </c>
      <c r="D104" s="302" t="s">
        <v>281</v>
      </c>
      <c r="E104" s="304" t="s">
        <v>282</v>
      </c>
      <c r="F104" s="302" t="s">
        <v>334</v>
      </c>
      <c r="G104" s="304" t="s">
        <v>335</v>
      </c>
      <c r="H104" s="305" t="s">
        <v>224</v>
      </c>
      <c r="I104" s="305"/>
      <c r="J104" s="304"/>
      <c r="K104" s="306">
        <v>0</v>
      </c>
      <c r="L104" s="343" t="s">
        <v>325</v>
      </c>
      <c r="M104" s="345">
        <v>0</v>
      </c>
      <c r="N104" s="304"/>
      <c r="O104" s="306"/>
      <c r="P104" s="304"/>
      <c r="Q104" s="304"/>
      <c r="R104" s="306"/>
      <c r="S104" s="306"/>
      <c r="T104" s="304"/>
      <c r="U104" s="304"/>
      <c r="V104" s="304"/>
      <c r="W104" s="304"/>
      <c r="X104" s="304"/>
    </row>
    <row r="105" spans="1:24" ht="75" customHeight="1">
      <c r="A105" s="302" t="s">
        <v>16</v>
      </c>
      <c r="B105" s="303" t="s">
        <v>17</v>
      </c>
      <c r="C105" s="303" t="s">
        <v>66</v>
      </c>
      <c r="D105" s="302" t="s">
        <v>281</v>
      </c>
      <c r="E105" s="304" t="s">
        <v>282</v>
      </c>
      <c r="F105" s="302" t="s">
        <v>334</v>
      </c>
      <c r="G105" s="304" t="s">
        <v>335</v>
      </c>
      <c r="H105" s="305" t="s">
        <v>278</v>
      </c>
      <c r="I105" s="305"/>
      <c r="J105" s="304"/>
      <c r="K105" s="306"/>
      <c r="L105" s="304" t="s">
        <v>336</v>
      </c>
      <c r="M105" s="306">
        <v>700000000</v>
      </c>
      <c r="N105" s="255" t="s">
        <v>416</v>
      </c>
      <c r="O105" s="306"/>
      <c r="P105" s="304"/>
      <c r="Q105" s="304"/>
      <c r="R105" s="306"/>
      <c r="S105" s="306"/>
      <c r="T105" s="304"/>
      <c r="U105" s="304"/>
      <c r="V105" s="304"/>
      <c r="W105" s="304"/>
      <c r="X105" s="304"/>
    </row>
    <row r="106" spans="1:24" ht="75" customHeight="1">
      <c r="A106" s="302" t="s">
        <v>16</v>
      </c>
      <c r="B106" s="303" t="s">
        <v>17</v>
      </c>
      <c r="C106" s="303" t="s">
        <v>66</v>
      </c>
      <c r="D106" s="302" t="s">
        <v>281</v>
      </c>
      <c r="E106" s="304" t="s">
        <v>282</v>
      </c>
      <c r="F106" s="302" t="s">
        <v>334</v>
      </c>
      <c r="G106" s="304" t="s">
        <v>335</v>
      </c>
      <c r="H106" s="305" t="s">
        <v>311</v>
      </c>
      <c r="I106" s="305"/>
      <c r="J106" s="304"/>
      <c r="K106" s="306">
        <v>0</v>
      </c>
      <c r="L106" s="304"/>
      <c r="M106" s="306">
        <v>0</v>
      </c>
      <c r="N106" s="47" t="s">
        <v>1048</v>
      </c>
      <c r="O106" s="151">
        <v>0</v>
      </c>
      <c r="P106" s="67" t="s">
        <v>1043</v>
      </c>
      <c r="Q106" s="304"/>
      <c r="R106" s="306"/>
      <c r="S106" s="306"/>
      <c r="T106" s="304"/>
      <c r="U106" s="304"/>
      <c r="V106" s="304"/>
      <c r="W106" s="304"/>
      <c r="X106" s="304"/>
    </row>
    <row r="107" spans="1:24" ht="75" customHeight="1">
      <c r="A107" s="302" t="s">
        <v>16</v>
      </c>
      <c r="B107" s="303" t="s">
        <v>17</v>
      </c>
      <c r="C107" s="303" t="s">
        <v>66</v>
      </c>
      <c r="D107" s="302" t="s">
        <v>281</v>
      </c>
      <c r="E107" s="304" t="s">
        <v>282</v>
      </c>
      <c r="F107" s="302" t="s">
        <v>334</v>
      </c>
      <c r="G107" s="304" t="s">
        <v>335</v>
      </c>
      <c r="H107" s="305" t="s">
        <v>76</v>
      </c>
      <c r="I107" s="305"/>
      <c r="J107" s="304" t="s">
        <v>337</v>
      </c>
      <c r="K107" s="306">
        <v>11389090</v>
      </c>
      <c r="L107" s="304" t="s">
        <v>337</v>
      </c>
      <c r="M107" s="306">
        <v>15764394</v>
      </c>
      <c r="N107" s="102" t="s">
        <v>2526</v>
      </c>
      <c r="O107" s="103"/>
      <c r="P107" s="102" t="s">
        <v>2527</v>
      </c>
      <c r="Q107" s="103" t="s">
        <v>53</v>
      </c>
      <c r="R107" s="306"/>
      <c r="S107" s="306"/>
      <c r="T107" s="304"/>
      <c r="U107" s="304"/>
      <c r="V107" s="304"/>
      <c r="W107" s="304"/>
      <c r="X107" s="304"/>
    </row>
    <row r="108" spans="1:24" ht="75" customHeight="1">
      <c r="A108" s="302" t="s">
        <v>16</v>
      </c>
      <c r="B108" s="303" t="s">
        <v>17</v>
      </c>
      <c r="C108" s="303" t="s">
        <v>66</v>
      </c>
      <c r="D108" s="302" t="s">
        <v>281</v>
      </c>
      <c r="E108" s="304" t="s">
        <v>282</v>
      </c>
      <c r="F108" s="302" t="s">
        <v>334</v>
      </c>
      <c r="G108" s="304" t="s">
        <v>335</v>
      </c>
      <c r="H108" s="305"/>
      <c r="I108" s="305" t="s">
        <v>303</v>
      </c>
      <c r="J108" s="304" t="s">
        <v>338</v>
      </c>
      <c r="K108" s="306">
        <v>200000000</v>
      </c>
      <c r="L108" s="304"/>
      <c r="M108" s="306">
        <v>0</v>
      </c>
      <c r="N108" s="11" t="s">
        <v>2044</v>
      </c>
      <c r="O108" s="306"/>
      <c r="P108" s="304"/>
      <c r="Q108" s="304"/>
      <c r="R108" s="306"/>
      <c r="S108" s="306"/>
      <c r="T108" s="304"/>
      <c r="U108" s="304"/>
      <c r="V108" s="304"/>
      <c r="W108" s="304"/>
      <c r="X108" s="304"/>
    </row>
    <row r="109" spans="1:24" ht="75" customHeight="1">
      <c r="A109" s="302" t="s">
        <v>16</v>
      </c>
      <c r="B109" s="303" t="s">
        <v>17</v>
      </c>
      <c r="C109" s="303" t="s">
        <v>66</v>
      </c>
      <c r="D109" s="302" t="s">
        <v>281</v>
      </c>
      <c r="E109" s="304" t="s">
        <v>282</v>
      </c>
      <c r="F109" s="302" t="s">
        <v>334</v>
      </c>
      <c r="G109" s="304" t="s">
        <v>335</v>
      </c>
      <c r="H109" s="305"/>
      <c r="I109" s="305" t="s">
        <v>115</v>
      </c>
      <c r="J109" s="304" t="s">
        <v>339</v>
      </c>
      <c r="K109" s="306">
        <v>3383000</v>
      </c>
      <c r="L109" s="304" t="s">
        <v>340</v>
      </c>
      <c r="M109" s="306">
        <f>((K109*14/100)+K109)*2</f>
        <v>7713240</v>
      </c>
      <c r="N109" s="304"/>
      <c r="O109" s="306"/>
      <c r="P109" s="304"/>
      <c r="Q109" s="304"/>
      <c r="R109" s="306"/>
      <c r="S109" s="306"/>
      <c r="T109" s="304"/>
      <c r="U109" s="304"/>
      <c r="V109" s="304"/>
      <c r="W109" s="304"/>
      <c r="X109" s="304"/>
    </row>
    <row r="110" spans="1:24" ht="75" customHeight="1">
      <c r="A110" s="302" t="s">
        <v>16</v>
      </c>
      <c r="B110" s="303" t="s">
        <v>17</v>
      </c>
      <c r="C110" s="303" t="s">
        <v>66</v>
      </c>
      <c r="D110" s="302" t="s">
        <v>281</v>
      </c>
      <c r="E110" s="304" t="s">
        <v>282</v>
      </c>
      <c r="F110" s="302" t="s">
        <v>341</v>
      </c>
      <c r="G110" s="304" t="s">
        <v>342</v>
      </c>
      <c r="H110" s="305" t="s">
        <v>343</v>
      </c>
      <c r="I110" s="305"/>
      <c r="J110" s="325" t="s">
        <v>344</v>
      </c>
      <c r="K110" s="306">
        <v>1075000000</v>
      </c>
      <c r="L110" s="325" t="s">
        <v>345</v>
      </c>
      <c r="M110" s="306">
        <f>K110*1.12</f>
        <v>1204000000</v>
      </c>
      <c r="N110" s="346" t="s">
        <v>1955</v>
      </c>
      <c r="O110" s="347">
        <v>500000</v>
      </c>
      <c r="P110" s="348" t="s">
        <v>1957</v>
      </c>
      <c r="Q110" s="325"/>
      <c r="R110" s="306"/>
      <c r="S110" s="306"/>
      <c r="T110" s="304"/>
      <c r="U110" s="304"/>
      <c r="V110" s="304"/>
      <c r="W110" s="304"/>
      <c r="X110" s="304"/>
    </row>
    <row r="111" spans="1:24" ht="75" customHeight="1">
      <c r="A111" s="302" t="s">
        <v>16</v>
      </c>
      <c r="B111" s="303" t="s">
        <v>17</v>
      </c>
      <c r="C111" s="303" t="s">
        <v>66</v>
      </c>
      <c r="D111" s="302" t="s">
        <v>281</v>
      </c>
      <c r="E111" s="304" t="s">
        <v>282</v>
      </c>
      <c r="F111" s="302" t="s">
        <v>341</v>
      </c>
      <c r="G111" s="304" t="s">
        <v>342</v>
      </c>
      <c r="H111" s="305"/>
      <c r="I111" s="305" t="s">
        <v>333</v>
      </c>
      <c r="J111" s="304"/>
      <c r="K111" s="306">
        <v>0</v>
      </c>
      <c r="L111" s="304"/>
      <c r="M111" s="306">
        <v>0</v>
      </c>
      <c r="N111" s="9" t="s">
        <v>1976</v>
      </c>
      <c r="O111" s="306"/>
      <c r="P111" s="9" t="s">
        <v>1976</v>
      </c>
      <c r="Q111" s="304"/>
      <c r="R111" s="306"/>
      <c r="S111" s="306"/>
      <c r="T111" s="304"/>
      <c r="U111" s="304"/>
      <c r="V111" s="304"/>
      <c r="W111" s="304"/>
      <c r="X111" s="304"/>
    </row>
    <row r="112" spans="1:24" ht="75" customHeight="1">
      <c r="A112" s="302" t="s">
        <v>16</v>
      </c>
      <c r="B112" s="303" t="s">
        <v>17</v>
      </c>
      <c r="C112" s="303" t="s">
        <v>66</v>
      </c>
      <c r="D112" s="302" t="s">
        <v>281</v>
      </c>
      <c r="E112" s="304" t="s">
        <v>282</v>
      </c>
      <c r="F112" s="302" t="s">
        <v>341</v>
      </c>
      <c r="G112" s="304" t="s">
        <v>342</v>
      </c>
      <c r="H112" s="305"/>
      <c r="I112" s="305" t="s">
        <v>224</v>
      </c>
      <c r="J112" s="304" t="s">
        <v>346</v>
      </c>
      <c r="K112" s="306">
        <v>0</v>
      </c>
      <c r="L112" s="304"/>
      <c r="M112" s="306">
        <v>0</v>
      </c>
      <c r="N112" s="304"/>
      <c r="O112" s="306"/>
      <c r="P112" s="304"/>
      <c r="Q112" s="304"/>
      <c r="R112" s="306"/>
      <c r="S112" s="306"/>
      <c r="T112" s="304"/>
      <c r="U112" s="304"/>
      <c r="V112" s="304"/>
      <c r="W112" s="304"/>
      <c r="X112" s="304"/>
    </row>
    <row r="113" spans="1:24" ht="75" customHeight="1">
      <c r="A113" s="302" t="s">
        <v>16</v>
      </c>
      <c r="B113" s="303" t="s">
        <v>17</v>
      </c>
      <c r="C113" s="303" t="s">
        <v>66</v>
      </c>
      <c r="D113" s="302" t="s">
        <v>281</v>
      </c>
      <c r="E113" s="304" t="s">
        <v>282</v>
      </c>
      <c r="F113" s="302" t="s">
        <v>341</v>
      </c>
      <c r="G113" s="304" t="s">
        <v>342</v>
      </c>
      <c r="H113" s="305"/>
      <c r="I113" s="305" t="s">
        <v>223</v>
      </c>
      <c r="J113" s="304"/>
      <c r="K113" s="306">
        <v>0</v>
      </c>
      <c r="L113" s="304" t="s">
        <v>347</v>
      </c>
      <c r="M113" s="306">
        <v>600000000</v>
      </c>
      <c r="N113" s="255" t="s">
        <v>416</v>
      </c>
      <c r="O113" s="306"/>
      <c r="P113" s="304"/>
      <c r="Q113" s="304"/>
      <c r="R113" s="306"/>
      <c r="S113" s="306"/>
      <c r="T113" s="304"/>
      <c r="U113" s="304"/>
      <c r="V113" s="304"/>
      <c r="W113" s="304"/>
      <c r="X113" s="304"/>
    </row>
    <row r="114" spans="1:24" ht="75" customHeight="1">
      <c r="A114" s="302" t="s">
        <v>16</v>
      </c>
      <c r="B114" s="303" t="s">
        <v>17</v>
      </c>
      <c r="C114" s="303" t="s">
        <v>66</v>
      </c>
      <c r="D114" s="302" t="s">
        <v>281</v>
      </c>
      <c r="E114" s="304" t="s">
        <v>282</v>
      </c>
      <c r="F114" s="302" t="s">
        <v>341</v>
      </c>
      <c r="G114" s="304" t="s">
        <v>342</v>
      </c>
      <c r="H114" s="305"/>
      <c r="I114" s="305" t="s">
        <v>311</v>
      </c>
      <c r="J114" s="304" t="s">
        <v>348</v>
      </c>
      <c r="K114" s="306">
        <v>3000000</v>
      </c>
      <c r="L114" s="304" t="s">
        <v>349</v>
      </c>
      <c r="M114" s="306">
        <f>2*K114*1.1</f>
        <v>6600000.0000000009</v>
      </c>
      <c r="N114" s="47" t="s">
        <v>1141</v>
      </c>
      <c r="O114" s="151">
        <v>3300000</v>
      </c>
      <c r="P114" s="67" t="s">
        <v>1142</v>
      </c>
      <c r="Q114" s="66" t="s">
        <v>53</v>
      </c>
      <c r="R114" s="306"/>
      <c r="S114" s="306"/>
      <c r="T114" s="304"/>
      <c r="U114" s="304"/>
      <c r="V114" s="304"/>
      <c r="W114" s="304"/>
      <c r="X114" s="304"/>
    </row>
    <row r="115" spans="1:24" ht="75" customHeight="1">
      <c r="A115" s="302" t="s">
        <v>16</v>
      </c>
      <c r="B115" s="303" t="s">
        <v>17</v>
      </c>
      <c r="C115" s="303" t="s">
        <v>66</v>
      </c>
      <c r="D115" s="302" t="s">
        <v>281</v>
      </c>
      <c r="E115" s="304" t="s">
        <v>282</v>
      </c>
      <c r="F115" s="302" t="s">
        <v>341</v>
      </c>
      <c r="G115" s="304" t="s">
        <v>342</v>
      </c>
      <c r="H115" s="305"/>
      <c r="I115" s="305" t="s">
        <v>76</v>
      </c>
      <c r="J115" s="304" t="s">
        <v>350</v>
      </c>
      <c r="K115" s="306">
        <v>3215297</v>
      </c>
      <c r="L115" s="304" t="s">
        <v>351</v>
      </c>
      <c r="M115" s="306">
        <v>6370814</v>
      </c>
      <c r="N115" s="102" t="s">
        <v>2569</v>
      </c>
      <c r="O115" s="103"/>
      <c r="P115" s="102" t="s">
        <v>2570</v>
      </c>
      <c r="Q115" s="103" t="s">
        <v>53</v>
      </c>
      <c r="R115" s="306"/>
      <c r="S115" s="306"/>
      <c r="T115" s="304"/>
      <c r="U115" s="304"/>
      <c r="V115" s="304"/>
      <c r="W115" s="304"/>
      <c r="X115" s="304"/>
    </row>
    <row r="116" spans="1:24" ht="75" customHeight="1">
      <c r="A116" s="302" t="s">
        <v>16</v>
      </c>
      <c r="B116" s="303" t="s">
        <v>17</v>
      </c>
      <c r="C116" s="303" t="s">
        <v>66</v>
      </c>
      <c r="D116" s="302" t="s">
        <v>281</v>
      </c>
      <c r="E116" s="304" t="s">
        <v>282</v>
      </c>
      <c r="F116" s="302" t="s">
        <v>352</v>
      </c>
      <c r="G116" s="304" t="s">
        <v>353</v>
      </c>
      <c r="H116" s="305" t="s">
        <v>201</v>
      </c>
      <c r="I116" s="305"/>
      <c r="J116" s="304" t="s">
        <v>354</v>
      </c>
      <c r="K116" s="306">
        <v>22275000</v>
      </c>
      <c r="L116" s="304" t="s">
        <v>354</v>
      </c>
      <c r="M116" s="306">
        <v>22275000</v>
      </c>
      <c r="N116" s="255" t="s">
        <v>1857</v>
      </c>
      <c r="O116" s="311"/>
      <c r="P116" s="257" t="s">
        <v>1858</v>
      </c>
      <c r="Q116" s="258" t="s">
        <v>53</v>
      </c>
      <c r="R116" s="306"/>
      <c r="S116" s="306"/>
      <c r="T116" s="304"/>
      <c r="U116" s="304"/>
      <c r="V116" s="304"/>
      <c r="W116" s="304"/>
      <c r="X116" s="304"/>
    </row>
    <row r="117" spans="1:24" ht="75" customHeight="1">
      <c r="A117" s="302" t="s">
        <v>16</v>
      </c>
      <c r="B117" s="303" t="s">
        <v>17</v>
      </c>
      <c r="C117" s="303" t="s">
        <v>66</v>
      </c>
      <c r="D117" s="302" t="s">
        <v>281</v>
      </c>
      <c r="E117" s="304" t="s">
        <v>282</v>
      </c>
      <c r="F117" s="302" t="s">
        <v>352</v>
      </c>
      <c r="G117" s="304" t="s">
        <v>353</v>
      </c>
      <c r="H117" s="305" t="s">
        <v>228</v>
      </c>
      <c r="I117" s="305"/>
      <c r="J117" s="304" t="s">
        <v>355</v>
      </c>
      <c r="K117" s="306">
        <v>5000000</v>
      </c>
      <c r="L117" s="304" t="s">
        <v>356</v>
      </c>
      <c r="M117" s="306">
        <v>5000000</v>
      </c>
      <c r="N117" s="349" t="s">
        <v>1539</v>
      </c>
      <c r="O117" s="283"/>
      <c r="P117" s="350" t="s">
        <v>1540</v>
      </c>
      <c r="Q117" s="304"/>
      <c r="R117" s="306"/>
      <c r="S117" s="306"/>
      <c r="T117" s="304"/>
      <c r="U117" s="304"/>
      <c r="V117" s="304"/>
      <c r="W117" s="304"/>
      <c r="X117" s="304"/>
    </row>
    <row r="118" spans="1:24" ht="75" customHeight="1">
      <c r="A118" s="302" t="s">
        <v>16</v>
      </c>
      <c r="B118" s="303" t="s">
        <v>17</v>
      </c>
      <c r="C118" s="303" t="s">
        <v>66</v>
      </c>
      <c r="D118" s="302" t="s">
        <v>281</v>
      </c>
      <c r="E118" s="304" t="s">
        <v>282</v>
      </c>
      <c r="F118" s="302" t="s">
        <v>352</v>
      </c>
      <c r="G118" s="304" t="s">
        <v>353</v>
      </c>
      <c r="H118" s="305" t="s">
        <v>293</v>
      </c>
      <c r="I118" s="305"/>
      <c r="J118" s="304"/>
      <c r="K118" s="306"/>
      <c r="L118" s="304" t="s">
        <v>358</v>
      </c>
      <c r="M118" s="306">
        <v>50000000</v>
      </c>
      <c r="N118" s="274" t="s">
        <v>1465</v>
      </c>
      <c r="O118" s="275" t="s">
        <v>1422</v>
      </c>
      <c r="P118" s="324" t="s">
        <v>1422</v>
      </c>
      <c r="R118" s="351" t="s">
        <v>1422</v>
      </c>
      <c r="S118" s="306"/>
      <c r="T118" s="304"/>
      <c r="U118" s="304"/>
      <c r="V118" s="304"/>
      <c r="W118" s="304"/>
      <c r="X118" s="304"/>
    </row>
    <row r="119" spans="1:24" ht="75" customHeight="1">
      <c r="A119" s="302" t="s">
        <v>16</v>
      </c>
      <c r="B119" s="303" t="s">
        <v>17</v>
      </c>
      <c r="C119" s="303" t="s">
        <v>66</v>
      </c>
      <c r="D119" s="302" t="s">
        <v>281</v>
      </c>
      <c r="E119" s="304" t="s">
        <v>282</v>
      </c>
      <c r="F119" s="302" t="s">
        <v>352</v>
      </c>
      <c r="G119" s="304" t="s">
        <v>353</v>
      </c>
      <c r="H119" s="305" t="s">
        <v>186</v>
      </c>
      <c r="I119" s="305"/>
      <c r="J119" s="304" t="s">
        <v>365</v>
      </c>
      <c r="K119" s="306">
        <v>30000000</v>
      </c>
      <c r="L119" s="304" t="s">
        <v>366</v>
      </c>
      <c r="M119" s="306">
        <v>0</v>
      </c>
      <c r="N119" s="102" t="s">
        <v>2196</v>
      </c>
      <c r="O119" s="95" t="s">
        <v>2197</v>
      </c>
      <c r="P119" s="102" t="s">
        <v>2198</v>
      </c>
      <c r="Q119" s="88" t="s">
        <v>151</v>
      </c>
      <c r="R119" s="306"/>
      <c r="S119" s="306"/>
      <c r="T119" s="304"/>
      <c r="U119" s="304"/>
      <c r="V119" s="304"/>
      <c r="W119" s="304"/>
      <c r="X119" s="304"/>
    </row>
    <row r="120" spans="1:24" ht="75" customHeight="1">
      <c r="A120" s="302" t="s">
        <v>16</v>
      </c>
      <c r="B120" s="303" t="s">
        <v>17</v>
      </c>
      <c r="C120" s="303" t="s">
        <v>66</v>
      </c>
      <c r="D120" s="302" t="s">
        <v>281</v>
      </c>
      <c r="E120" s="304" t="s">
        <v>282</v>
      </c>
      <c r="F120" s="302" t="s">
        <v>352</v>
      </c>
      <c r="G120" s="304" t="s">
        <v>353</v>
      </c>
      <c r="H120" s="305" t="s">
        <v>370</v>
      </c>
      <c r="I120" s="305"/>
      <c r="J120" s="304" t="s">
        <v>371</v>
      </c>
      <c r="K120" s="306">
        <v>2000000</v>
      </c>
      <c r="L120" s="304" t="s">
        <v>372</v>
      </c>
      <c r="M120" s="306">
        <v>3000000</v>
      </c>
      <c r="N120" s="188" t="s">
        <v>2393</v>
      </c>
      <c r="O120" s="306"/>
      <c r="P120" s="304"/>
      <c r="Q120" s="304"/>
      <c r="R120" s="306"/>
      <c r="S120" s="306"/>
      <c r="T120" s="304"/>
      <c r="U120" s="304"/>
      <c r="V120" s="304"/>
      <c r="W120" s="304"/>
      <c r="X120" s="304"/>
    </row>
    <row r="121" spans="1:24" ht="75" customHeight="1">
      <c r="A121" s="302" t="s">
        <v>16</v>
      </c>
      <c r="B121" s="303" t="s">
        <v>17</v>
      </c>
      <c r="C121" s="303" t="s">
        <v>66</v>
      </c>
      <c r="D121" s="302" t="s">
        <v>281</v>
      </c>
      <c r="E121" s="304" t="s">
        <v>282</v>
      </c>
      <c r="F121" s="302" t="s">
        <v>352</v>
      </c>
      <c r="G121" s="304" t="s">
        <v>353</v>
      </c>
      <c r="H121" s="305" t="s">
        <v>378</v>
      </c>
      <c r="I121" s="305"/>
      <c r="J121" s="304" t="s">
        <v>379</v>
      </c>
      <c r="K121" s="352">
        <v>2000000</v>
      </c>
      <c r="L121" s="304" t="s">
        <v>380</v>
      </c>
      <c r="M121" s="352">
        <v>2000000</v>
      </c>
      <c r="N121" s="304"/>
      <c r="O121" s="352"/>
      <c r="P121" s="208" t="s">
        <v>2419</v>
      </c>
      <c r="Q121" s="304"/>
      <c r="R121" s="352"/>
      <c r="S121" s="306"/>
      <c r="T121" s="304"/>
      <c r="U121" s="304"/>
      <c r="V121" s="304"/>
      <c r="W121" s="304"/>
      <c r="X121" s="304"/>
    </row>
    <row r="122" spans="1:24" ht="75" customHeight="1">
      <c r="A122" s="302" t="s">
        <v>16</v>
      </c>
      <c r="B122" s="303" t="s">
        <v>17</v>
      </c>
      <c r="C122" s="303" t="s">
        <v>66</v>
      </c>
      <c r="D122" s="302" t="s">
        <v>281</v>
      </c>
      <c r="E122" s="304" t="s">
        <v>282</v>
      </c>
      <c r="F122" s="302" t="s">
        <v>352</v>
      </c>
      <c r="G122" s="304" t="s">
        <v>353</v>
      </c>
      <c r="H122" s="305" t="s">
        <v>235</v>
      </c>
      <c r="I122" s="305"/>
      <c r="J122" s="304" t="s">
        <v>382</v>
      </c>
      <c r="K122" s="306">
        <v>2000000</v>
      </c>
      <c r="L122" s="304" t="s">
        <v>383</v>
      </c>
      <c r="M122" s="306">
        <v>2000000</v>
      </c>
      <c r="N122" s="11" t="s">
        <v>2203</v>
      </c>
      <c r="O122" s="12">
        <v>20730000</v>
      </c>
      <c r="P122" s="96" t="s">
        <v>2205</v>
      </c>
      <c r="Q122" s="304"/>
      <c r="R122" s="306"/>
      <c r="S122" s="306"/>
      <c r="T122" s="304"/>
      <c r="U122" s="304"/>
      <c r="V122" s="304"/>
      <c r="W122" s="304"/>
      <c r="X122" s="304"/>
    </row>
    <row r="123" spans="1:24" ht="75" customHeight="1">
      <c r="A123" s="302" t="s">
        <v>16</v>
      </c>
      <c r="B123" s="303" t="s">
        <v>17</v>
      </c>
      <c r="C123" s="303" t="s">
        <v>66</v>
      </c>
      <c r="D123" s="302" t="s">
        <v>281</v>
      </c>
      <c r="E123" s="304" t="s">
        <v>282</v>
      </c>
      <c r="F123" s="302" t="s">
        <v>352</v>
      </c>
      <c r="G123" s="304" t="s">
        <v>353</v>
      </c>
      <c r="H123" s="305"/>
      <c r="I123" s="305" t="s">
        <v>224</v>
      </c>
      <c r="J123" s="304" t="s">
        <v>386</v>
      </c>
      <c r="K123" s="306">
        <v>0</v>
      </c>
      <c r="L123" s="304"/>
      <c r="M123" s="306">
        <v>0</v>
      </c>
      <c r="N123" s="304"/>
      <c r="O123" s="306"/>
      <c r="P123" s="304"/>
      <c r="Q123" s="304"/>
      <c r="R123" s="306"/>
      <c r="S123" s="306"/>
      <c r="T123" s="304"/>
      <c r="U123" s="304"/>
      <c r="V123" s="304"/>
      <c r="W123" s="304"/>
      <c r="X123" s="304"/>
    </row>
    <row r="124" spans="1:24" ht="75" customHeight="1">
      <c r="A124" s="302" t="s">
        <v>16</v>
      </c>
      <c r="B124" s="303" t="s">
        <v>17</v>
      </c>
      <c r="C124" s="303" t="s">
        <v>66</v>
      </c>
      <c r="D124" s="302" t="s">
        <v>281</v>
      </c>
      <c r="E124" s="304" t="s">
        <v>282</v>
      </c>
      <c r="F124" s="302" t="s">
        <v>352</v>
      </c>
      <c r="G124" s="304" t="s">
        <v>353</v>
      </c>
      <c r="H124" s="305"/>
      <c r="I124" s="305" t="s">
        <v>223</v>
      </c>
      <c r="J124" s="304"/>
      <c r="K124" s="306">
        <v>0</v>
      </c>
      <c r="L124" s="304" t="s">
        <v>388</v>
      </c>
      <c r="M124" s="306">
        <v>600000000</v>
      </c>
      <c r="N124" s="255" t="s">
        <v>416</v>
      </c>
      <c r="O124" s="306"/>
      <c r="P124" s="304"/>
      <c r="Q124" s="304"/>
      <c r="R124" s="306"/>
      <c r="S124" s="306"/>
      <c r="T124" s="304"/>
      <c r="U124" s="304"/>
      <c r="V124" s="304"/>
      <c r="W124" s="304"/>
      <c r="X124" s="304"/>
    </row>
    <row r="125" spans="1:24" ht="75" customHeight="1">
      <c r="A125" s="302" t="s">
        <v>16</v>
      </c>
      <c r="B125" s="303" t="s">
        <v>17</v>
      </c>
      <c r="C125" s="303" t="s">
        <v>66</v>
      </c>
      <c r="D125" s="302" t="s">
        <v>281</v>
      </c>
      <c r="E125" s="304" t="s">
        <v>282</v>
      </c>
      <c r="F125" s="302" t="s">
        <v>352</v>
      </c>
      <c r="G125" s="304" t="s">
        <v>353</v>
      </c>
      <c r="H125" s="305"/>
      <c r="I125" s="305" t="s">
        <v>311</v>
      </c>
      <c r="J125" s="304" t="s">
        <v>389</v>
      </c>
      <c r="K125" s="306">
        <v>3000000</v>
      </c>
      <c r="L125" s="304" t="s">
        <v>390</v>
      </c>
      <c r="M125" s="306">
        <f>2*K125*1.1</f>
        <v>6600000.0000000009</v>
      </c>
      <c r="N125" s="47" t="s">
        <v>1144</v>
      </c>
      <c r="O125" s="151">
        <v>525000000</v>
      </c>
      <c r="P125" s="67" t="s">
        <v>1145</v>
      </c>
      <c r="Q125" s="66" t="s">
        <v>53</v>
      </c>
      <c r="R125" s="306"/>
      <c r="S125" s="306"/>
      <c r="T125" s="304"/>
      <c r="U125" s="304"/>
      <c r="V125" s="304"/>
      <c r="W125" s="304"/>
      <c r="X125" s="304"/>
    </row>
    <row r="126" spans="1:24" ht="75" customHeight="1">
      <c r="A126" s="302" t="s">
        <v>16</v>
      </c>
      <c r="B126" s="303" t="s">
        <v>17</v>
      </c>
      <c r="C126" s="303" t="s">
        <v>66</v>
      </c>
      <c r="D126" s="302" t="s">
        <v>281</v>
      </c>
      <c r="E126" s="304" t="s">
        <v>282</v>
      </c>
      <c r="F126" s="302" t="s">
        <v>352</v>
      </c>
      <c r="G126" s="304" t="s">
        <v>353</v>
      </c>
      <c r="H126" s="305"/>
      <c r="I126" s="305" t="s">
        <v>301</v>
      </c>
      <c r="J126" s="304" t="s">
        <v>391</v>
      </c>
      <c r="K126" s="306">
        <v>7500000</v>
      </c>
      <c r="L126" s="304" t="s">
        <v>391</v>
      </c>
      <c r="M126" s="306">
        <v>8700000</v>
      </c>
      <c r="N126" s="340" t="s">
        <v>1962</v>
      </c>
      <c r="O126" s="353" t="s">
        <v>1963</v>
      </c>
      <c r="P126" s="354" t="s">
        <v>1964</v>
      </c>
      <c r="Q126" s="356"/>
      <c r="S126" s="357" t="s">
        <v>53</v>
      </c>
      <c r="T126" s="304"/>
      <c r="U126" s="304"/>
      <c r="V126" s="304"/>
      <c r="W126" s="304"/>
      <c r="X126" s="304"/>
    </row>
    <row r="127" spans="1:24" ht="75" customHeight="1">
      <c r="A127" s="302" t="s">
        <v>16</v>
      </c>
      <c r="B127" s="303" t="s">
        <v>17</v>
      </c>
      <c r="C127" s="303" t="s">
        <v>66</v>
      </c>
      <c r="D127" s="302" t="s">
        <v>281</v>
      </c>
      <c r="E127" s="304" t="s">
        <v>282</v>
      </c>
      <c r="F127" s="302" t="s">
        <v>352</v>
      </c>
      <c r="G127" s="304" t="s">
        <v>353</v>
      </c>
      <c r="H127" s="305"/>
      <c r="I127" s="305" t="s">
        <v>76</v>
      </c>
      <c r="J127" s="304" t="s">
        <v>392</v>
      </c>
      <c r="K127" s="306">
        <v>4750015</v>
      </c>
      <c r="L127" s="304" t="s">
        <v>393</v>
      </c>
      <c r="M127" s="306">
        <v>19791067</v>
      </c>
      <c r="N127" s="102" t="s">
        <v>2571</v>
      </c>
      <c r="O127" s="103"/>
      <c r="P127" s="102" t="s">
        <v>2559</v>
      </c>
      <c r="Q127" s="103" t="s">
        <v>53</v>
      </c>
      <c r="R127" s="306"/>
      <c r="S127" s="306"/>
      <c r="T127" s="304"/>
      <c r="U127" s="304"/>
      <c r="V127" s="304"/>
      <c r="W127" s="304"/>
      <c r="X127" s="304"/>
    </row>
    <row r="128" spans="1:24" ht="75" customHeight="1">
      <c r="A128" s="302" t="s">
        <v>16</v>
      </c>
      <c r="B128" s="303" t="s">
        <v>17</v>
      </c>
      <c r="C128" s="303" t="s">
        <v>66</v>
      </c>
      <c r="D128" s="302" t="s">
        <v>281</v>
      </c>
      <c r="E128" s="304" t="s">
        <v>282</v>
      </c>
      <c r="F128" s="302" t="s">
        <v>394</v>
      </c>
      <c r="G128" s="304" t="s">
        <v>395</v>
      </c>
      <c r="H128" s="305" t="s">
        <v>201</v>
      </c>
      <c r="I128" s="305"/>
      <c r="J128" s="304" t="s">
        <v>396</v>
      </c>
      <c r="K128" s="306">
        <v>10448275.859999999</v>
      </c>
      <c r="L128" s="304" t="s">
        <v>397</v>
      </c>
      <c r="M128" s="306">
        <v>10448275.859999999</v>
      </c>
      <c r="N128" s="255" t="s">
        <v>1859</v>
      </c>
      <c r="O128" s="311"/>
      <c r="P128" s="257" t="s">
        <v>1860</v>
      </c>
      <c r="Q128" s="315" t="s">
        <v>53</v>
      </c>
      <c r="R128" s="306"/>
      <c r="S128" s="306"/>
      <c r="T128" s="304"/>
      <c r="U128" s="304"/>
      <c r="V128" s="304"/>
      <c r="W128" s="304"/>
      <c r="X128" s="304"/>
    </row>
    <row r="129" spans="1:24" ht="75" customHeight="1">
      <c r="A129" s="302" t="s">
        <v>16</v>
      </c>
      <c r="B129" s="303" t="s">
        <v>17</v>
      </c>
      <c r="C129" s="303" t="s">
        <v>66</v>
      </c>
      <c r="D129" s="302" t="s">
        <v>281</v>
      </c>
      <c r="E129" s="304" t="s">
        <v>282</v>
      </c>
      <c r="F129" s="302" t="s">
        <v>394</v>
      </c>
      <c r="G129" s="304" t="s">
        <v>395</v>
      </c>
      <c r="H129" s="305" t="s">
        <v>257</v>
      </c>
      <c r="I129" s="305"/>
      <c r="J129" s="304" t="s">
        <v>398</v>
      </c>
      <c r="K129" s="306">
        <v>1350000000</v>
      </c>
      <c r="L129" s="304"/>
      <c r="M129" s="306">
        <v>0</v>
      </c>
      <c r="N129" s="274" t="s">
        <v>1471</v>
      </c>
      <c r="O129" s="275" t="s">
        <v>1472</v>
      </c>
      <c r="P129" s="276" t="s">
        <v>1459</v>
      </c>
      <c r="Q129" s="285" t="s">
        <v>151</v>
      </c>
      <c r="R129" s="306"/>
      <c r="S129" s="306"/>
      <c r="T129" s="304"/>
      <c r="U129" s="304"/>
      <c r="V129" s="304"/>
      <c r="W129" s="304"/>
      <c r="X129" s="304"/>
    </row>
    <row r="130" spans="1:24" ht="75" customHeight="1">
      <c r="A130" s="302" t="s">
        <v>16</v>
      </c>
      <c r="B130" s="303" t="s">
        <v>17</v>
      </c>
      <c r="C130" s="303" t="s">
        <v>66</v>
      </c>
      <c r="D130" s="302" t="s">
        <v>281</v>
      </c>
      <c r="E130" s="304" t="s">
        <v>282</v>
      </c>
      <c r="F130" s="302" t="s">
        <v>394</v>
      </c>
      <c r="G130" s="304" t="s">
        <v>395</v>
      </c>
      <c r="H130" s="305" t="s">
        <v>186</v>
      </c>
      <c r="I130" s="305"/>
      <c r="J130" s="304" t="s">
        <v>399</v>
      </c>
      <c r="K130" s="306">
        <v>30000000</v>
      </c>
      <c r="L130" s="304" t="s">
        <v>400</v>
      </c>
      <c r="M130" s="306">
        <v>30000000</v>
      </c>
      <c r="N130" s="102" t="s">
        <v>2199</v>
      </c>
      <c r="O130" s="27"/>
      <c r="P130" s="102" t="s">
        <v>2200</v>
      </c>
      <c r="Q130" s="88" t="s">
        <v>151</v>
      </c>
      <c r="R130" s="306"/>
      <c r="S130" s="306"/>
      <c r="T130" s="304"/>
      <c r="U130" s="304"/>
      <c r="V130" s="304"/>
      <c r="W130" s="304"/>
      <c r="X130" s="304"/>
    </row>
    <row r="131" spans="1:24" ht="75" customHeight="1">
      <c r="A131" s="302" t="s">
        <v>16</v>
      </c>
      <c r="B131" s="303" t="s">
        <v>17</v>
      </c>
      <c r="C131" s="303" t="s">
        <v>66</v>
      </c>
      <c r="D131" s="302" t="s">
        <v>281</v>
      </c>
      <c r="E131" s="304" t="s">
        <v>282</v>
      </c>
      <c r="F131" s="302" t="s">
        <v>394</v>
      </c>
      <c r="G131" s="304" t="s">
        <v>395</v>
      </c>
      <c r="H131" s="305" t="s">
        <v>370</v>
      </c>
      <c r="I131" s="305"/>
      <c r="J131" s="304" t="s">
        <v>401</v>
      </c>
      <c r="K131" s="306">
        <v>2000000</v>
      </c>
      <c r="L131" s="304" t="s">
        <v>402</v>
      </c>
      <c r="M131" s="306">
        <v>4000000</v>
      </c>
      <c r="N131" s="194" t="s">
        <v>2394</v>
      </c>
      <c r="O131" s="306"/>
      <c r="P131" s="304"/>
      <c r="Q131" s="304"/>
      <c r="R131" s="306"/>
      <c r="S131" s="306"/>
      <c r="T131" s="304"/>
      <c r="U131" s="304"/>
      <c r="V131" s="304"/>
      <c r="W131" s="304"/>
      <c r="X131" s="304"/>
    </row>
    <row r="132" spans="1:24" ht="75" customHeight="1">
      <c r="A132" s="302" t="s">
        <v>16</v>
      </c>
      <c r="B132" s="303" t="s">
        <v>17</v>
      </c>
      <c r="C132" s="303" t="s">
        <v>66</v>
      </c>
      <c r="D132" s="302" t="s">
        <v>281</v>
      </c>
      <c r="E132" s="304" t="s">
        <v>282</v>
      </c>
      <c r="F132" s="302" t="s">
        <v>394</v>
      </c>
      <c r="G132" s="304" t="s">
        <v>395</v>
      </c>
      <c r="H132" s="305" t="s">
        <v>378</v>
      </c>
      <c r="I132" s="305"/>
      <c r="J132" s="304" t="s">
        <v>403</v>
      </c>
      <c r="K132" s="352">
        <v>2000000</v>
      </c>
      <c r="L132" s="304" t="s">
        <v>404</v>
      </c>
      <c r="M132" s="352">
        <v>2000000</v>
      </c>
      <c r="N132" s="206" t="s">
        <v>2789</v>
      </c>
      <c r="O132" s="207">
        <v>2000000</v>
      </c>
      <c r="P132" s="208" t="s">
        <v>2790</v>
      </c>
      <c r="Q132" s="304"/>
      <c r="R132" s="352"/>
      <c r="S132" s="306"/>
      <c r="T132" s="304"/>
      <c r="U132" s="304"/>
      <c r="V132" s="304"/>
      <c r="W132" s="304"/>
      <c r="X132" s="304"/>
    </row>
    <row r="133" spans="1:24" ht="75" customHeight="1">
      <c r="A133" s="302" t="s">
        <v>16</v>
      </c>
      <c r="B133" s="303" t="s">
        <v>17</v>
      </c>
      <c r="C133" s="303" t="s">
        <v>66</v>
      </c>
      <c r="D133" s="302" t="s">
        <v>281</v>
      </c>
      <c r="E133" s="304" t="s">
        <v>282</v>
      </c>
      <c r="F133" s="302" t="s">
        <v>394</v>
      </c>
      <c r="G133" s="304" t="s">
        <v>395</v>
      </c>
      <c r="H133" s="305" t="s">
        <v>235</v>
      </c>
      <c r="I133" s="305"/>
      <c r="J133" s="304" t="s">
        <v>405</v>
      </c>
      <c r="K133" s="306">
        <v>10000000</v>
      </c>
      <c r="L133" s="304" t="s">
        <v>406</v>
      </c>
      <c r="M133" s="306">
        <v>10000000</v>
      </c>
      <c r="N133" s="11" t="s">
        <v>2209</v>
      </c>
      <c r="O133" s="306"/>
      <c r="P133" s="304"/>
      <c r="Q133" s="304"/>
      <c r="R133" s="306"/>
      <c r="S133" s="306"/>
      <c r="T133" s="304"/>
      <c r="U133" s="304"/>
      <c r="V133" s="304"/>
      <c r="W133" s="304"/>
      <c r="X133" s="304"/>
    </row>
    <row r="134" spans="1:24" ht="75" customHeight="1">
      <c r="A134" s="302" t="s">
        <v>16</v>
      </c>
      <c r="B134" s="303" t="s">
        <v>17</v>
      </c>
      <c r="C134" s="303" t="s">
        <v>66</v>
      </c>
      <c r="D134" s="302" t="s">
        <v>281</v>
      </c>
      <c r="E134" s="304" t="s">
        <v>282</v>
      </c>
      <c r="F134" s="302" t="s">
        <v>407</v>
      </c>
      <c r="G134" s="304" t="s">
        <v>408</v>
      </c>
      <c r="H134" s="305" t="s">
        <v>293</v>
      </c>
      <c r="I134" s="305"/>
      <c r="J134" s="304" t="s">
        <v>409</v>
      </c>
      <c r="K134" s="306">
        <v>0</v>
      </c>
      <c r="L134" s="304"/>
      <c r="M134" s="306">
        <v>0</v>
      </c>
      <c r="N134" s="274" t="s">
        <v>1429</v>
      </c>
      <c r="O134" s="311"/>
      <c r="P134" s="342" t="s">
        <v>1430</v>
      </c>
      <c r="Q134" s="282" t="s">
        <v>53</v>
      </c>
      <c r="R134" s="306"/>
      <c r="S134" s="306"/>
      <c r="T134" s="304"/>
      <c r="U134" s="304"/>
      <c r="V134" s="304"/>
      <c r="W134" s="304"/>
      <c r="X134" s="304"/>
    </row>
    <row r="135" spans="1:24" ht="75" customHeight="1">
      <c r="A135" s="302" t="s">
        <v>16</v>
      </c>
      <c r="B135" s="303" t="s">
        <v>17</v>
      </c>
      <c r="C135" s="303" t="s">
        <v>66</v>
      </c>
      <c r="D135" s="302" t="s">
        <v>281</v>
      </c>
      <c r="E135" s="304" t="s">
        <v>282</v>
      </c>
      <c r="F135" s="302" t="s">
        <v>407</v>
      </c>
      <c r="G135" s="304" t="s">
        <v>408</v>
      </c>
      <c r="H135" s="305" t="s">
        <v>308</v>
      </c>
      <c r="I135" s="305"/>
      <c r="J135" s="304" t="s">
        <v>410</v>
      </c>
      <c r="K135" s="306">
        <v>0</v>
      </c>
      <c r="L135" s="304"/>
      <c r="M135" s="306">
        <v>0</v>
      </c>
      <c r="N135" s="263" t="s">
        <v>844</v>
      </c>
      <c r="O135" s="261"/>
      <c r="P135" s="264" t="s">
        <v>845</v>
      </c>
      <c r="Q135" s="265" t="s">
        <v>53</v>
      </c>
      <c r="R135" s="306"/>
      <c r="S135" s="306"/>
      <c r="T135" s="304"/>
      <c r="U135" s="304"/>
      <c r="V135" s="304"/>
      <c r="W135" s="304"/>
      <c r="X135" s="304"/>
    </row>
    <row r="136" spans="1:24" ht="75" customHeight="1">
      <c r="A136" s="302" t="s">
        <v>16</v>
      </c>
      <c r="B136" s="303" t="s">
        <v>17</v>
      </c>
      <c r="C136" s="303" t="s">
        <v>66</v>
      </c>
      <c r="D136" s="302" t="s">
        <v>281</v>
      </c>
      <c r="E136" s="304" t="s">
        <v>282</v>
      </c>
      <c r="F136" s="302" t="s">
        <v>407</v>
      </c>
      <c r="G136" s="304" t="s">
        <v>408</v>
      </c>
      <c r="H136" s="305" t="s">
        <v>278</v>
      </c>
      <c r="I136" s="305"/>
      <c r="J136" s="304" t="s">
        <v>411</v>
      </c>
      <c r="K136" s="306">
        <v>200000000</v>
      </c>
      <c r="L136" s="304"/>
      <c r="M136" s="306">
        <v>0</v>
      </c>
      <c r="N136" s="255" t="s">
        <v>420</v>
      </c>
      <c r="O136" s="314" t="s">
        <v>421</v>
      </c>
      <c r="P136" s="257" t="s">
        <v>422</v>
      </c>
      <c r="Q136" s="258" t="s">
        <v>53</v>
      </c>
      <c r="R136" s="306"/>
      <c r="S136" s="306"/>
      <c r="T136" s="304"/>
      <c r="U136" s="304"/>
      <c r="V136" s="304"/>
      <c r="W136" s="304"/>
      <c r="X136" s="304"/>
    </row>
    <row r="137" spans="1:24" ht="75" customHeight="1">
      <c r="A137" s="302" t="s">
        <v>16</v>
      </c>
      <c r="B137" s="303" t="s">
        <v>17</v>
      </c>
      <c r="C137" s="303" t="s">
        <v>66</v>
      </c>
      <c r="D137" s="302" t="s">
        <v>281</v>
      </c>
      <c r="E137" s="304" t="s">
        <v>282</v>
      </c>
      <c r="F137" s="302" t="s">
        <v>407</v>
      </c>
      <c r="G137" s="304" t="s">
        <v>408</v>
      </c>
      <c r="H137" s="305" t="s">
        <v>311</v>
      </c>
      <c r="I137" s="305"/>
      <c r="J137" s="304"/>
      <c r="K137" s="306">
        <v>0</v>
      </c>
      <c r="L137" s="304" t="s">
        <v>412</v>
      </c>
      <c r="M137" s="306">
        <v>0</v>
      </c>
      <c r="N137" s="47" t="s">
        <v>1051</v>
      </c>
      <c r="O137" s="151">
        <v>0</v>
      </c>
      <c r="P137" s="67" t="s">
        <v>1043</v>
      </c>
      <c r="Q137" s="304"/>
      <c r="R137" s="306"/>
      <c r="S137" s="306"/>
      <c r="T137" s="304"/>
      <c r="U137" s="304"/>
      <c r="V137" s="304"/>
      <c r="W137" s="304"/>
      <c r="X137" s="304"/>
    </row>
    <row r="138" spans="1:24" ht="75" customHeight="1">
      <c r="A138" s="302" t="s">
        <v>16</v>
      </c>
      <c r="B138" s="303" t="s">
        <v>17</v>
      </c>
      <c r="C138" s="303" t="s">
        <v>66</v>
      </c>
      <c r="D138" s="302" t="s">
        <v>281</v>
      </c>
      <c r="E138" s="304" t="s">
        <v>282</v>
      </c>
      <c r="F138" s="302" t="s">
        <v>407</v>
      </c>
      <c r="G138" s="304" t="s">
        <v>408</v>
      </c>
      <c r="H138" s="305" t="s">
        <v>76</v>
      </c>
      <c r="I138" s="305"/>
      <c r="J138" s="304" t="s">
        <v>413</v>
      </c>
      <c r="K138" s="306">
        <v>3215351</v>
      </c>
      <c r="L138" s="304" t="s">
        <v>414</v>
      </c>
      <c r="M138" s="306">
        <v>6676859</v>
      </c>
      <c r="N138" s="102" t="s">
        <v>2528</v>
      </c>
      <c r="O138" s="103"/>
      <c r="P138" s="102" t="s">
        <v>2529</v>
      </c>
      <c r="Q138" s="103" t="s">
        <v>53</v>
      </c>
      <c r="R138" s="306"/>
      <c r="S138" s="306"/>
      <c r="T138" s="304"/>
      <c r="U138" s="304"/>
      <c r="V138" s="304"/>
      <c r="W138" s="304"/>
      <c r="X138" s="304"/>
    </row>
    <row r="139" spans="1:24" ht="75" customHeight="1">
      <c r="A139" s="302" t="s">
        <v>16</v>
      </c>
      <c r="B139" s="303" t="s">
        <v>17</v>
      </c>
      <c r="C139" s="303" t="s">
        <v>66</v>
      </c>
      <c r="D139" s="302" t="s">
        <v>281</v>
      </c>
      <c r="E139" s="304" t="s">
        <v>282</v>
      </c>
      <c r="F139" s="302" t="s">
        <v>407</v>
      </c>
      <c r="G139" s="304" t="s">
        <v>408</v>
      </c>
      <c r="H139" s="305"/>
      <c r="I139" s="305" t="s">
        <v>303</v>
      </c>
      <c r="J139" s="304" t="s">
        <v>415</v>
      </c>
      <c r="K139" s="306">
        <v>80000000</v>
      </c>
      <c r="L139" s="304"/>
      <c r="M139" s="306">
        <v>0</v>
      </c>
      <c r="N139" s="11" t="s">
        <v>2032</v>
      </c>
      <c r="O139" s="14">
        <v>10000000</v>
      </c>
      <c r="P139" s="83" t="s">
        <v>2033</v>
      </c>
      <c r="Q139" s="304"/>
      <c r="R139" s="306"/>
      <c r="S139" s="306"/>
      <c r="T139" s="304"/>
      <c r="U139" s="304"/>
      <c r="V139" s="304"/>
      <c r="W139" s="304"/>
      <c r="X139" s="304"/>
    </row>
    <row r="140" spans="1:24" ht="75" customHeight="1">
      <c r="A140" s="302" t="s">
        <v>16</v>
      </c>
      <c r="B140" s="303" t="s">
        <v>17</v>
      </c>
      <c r="C140" s="303" t="s">
        <v>66</v>
      </c>
      <c r="D140" s="302" t="s">
        <v>281</v>
      </c>
      <c r="E140" s="304" t="s">
        <v>282</v>
      </c>
      <c r="F140" s="302" t="s">
        <v>407</v>
      </c>
      <c r="G140" s="304" t="s">
        <v>408</v>
      </c>
      <c r="H140" s="305"/>
      <c r="I140" s="305" t="s">
        <v>115</v>
      </c>
      <c r="J140" s="304" t="s">
        <v>194</v>
      </c>
      <c r="K140" s="306">
        <v>2244000</v>
      </c>
      <c r="L140" s="304" t="s">
        <v>195</v>
      </c>
      <c r="M140" s="306">
        <f>((K140*14/100)+K140)*2</f>
        <v>5116320</v>
      </c>
      <c r="N140" s="127" t="s">
        <v>2676</v>
      </c>
      <c r="O140" s="202" t="s">
        <v>2669</v>
      </c>
      <c r="P140" s="127" t="s">
        <v>2677</v>
      </c>
      <c r="Q140" s="125" t="s">
        <v>53</v>
      </c>
      <c r="R140" s="124"/>
      <c r="S140" s="125" t="s">
        <v>53</v>
      </c>
      <c r="T140" s="304"/>
      <c r="U140" s="304"/>
      <c r="V140" s="304"/>
      <c r="W140" s="304"/>
      <c r="X140" s="304"/>
    </row>
    <row r="141" spans="1:24" ht="75" customHeight="1">
      <c r="A141" s="302" t="s">
        <v>16</v>
      </c>
      <c r="B141" s="303" t="s">
        <v>17</v>
      </c>
      <c r="C141" s="303" t="s">
        <v>66</v>
      </c>
      <c r="D141" s="302" t="s">
        <v>281</v>
      </c>
      <c r="E141" s="304" t="s">
        <v>282</v>
      </c>
      <c r="F141" s="302" t="s">
        <v>417</v>
      </c>
      <c r="G141" s="304" t="s">
        <v>418</v>
      </c>
      <c r="H141" s="305" t="s">
        <v>183</v>
      </c>
      <c r="I141" s="305"/>
      <c r="J141" s="304" t="s">
        <v>419</v>
      </c>
      <c r="K141" s="306">
        <v>50000000</v>
      </c>
      <c r="L141" s="304" t="s">
        <v>419</v>
      </c>
      <c r="M141" s="306">
        <v>50000000</v>
      </c>
      <c r="N141" s="270" t="s">
        <v>1442</v>
      </c>
      <c r="O141" s="271" t="s">
        <v>1444</v>
      </c>
      <c r="P141" s="272" t="s">
        <v>1445</v>
      </c>
      <c r="Q141" s="273" t="s">
        <v>53</v>
      </c>
      <c r="R141" s="306"/>
      <c r="S141" s="306"/>
      <c r="T141" s="304"/>
      <c r="U141" s="304"/>
      <c r="V141" s="304"/>
      <c r="W141" s="304"/>
      <c r="X141" s="304"/>
    </row>
    <row r="142" spans="1:24" ht="75" customHeight="1">
      <c r="A142" s="302" t="s">
        <v>16</v>
      </c>
      <c r="B142" s="303" t="s">
        <v>17</v>
      </c>
      <c r="C142" s="303" t="s">
        <v>66</v>
      </c>
      <c r="D142" s="302" t="s">
        <v>281</v>
      </c>
      <c r="E142" s="304" t="s">
        <v>282</v>
      </c>
      <c r="F142" s="302" t="s">
        <v>417</v>
      </c>
      <c r="G142" s="304" t="s">
        <v>418</v>
      </c>
      <c r="H142" s="305" t="s">
        <v>186</v>
      </c>
      <c r="I142" s="305"/>
      <c r="J142" s="304" t="s">
        <v>423</v>
      </c>
      <c r="K142" s="306">
        <v>30000000</v>
      </c>
      <c r="L142" s="304" t="s">
        <v>423</v>
      </c>
      <c r="M142" s="306">
        <v>30000000</v>
      </c>
      <c r="N142" s="102" t="s">
        <v>2199</v>
      </c>
      <c r="O142" s="27"/>
      <c r="P142" s="102" t="s">
        <v>2201</v>
      </c>
      <c r="Q142" s="88" t="s">
        <v>151</v>
      </c>
      <c r="R142" s="306"/>
      <c r="S142" s="306"/>
      <c r="T142" s="304"/>
      <c r="U142" s="304"/>
      <c r="V142" s="304"/>
      <c r="W142" s="304"/>
      <c r="X142" s="304"/>
    </row>
    <row r="143" spans="1:24" ht="75" customHeight="1">
      <c r="A143" s="302" t="s">
        <v>16</v>
      </c>
      <c r="B143" s="303" t="s">
        <v>17</v>
      </c>
      <c r="C143" s="303" t="s">
        <v>66</v>
      </c>
      <c r="D143" s="302" t="s">
        <v>281</v>
      </c>
      <c r="E143" s="304" t="s">
        <v>282</v>
      </c>
      <c r="F143" s="302" t="s">
        <v>417</v>
      </c>
      <c r="G143" s="304" t="s">
        <v>418</v>
      </c>
      <c r="H143" s="305" t="s">
        <v>370</v>
      </c>
      <c r="I143" s="305"/>
      <c r="J143" s="304" t="s">
        <v>430</v>
      </c>
      <c r="K143" s="306">
        <v>0</v>
      </c>
      <c r="L143" s="304" t="s">
        <v>430</v>
      </c>
      <c r="M143" s="306">
        <v>0</v>
      </c>
      <c r="N143" s="194" t="s">
        <v>2394</v>
      </c>
      <c r="O143" s="306"/>
      <c r="P143" s="304"/>
      <c r="Q143" s="304"/>
      <c r="R143" s="306"/>
      <c r="S143" s="306"/>
      <c r="T143" s="304"/>
      <c r="U143" s="304"/>
      <c r="V143" s="304"/>
      <c r="W143" s="304"/>
      <c r="X143" s="304"/>
    </row>
    <row r="144" spans="1:24" ht="75" customHeight="1">
      <c r="A144" s="302" t="s">
        <v>16</v>
      </c>
      <c r="B144" s="303" t="s">
        <v>17</v>
      </c>
      <c r="C144" s="303" t="s">
        <v>66</v>
      </c>
      <c r="D144" s="302" t="s">
        <v>281</v>
      </c>
      <c r="E144" s="304" t="s">
        <v>282</v>
      </c>
      <c r="F144" s="302" t="s">
        <v>417</v>
      </c>
      <c r="G144" s="304" t="s">
        <v>418</v>
      </c>
      <c r="H144" s="305" t="s">
        <v>378</v>
      </c>
      <c r="I144" s="305"/>
      <c r="J144" s="325" t="s">
        <v>436</v>
      </c>
      <c r="K144" s="306">
        <v>3000000</v>
      </c>
      <c r="L144" s="325" t="s">
        <v>437</v>
      </c>
      <c r="M144" s="306">
        <v>5000000</v>
      </c>
      <c r="N144" s="105" t="s">
        <v>2791</v>
      </c>
      <c r="O144" s="215">
        <v>3000000</v>
      </c>
      <c r="P144" s="216" t="s">
        <v>2792</v>
      </c>
      <c r="Q144" s="325"/>
      <c r="R144" s="306"/>
      <c r="S144" s="306"/>
      <c r="T144" s="304"/>
      <c r="U144" s="304"/>
      <c r="V144" s="304"/>
      <c r="W144" s="304"/>
      <c r="X144" s="304"/>
    </row>
    <row r="145" spans="1:24" ht="75" customHeight="1">
      <c r="A145" s="302" t="s">
        <v>16</v>
      </c>
      <c r="B145" s="303" t="s">
        <v>17</v>
      </c>
      <c r="C145" s="303" t="s">
        <v>66</v>
      </c>
      <c r="D145" s="302" t="s">
        <v>281</v>
      </c>
      <c r="E145" s="304" t="s">
        <v>282</v>
      </c>
      <c r="F145" s="302" t="s">
        <v>417</v>
      </c>
      <c r="G145" s="304" t="s">
        <v>418</v>
      </c>
      <c r="H145" s="305" t="s">
        <v>235</v>
      </c>
      <c r="I145" s="305"/>
      <c r="J145" s="304" t="s">
        <v>443</v>
      </c>
      <c r="K145" s="306">
        <v>10000000</v>
      </c>
      <c r="L145" s="304" t="s">
        <v>444</v>
      </c>
      <c r="M145" s="306">
        <v>8000000</v>
      </c>
      <c r="N145" s="11" t="s">
        <v>2211</v>
      </c>
      <c r="O145" s="14">
        <v>30000000</v>
      </c>
      <c r="P145" s="96" t="s">
        <v>2212</v>
      </c>
      <c r="Q145" s="304"/>
      <c r="R145" s="306"/>
      <c r="S145" s="306"/>
      <c r="T145" s="304"/>
      <c r="U145" s="304"/>
      <c r="V145" s="304"/>
      <c r="W145" s="304"/>
      <c r="X145" s="304"/>
    </row>
    <row r="146" spans="1:24" ht="75" customHeight="1">
      <c r="A146" s="302" t="s">
        <v>16</v>
      </c>
      <c r="B146" s="303" t="s">
        <v>17</v>
      </c>
      <c r="C146" s="303" t="s">
        <v>66</v>
      </c>
      <c r="D146" s="302" t="s">
        <v>281</v>
      </c>
      <c r="E146" s="304" t="s">
        <v>282</v>
      </c>
      <c r="F146" s="302" t="s">
        <v>448</v>
      </c>
      <c r="G146" s="304" t="s">
        <v>450</v>
      </c>
      <c r="H146" s="305" t="s">
        <v>183</v>
      </c>
      <c r="I146" s="305"/>
      <c r="J146" s="304" t="s">
        <v>452</v>
      </c>
      <c r="K146" s="306">
        <v>0</v>
      </c>
      <c r="L146" s="304"/>
      <c r="M146" s="306">
        <v>0</v>
      </c>
      <c r="N146" s="358" t="s">
        <v>1448</v>
      </c>
      <c r="O146" s="311"/>
      <c r="P146" s="284" t="s">
        <v>1449</v>
      </c>
      <c r="Q146" s="285" t="s">
        <v>53</v>
      </c>
      <c r="R146" s="306"/>
      <c r="S146" s="306"/>
      <c r="T146" s="304"/>
      <c r="U146" s="304"/>
      <c r="V146" s="304"/>
      <c r="W146" s="304"/>
      <c r="X146" s="304"/>
    </row>
    <row r="147" spans="1:24" ht="75" customHeight="1">
      <c r="A147" s="302" t="s">
        <v>16</v>
      </c>
      <c r="B147" s="303" t="s">
        <v>17</v>
      </c>
      <c r="C147" s="303" t="s">
        <v>66</v>
      </c>
      <c r="D147" s="302" t="s">
        <v>281</v>
      </c>
      <c r="E147" s="304" t="s">
        <v>282</v>
      </c>
      <c r="F147" s="302" t="s">
        <v>448</v>
      </c>
      <c r="G147" s="304" t="s">
        <v>450</v>
      </c>
      <c r="H147" s="305" t="s">
        <v>186</v>
      </c>
      <c r="I147" s="305"/>
      <c r="J147" s="304" t="s">
        <v>456</v>
      </c>
      <c r="K147" s="306">
        <v>50000000</v>
      </c>
      <c r="L147" s="304" t="s">
        <v>458</v>
      </c>
      <c r="M147" s="306">
        <v>100000000</v>
      </c>
      <c r="N147" s="102" t="s">
        <v>2199</v>
      </c>
      <c r="O147" s="27"/>
      <c r="P147" s="102" t="s">
        <v>2202</v>
      </c>
      <c r="Q147" s="88" t="s">
        <v>151</v>
      </c>
      <c r="R147" s="306"/>
      <c r="S147" s="306"/>
      <c r="T147" s="304"/>
      <c r="U147" s="304"/>
      <c r="V147" s="304"/>
      <c r="W147" s="304"/>
      <c r="X147" s="304"/>
    </row>
    <row r="148" spans="1:24" ht="75" customHeight="1">
      <c r="A148" s="302" t="s">
        <v>16</v>
      </c>
      <c r="B148" s="303" t="s">
        <v>17</v>
      </c>
      <c r="C148" s="303" t="s">
        <v>66</v>
      </c>
      <c r="D148" s="302" t="s">
        <v>281</v>
      </c>
      <c r="E148" s="304" t="s">
        <v>282</v>
      </c>
      <c r="F148" s="302" t="s">
        <v>448</v>
      </c>
      <c r="G148" s="304" t="s">
        <v>450</v>
      </c>
      <c r="H148" s="305" t="s">
        <v>370</v>
      </c>
      <c r="I148" s="305"/>
      <c r="J148" s="304"/>
      <c r="K148" s="306">
        <v>0</v>
      </c>
      <c r="L148" s="304" t="s">
        <v>463</v>
      </c>
      <c r="M148" s="306">
        <v>3000000</v>
      </c>
      <c r="N148" s="304"/>
      <c r="O148" s="306"/>
      <c r="P148" s="304"/>
      <c r="Q148" s="304"/>
      <c r="R148" s="306"/>
      <c r="S148" s="306"/>
      <c r="T148" s="304"/>
      <c r="U148" s="304"/>
      <c r="V148" s="304"/>
      <c r="W148" s="304"/>
      <c r="X148" s="304"/>
    </row>
    <row r="149" spans="1:24" ht="75" customHeight="1">
      <c r="A149" s="302" t="s">
        <v>16</v>
      </c>
      <c r="B149" s="303" t="s">
        <v>17</v>
      </c>
      <c r="C149" s="303" t="s">
        <v>66</v>
      </c>
      <c r="D149" s="302" t="s">
        <v>281</v>
      </c>
      <c r="E149" s="304" t="s">
        <v>282</v>
      </c>
      <c r="F149" s="302" t="s">
        <v>448</v>
      </c>
      <c r="G149" s="304" t="s">
        <v>450</v>
      </c>
      <c r="H149" s="305" t="s">
        <v>378</v>
      </c>
      <c r="I149" s="305"/>
      <c r="J149" s="304" t="s">
        <v>466</v>
      </c>
      <c r="K149" s="306">
        <v>3000000</v>
      </c>
      <c r="L149" s="359" t="s">
        <v>467</v>
      </c>
      <c r="M149" s="306">
        <v>10000000</v>
      </c>
      <c r="N149" s="359"/>
      <c r="O149" s="306"/>
      <c r="P149" s="359"/>
      <c r="Q149" s="359"/>
      <c r="R149" s="306"/>
      <c r="S149" s="306"/>
      <c r="T149" s="304"/>
      <c r="U149" s="304"/>
      <c r="V149" s="304"/>
      <c r="W149" s="304"/>
      <c r="X149" s="304"/>
    </row>
    <row r="150" spans="1:24" ht="75" customHeight="1">
      <c r="A150" s="302" t="s">
        <v>16</v>
      </c>
      <c r="B150" s="303" t="s">
        <v>17</v>
      </c>
      <c r="C150" s="303" t="s">
        <v>66</v>
      </c>
      <c r="D150" s="302" t="s">
        <v>281</v>
      </c>
      <c r="E150" s="304" t="s">
        <v>282</v>
      </c>
      <c r="F150" s="302" t="s">
        <v>448</v>
      </c>
      <c r="G150" s="304" t="s">
        <v>450</v>
      </c>
      <c r="H150" s="305" t="s">
        <v>235</v>
      </c>
      <c r="I150" s="305"/>
      <c r="J150" s="304" t="s">
        <v>476</v>
      </c>
      <c r="K150" s="306">
        <v>120000000</v>
      </c>
      <c r="L150" s="304" t="s">
        <v>477</v>
      </c>
      <c r="M150" s="306">
        <v>10000000</v>
      </c>
      <c r="N150" s="11" t="s">
        <v>2215</v>
      </c>
      <c r="O150" s="306"/>
      <c r="P150" s="304"/>
      <c r="Q150" s="304"/>
      <c r="R150" s="306"/>
      <c r="S150" s="306"/>
      <c r="T150" s="304"/>
      <c r="U150" s="304"/>
      <c r="V150" s="304"/>
      <c r="W150" s="304"/>
      <c r="X150" s="304"/>
    </row>
    <row r="151" spans="1:24" ht="75" customHeight="1">
      <c r="A151" s="302" t="s">
        <v>16</v>
      </c>
      <c r="B151" s="303" t="s">
        <v>17</v>
      </c>
      <c r="C151" s="303" t="s">
        <v>66</v>
      </c>
      <c r="D151" s="302" t="s">
        <v>281</v>
      </c>
      <c r="E151" s="304" t="s">
        <v>282</v>
      </c>
      <c r="F151" s="302" t="s">
        <v>483</v>
      </c>
      <c r="G151" s="304" t="s">
        <v>484</v>
      </c>
      <c r="H151" s="305" t="s">
        <v>183</v>
      </c>
      <c r="I151" s="305"/>
      <c r="J151" s="304" t="s">
        <v>487</v>
      </c>
      <c r="K151" s="306">
        <v>0</v>
      </c>
      <c r="L151" s="304"/>
      <c r="M151" s="306">
        <v>0</v>
      </c>
      <c r="N151" s="274" t="s">
        <v>1458</v>
      </c>
      <c r="O151" s="311"/>
      <c r="P151" s="286" t="s">
        <v>1459</v>
      </c>
      <c r="Q151" s="282" t="s">
        <v>53</v>
      </c>
      <c r="R151" s="306"/>
      <c r="S151" s="306"/>
      <c r="T151" s="304"/>
      <c r="U151" s="304"/>
      <c r="V151" s="304"/>
      <c r="W151" s="304"/>
      <c r="X151" s="304"/>
    </row>
    <row r="152" spans="1:24" ht="75" customHeight="1">
      <c r="A152" s="302" t="s">
        <v>16</v>
      </c>
      <c r="B152" s="303" t="s">
        <v>17</v>
      </c>
      <c r="C152" s="303" t="s">
        <v>66</v>
      </c>
      <c r="D152" s="302" t="s">
        <v>281</v>
      </c>
      <c r="E152" s="304" t="s">
        <v>282</v>
      </c>
      <c r="F152" s="302" t="s">
        <v>483</v>
      </c>
      <c r="G152" s="304" t="s">
        <v>484</v>
      </c>
      <c r="H152" s="305" t="s">
        <v>186</v>
      </c>
      <c r="I152" s="305"/>
      <c r="J152" s="304" t="s">
        <v>498</v>
      </c>
      <c r="K152" s="306">
        <v>30000000</v>
      </c>
      <c r="L152" s="304" t="s">
        <v>499</v>
      </c>
      <c r="M152" s="306">
        <v>30000000</v>
      </c>
      <c r="N152" s="102" t="s">
        <v>2204</v>
      </c>
      <c r="O152" s="27"/>
      <c r="P152" s="102" t="s">
        <v>2206</v>
      </c>
      <c r="R152" s="102" t="s">
        <v>151</v>
      </c>
      <c r="S152" s="306"/>
      <c r="T152" s="304"/>
      <c r="U152" s="304"/>
      <c r="V152" s="304"/>
      <c r="W152" s="304"/>
      <c r="X152" s="304"/>
    </row>
    <row r="153" spans="1:24" ht="75" customHeight="1">
      <c r="A153" s="302" t="s">
        <v>16</v>
      </c>
      <c r="B153" s="303" t="s">
        <v>17</v>
      </c>
      <c r="C153" s="303" t="s">
        <v>66</v>
      </c>
      <c r="D153" s="302" t="s">
        <v>281</v>
      </c>
      <c r="E153" s="304" t="s">
        <v>282</v>
      </c>
      <c r="F153" s="302" t="s">
        <v>483</v>
      </c>
      <c r="G153" s="304" t="s">
        <v>484</v>
      </c>
      <c r="H153" s="305" t="s">
        <v>370</v>
      </c>
      <c r="I153" s="305"/>
      <c r="J153" s="304" t="s">
        <v>506</v>
      </c>
      <c r="K153" s="306">
        <v>0</v>
      </c>
      <c r="L153" s="304" t="s">
        <v>506</v>
      </c>
      <c r="M153" s="306">
        <v>0</v>
      </c>
      <c r="N153" s="195" t="s">
        <v>2394</v>
      </c>
      <c r="O153" s="306"/>
      <c r="P153" s="304"/>
      <c r="Q153" s="304"/>
      <c r="R153" s="306"/>
      <c r="S153" s="306"/>
      <c r="T153" s="304"/>
      <c r="U153" s="304"/>
      <c r="V153" s="304"/>
      <c r="W153" s="304"/>
      <c r="X153" s="304"/>
    </row>
    <row r="154" spans="1:24" ht="75" customHeight="1">
      <c r="A154" s="302" t="s">
        <v>16</v>
      </c>
      <c r="B154" s="303" t="s">
        <v>17</v>
      </c>
      <c r="C154" s="303" t="s">
        <v>66</v>
      </c>
      <c r="D154" s="302" t="s">
        <v>281</v>
      </c>
      <c r="E154" s="304" t="s">
        <v>282</v>
      </c>
      <c r="F154" s="302" t="s">
        <v>483</v>
      </c>
      <c r="G154" s="304" t="s">
        <v>484</v>
      </c>
      <c r="H154" s="305" t="s">
        <v>378</v>
      </c>
      <c r="I154" s="305"/>
      <c r="J154" s="325" t="s">
        <v>515</v>
      </c>
      <c r="K154" s="306">
        <v>3000000</v>
      </c>
      <c r="L154" s="325" t="s">
        <v>517</v>
      </c>
      <c r="M154" s="306">
        <v>5000000</v>
      </c>
      <c r="N154" s="105" t="s">
        <v>2793</v>
      </c>
      <c r="O154" s="215">
        <v>3000000</v>
      </c>
      <c r="P154" s="216" t="s">
        <v>2794</v>
      </c>
      <c r="Q154" s="325"/>
      <c r="R154" s="306"/>
      <c r="S154" s="306"/>
      <c r="T154" s="304"/>
      <c r="U154" s="304"/>
      <c r="V154" s="304"/>
      <c r="W154" s="304"/>
      <c r="X154" s="304"/>
    </row>
    <row r="155" spans="1:24" ht="75" customHeight="1">
      <c r="A155" s="302" t="s">
        <v>16</v>
      </c>
      <c r="B155" s="303" t="s">
        <v>17</v>
      </c>
      <c r="C155" s="303" t="s">
        <v>66</v>
      </c>
      <c r="D155" s="302" t="s">
        <v>281</v>
      </c>
      <c r="E155" s="304" t="s">
        <v>282</v>
      </c>
      <c r="F155" s="302" t="s">
        <v>483</v>
      </c>
      <c r="G155" s="304" t="s">
        <v>484</v>
      </c>
      <c r="H155" s="305" t="s">
        <v>235</v>
      </c>
      <c r="I155" s="305"/>
      <c r="J155" s="304" t="s">
        <v>523</v>
      </c>
      <c r="K155" s="306">
        <v>10000000</v>
      </c>
      <c r="L155" s="304" t="s">
        <v>525</v>
      </c>
      <c r="M155" s="306">
        <v>10000000</v>
      </c>
      <c r="N155" s="11" t="s">
        <v>2211</v>
      </c>
      <c r="O155" s="14">
        <v>30000000</v>
      </c>
      <c r="P155" s="96" t="s">
        <v>2212</v>
      </c>
      <c r="Q155" s="304"/>
      <c r="R155" s="306"/>
      <c r="S155" s="306"/>
      <c r="T155" s="304"/>
      <c r="U155" s="304"/>
      <c r="V155" s="304"/>
      <c r="W155" s="304"/>
      <c r="X155" s="304"/>
    </row>
    <row r="156" spans="1:24" ht="75" customHeight="1">
      <c r="A156" s="302" t="s">
        <v>16</v>
      </c>
      <c r="B156" s="303" t="s">
        <v>17</v>
      </c>
      <c r="C156" s="303" t="s">
        <v>66</v>
      </c>
      <c r="D156" s="302" t="s">
        <v>281</v>
      </c>
      <c r="E156" s="304" t="s">
        <v>282</v>
      </c>
      <c r="F156" s="302" t="s">
        <v>527</v>
      </c>
      <c r="G156" s="304" t="s">
        <v>528</v>
      </c>
      <c r="H156" s="305" t="s">
        <v>311</v>
      </c>
      <c r="I156" s="305"/>
      <c r="J156" s="304"/>
      <c r="K156" s="306">
        <v>0</v>
      </c>
      <c r="L156" s="304"/>
      <c r="M156" s="306">
        <v>0</v>
      </c>
      <c r="N156" s="47" t="s">
        <v>1048</v>
      </c>
      <c r="O156" s="151">
        <v>0</v>
      </c>
      <c r="P156" s="67" t="s">
        <v>1043</v>
      </c>
      <c r="Q156" s="304"/>
      <c r="R156" s="306"/>
      <c r="S156" s="306"/>
      <c r="T156" s="304"/>
      <c r="U156" s="304"/>
      <c r="V156" s="304"/>
      <c r="W156" s="304"/>
      <c r="X156" s="304"/>
    </row>
    <row r="157" spans="1:24" ht="75" customHeight="1">
      <c r="A157" s="302" t="s">
        <v>16</v>
      </c>
      <c r="B157" s="303" t="s">
        <v>17</v>
      </c>
      <c r="C157" s="303" t="s">
        <v>66</v>
      </c>
      <c r="D157" s="302" t="s">
        <v>281</v>
      </c>
      <c r="E157" s="304" t="s">
        <v>282</v>
      </c>
      <c r="F157" s="302" t="s">
        <v>527</v>
      </c>
      <c r="G157" s="304" t="s">
        <v>528</v>
      </c>
      <c r="H157" s="305" t="s">
        <v>76</v>
      </c>
      <c r="I157" s="305"/>
      <c r="J157" s="304" t="s">
        <v>540</v>
      </c>
      <c r="K157" s="306">
        <v>3215297</v>
      </c>
      <c r="L157" s="304" t="s">
        <v>540</v>
      </c>
      <c r="M157" s="306">
        <v>6676859</v>
      </c>
      <c r="N157" s="102" t="s">
        <v>2521</v>
      </c>
      <c r="O157" s="103"/>
      <c r="P157" s="102" t="s">
        <v>2522</v>
      </c>
      <c r="Q157" s="103" t="s">
        <v>53</v>
      </c>
      <c r="R157" s="306"/>
      <c r="S157" s="306"/>
      <c r="T157" s="304"/>
      <c r="U157" s="304"/>
      <c r="V157" s="304"/>
      <c r="W157" s="304"/>
      <c r="X157" s="304"/>
    </row>
    <row r="158" spans="1:24" ht="75" customHeight="1">
      <c r="A158" s="302" t="s">
        <v>16</v>
      </c>
      <c r="B158" s="303" t="s">
        <v>17</v>
      </c>
      <c r="C158" s="303" t="s">
        <v>66</v>
      </c>
      <c r="D158" s="302" t="s">
        <v>281</v>
      </c>
      <c r="E158" s="304" t="s">
        <v>282</v>
      </c>
      <c r="F158" s="302" t="s">
        <v>527</v>
      </c>
      <c r="G158" s="304" t="s">
        <v>528</v>
      </c>
      <c r="H158" s="305"/>
      <c r="I158" s="305" t="s">
        <v>115</v>
      </c>
      <c r="J158" s="304" t="s">
        <v>194</v>
      </c>
      <c r="K158" s="306">
        <v>3056000</v>
      </c>
      <c r="L158" s="304" t="s">
        <v>195</v>
      </c>
      <c r="M158" s="306">
        <f>((K158*14/100)+K158)*2</f>
        <v>6967680</v>
      </c>
      <c r="N158" s="200" t="s">
        <v>2678</v>
      </c>
      <c r="O158" s="202" t="s">
        <v>2661</v>
      </c>
      <c r="P158" s="127" t="s">
        <v>2679</v>
      </c>
      <c r="Q158" s="125" t="s">
        <v>53</v>
      </c>
      <c r="R158" s="124"/>
      <c r="S158" s="125" t="s">
        <v>53</v>
      </c>
      <c r="T158" s="304"/>
      <c r="U158" s="304"/>
      <c r="V158" s="304"/>
      <c r="W158" s="304"/>
      <c r="X158" s="304"/>
    </row>
    <row r="159" spans="1:24" ht="75" customHeight="1">
      <c r="A159" s="302" t="s">
        <v>16</v>
      </c>
      <c r="B159" s="303" t="s">
        <v>17</v>
      </c>
      <c r="C159" s="303" t="s">
        <v>66</v>
      </c>
      <c r="D159" s="302" t="s">
        <v>281</v>
      </c>
      <c r="E159" s="304" t="s">
        <v>282</v>
      </c>
      <c r="F159" s="302" t="s">
        <v>527</v>
      </c>
      <c r="G159" s="304" t="s">
        <v>528</v>
      </c>
      <c r="H159" s="305"/>
      <c r="I159" s="305" t="s">
        <v>236</v>
      </c>
      <c r="J159" s="304"/>
      <c r="K159" s="306">
        <v>0</v>
      </c>
      <c r="L159" s="304"/>
      <c r="M159" s="306">
        <v>0</v>
      </c>
      <c r="N159" s="304" t="s">
        <v>2869</v>
      </c>
      <c r="O159" s="306">
        <v>10141728</v>
      </c>
      <c r="P159" s="304" t="s">
        <v>2870</v>
      </c>
      <c r="Q159" s="304" t="s">
        <v>2700</v>
      </c>
      <c r="R159" s="306"/>
      <c r="S159" s="523" t="s">
        <v>2871</v>
      </c>
      <c r="T159" s="304"/>
      <c r="U159" s="304"/>
      <c r="V159" s="304"/>
      <c r="W159" s="304"/>
      <c r="X159" s="304"/>
    </row>
    <row r="160" spans="1:24" ht="75" customHeight="1">
      <c r="A160" s="302" t="s">
        <v>16</v>
      </c>
      <c r="B160" s="303" t="s">
        <v>17</v>
      </c>
      <c r="C160" s="303" t="s">
        <v>66</v>
      </c>
      <c r="D160" s="302" t="s">
        <v>281</v>
      </c>
      <c r="E160" s="304" t="s">
        <v>282</v>
      </c>
      <c r="F160" s="302" t="s">
        <v>527</v>
      </c>
      <c r="G160" s="304" t="s">
        <v>528</v>
      </c>
      <c r="H160" s="305"/>
      <c r="I160" s="305" t="s">
        <v>133</v>
      </c>
      <c r="J160" s="304"/>
      <c r="K160" s="306">
        <v>0</v>
      </c>
      <c r="L160" s="304"/>
      <c r="M160" s="306">
        <v>0</v>
      </c>
      <c r="N160" s="304"/>
      <c r="O160" s="306"/>
      <c r="P160" s="304"/>
      <c r="Q160" s="304"/>
      <c r="R160" s="306"/>
      <c r="S160" s="306"/>
      <c r="T160" s="304"/>
      <c r="U160" s="304"/>
      <c r="V160" s="304"/>
      <c r="W160" s="304"/>
      <c r="X160" s="304"/>
    </row>
    <row r="161" spans="1:24" ht="75" customHeight="1">
      <c r="A161" s="302" t="s">
        <v>16</v>
      </c>
      <c r="B161" s="303" t="s">
        <v>17</v>
      </c>
      <c r="C161" s="303" t="s">
        <v>66</v>
      </c>
      <c r="D161" s="302" t="s">
        <v>281</v>
      </c>
      <c r="E161" s="304" t="s">
        <v>282</v>
      </c>
      <c r="F161" s="302" t="s">
        <v>527</v>
      </c>
      <c r="G161" s="304" t="s">
        <v>528</v>
      </c>
      <c r="H161" s="305"/>
      <c r="I161" s="305" t="s">
        <v>224</v>
      </c>
      <c r="J161" s="304"/>
      <c r="K161" s="306">
        <v>0</v>
      </c>
      <c r="L161" s="343" t="s">
        <v>573</v>
      </c>
      <c r="M161" s="360">
        <v>100000000</v>
      </c>
      <c r="N161" s="304"/>
      <c r="O161" s="306"/>
      <c r="P161" s="304"/>
      <c r="Q161" s="304"/>
      <c r="R161" s="306"/>
      <c r="S161" s="306"/>
      <c r="T161" s="304"/>
      <c r="U161" s="304"/>
      <c r="V161" s="304"/>
      <c r="W161" s="304"/>
      <c r="X161" s="304"/>
    </row>
    <row r="162" spans="1:24" ht="75" customHeight="1">
      <c r="A162" s="302" t="s">
        <v>16</v>
      </c>
      <c r="B162" s="303" t="s">
        <v>17</v>
      </c>
      <c r="C162" s="303" t="s">
        <v>66</v>
      </c>
      <c r="D162" s="302" t="s">
        <v>588</v>
      </c>
      <c r="E162" s="304" t="s">
        <v>589</v>
      </c>
      <c r="F162" s="302" t="s">
        <v>590</v>
      </c>
      <c r="G162" s="304" t="s">
        <v>592</v>
      </c>
      <c r="H162" s="305" t="s">
        <v>183</v>
      </c>
      <c r="I162" s="305"/>
      <c r="J162" s="304" t="s">
        <v>594</v>
      </c>
      <c r="K162" s="306">
        <v>0</v>
      </c>
      <c r="L162" s="304"/>
      <c r="M162" s="306">
        <v>0</v>
      </c>
      <c r="N162" s="274" t="s">
        <v>1477</v>
      </c>
      <c r="O162" s="311"/>
      <c r="P162" s="361" t="s">
        <v>1480</v>
      </c>
      <c r="Q162" s="282" t="s">
        <v>53</v>
      </c>
      <c r="R162" s="306"/>
      <c r="S162" s="306"/>
      <c r="T162" s="304"/>
      <c r="U162" s="304"/>
      <c r="V162" s="304"/>
      <c r="W162" s="304"/>
      <c r="X162" s="304"/>
    </row>
    <row r="163" spans="1:24" ht="75" customHeight="1">
      <c r="A163" s="302" t="s">
        <v>16</v>
      </c>
      <c r="B163" s="303" t="s">
        <v>17</v>
      </c>
      <c r="C163" s="303" t="s">
        <v>66</v>
      </c>
      <c r="D163" s="302" t="s">
        <v>588</v>
      </c>
      <c r="E163" s="304" t="s">
        <v>589</v>
      </c>
      <c r="F163" s="302" t="s">
        <v>590</v>
      </c>
      <c r="G163" s="304" t="s">
        <v>592</v>
      </c>
      <c r="H163" s="305" t="s">
        <v>224</v>
      </c>
      <c r="I163" s="305"/>
      <c r="J163" s="325" t="s">
        <v>601</v>
      </c>
      <c r="K163" s="306">
        <v>4079338</v>
      </c>
      <c r="L163" s="304"/>
      <c r="M163" s="306">
        <v>0</v>
      </c>
      <c r="N163" s="263" t="s">
        <v>855</v>
      </c>
      <c r="O163" s="261"/>
      <c r="P163" s="264" t="s">
        <v>856</v>
      </c>
      <c r="Q163" s="265" t="s">
        <v>151</v>
      </c>
      <c r="R163" s="306"/>
      <c r="S163" s="306"/>
      <c r="T163" s="304"/>
      <c r="U163" s="304"/>
      <c r="V163" s="304"/>
      <c r="W163" s="304"/>
      <c r="X163" s="304"/>
    </row>
    <row r="164" spans="1:24" ht="75" customHeight="1">
      <c r="A164" s="302" t="s">
        <v>16</v>
      </c>
      <c r="B164" s="303" t="s">
        <v>17</v>
      </c>
      <c r="C164" s="303" t="s">
        <v>66</v>
      </c>
      <c r="D164" s="302" t="s">
        <v>588</v>
      </c>
      <c r="E164" s="304" t="s">
        <v>589</v>
      </c>
      <c r="F164" s="302" t="s">
        <v>590</v>
      </c>
      <c r="G164" s="304" t="s">
        <v>592</v>
      </c>
      <c r="H164" s="305" t="s">
        <v>76</v>
      </c>
      <c r="I164" s="305"/>
      <c r="J164" s="304" t="s">
        <v>607</v>
      </c>
      <c r="K164" s="306">
        <v>2686238</v>
      </c>
      <c r="L164" s="304" t="s">
        <v>607</v>
      </c>
      <c r="M164" s="306">
        <v>5674793</v>
      </c>
      <c r="N164" s="102" t="s">
        <v>2530</v>
      </c>
      <c r="O164" s="103"/>
      <c r="P164" s="102" t="s">
        <v>2531</v>
      </c>
      <c r="Q164" s="103" t="s">
        <v>53</v>
      </c>
      <c r="R164" s="306"/>
      <c r="S164" s="306"/>
      <c r="T164" s="304"/>
      <c r="U164" s="304"/>
      <c r="V164" s="304"/>
      <c r="W164" s="304"/>
      <c r="X164" s="304"/>
    </row>
    <row r="165" spans="1:24" ht="75" customHeight="1">
      <c r="A165" s="302" t="s">
        <v>16</v>
      </c>
      <c r="B165" s="303" t="s">
        <v>17</v>
      </c>
      <c r="C165" s="303" t="s">
        <v>66</v>
      </c>
      <c r="D165" s="302" t="s">
        <v>588</v>
      </c>
      <c r="E165" s="304" t="s">
        <v>589</v>
      </c>
      <c r="F165" s="302" t="s">
        <v>613</v>
      </c>
      <c r="G165" s="304" t="s">
        <v>614</v>
      </c>
      <c r="H165" s="305" t="s">
        <v>308</v>
      </c>
      <c r="I165" s="305"/>
      <c r="J165" s="304"/>
      <c r="K165" s="306"/>
      <c r="L165" s="304" t="s">
        <v>616</v>
      </c>
      <c r="M165" s="362">
        <v>4079338</v>
      </c>
      <c r="N165" s="304"/>
      <c r="O165" s="306"/>
      <c r="P165" s="304"/>
      <c r="Q165" s="304"/>
      <c r="R165" s="306"/>
      <c r="S165" s="306"/>
      <c r="T165" s="304"/>
      <c r="U165" s="304"/>
      <c r="V165" s="304"/>
      <c r="W165" s="304"/>
      <c r="X165" s="304"/>
    </row>
    <row r="166" spans="1:24" ht="75" customHeight="1">
      <c r="A166" s="302" t="s">
        <v>16</v>
      </c>
      <c r="B166" s="303" t="s">
        <v>17</v>
      </c>
      <c r="C166" s="303" t="s">
        <v>66</v>
      </c>
      <c r="D166" s="302" t="s">
        <v>588</v>
      </c>
      <c r="E166" s="304" t="s">
        <v>589</v>
      </c>
      <c r="F166" s="302" t="s">
        <v>613</v>
      </c>
      <c r="G166" s="304" t="s">
        <v>614</v>
      </c>
      <c r="H166" s="305" t="s">
        <v>76</v>
      </c>
      <c r="I166" s="305"/>
      <c r="J166" s="304" t="s">
        <v>621</v>
      </c>
      <c r="K166" s="306">
        <v>5025233</v>
      </c>
      <c r="L166" s="304" t="s">
        <v>624</v>
      </c>
      <c r="M166" s="306">
        <v>7721414</v>
      </c>
      <c r="N166" s="102" t="s">
        <v>2530</v>
      </c>
      <c r="O166" s="103"/>
      <c r="P166" s="102" t="s">
        <v>2531</v>
      </c>
      <c r="Q166" s="103" t="s">
        <v>53</v>
      </c>
      <c r="R166" s="306"/>
      <c r="S166" s="306"/>
      <c r="T166" s="304"/>
      <c r="U166" s="304"/>
      <c r="V166" s="304"/>
      <c r="W166" s="304"/>
      <c r="X166" s="304"/>
    </row>
    <row r="167" spans="1:24" ht="75" customHeight="1">
      <c r="A167" s="302" t="s">
        <v>16</v>
      </c>
      <c r="B167" s="303" t="s">
        <v>17</v>
      </c>
      <c r="C167" s="303" t="s">
        <v>66</v>
      </c>
      <c r="D167" s="302" t="s">
        <v>588</v>
      </c>
      <c r="E167" s="304" t="s">
        <v>589</v>
      </c>
      <c r="F167" s="302" t="s">
        <v>628</v>
      </c>
      <c r="G167" s="304" t="s">
        <v>630</v>
      </c>
      <c r="H167" s="305" t="s">
        <v>632</v>
      </c>
      <c r="I167" s="305"/>
      <c r="J167" s="304" t="s">
        <v>633</v>
      </c>
      <c r="K167" s="306">
        <v>0</v>
      </c>
      <c r="L167" s="304"/>
      <c r="M167" s="306">
        <v>0</v>
      </c>
      <c r="N167" s="87" t="s">
        <v>2096</v>
      </c>
      <c r="O167" s="51"/>
      <c r="P167" s="102" t="s">
        <v>2097</v>
      </c>
      <c r="R167" s="102" t="s">
        <v>151</v>
      </c>
      <c r="S167" s="306"/>
      <c r="T167" s="304"/>
      <c r="U167" s="304"/>
      <c r="V167" s="304"/>
      <c r="W167" s="304"/>
      <c r="X167" s="304"/>
    </row>
    <row r="168" spans="1:24" ht="75" customHeight="1">
      <c r="A168" s="302" t="s">
        <v>16</v>
      </c>
      <c r="B168" s="303" t="s">
        <v>17</v>
      </c>
      <c r="C168" s="303" t="s">
        <v>66</v>
      </c>
      <c r="D168" s="302" t="s">
        <v>424</v>
      </c>
      <c r="E168" s="304" t="s">
        <v>425</v>
      </c>
      <c r="F168" s="302" t="s">
        <v>426</v>
      </c>
      <c r="G168" s="304" t="s">
        <v>427</v>
      </c>
      <c r="H168" s="305" t="s">
        <v>228</v>
      </c>
      <c r="I168" s="305"/>
      <c r="J168" s="304" t="s">
        <v>639</v>
      </c>
      <c r="K168" s="306">
        <v>4000000</v>
      </c>
      <c r="L168" s="304" t="s">
        <v>640</v>
      </c>
      <c r="M168" s="306">
        <v>4000000</v>
      </c>
      <c r="N168" s="349" t="s">
        <v>1492</v>
      </c>
      <c r="O168" s="363"/>
      <c r="P168" s="364" t="s">
        <v>1493</v>
      </c>
      <c r="Q168" s="304"/>
      <c r="R168" s="306"/>
      <c r="S168" s="306"/>
      <c r="T168" s="304"/>
      <c r="U168" s="304"/>
      <c r="V168" s="304"/>
      <c r="W168" s="304"/>
      <c r="X168" s="304"/>
    </row>
    <row r="169" spans="1:24" ht="75" customHeight="1">
      <c r="A169" s="302" t="s">
        <v>16</v>
      </c>
      <c r="B169" s="303" t="s">
        <v>17</v>
      </c>
      <c r="C169" s="303" t="s">
        <v>66</v>
      </c>
      <c r="D169" s="302" t="s">
        <v>424</v>
      </c>
      <c r="E169" s="304" t="s">
        <v>425</v>
      </c>
      <c r="F169" s="302" t="s">
        <v>426</v>
      </c>
      <c r="G169" s="304" t="s">
        <v>427</v>
      </c>
      <c r="H169" s="305" t="s">
        <v>201</v>
      </c>
      <c r="I169" s="305"/>
      <c r="J169" s="304" t="s">
        <v>644</v>
      </c>
      <c r="K169" s="306">
        <v>10448275.859999999</v>
      </c>
      <c r="L169" s="304"/>
      <c r="M169" s="306">
        <v>0</v>
      </c>
      <c r="N169" s="255" t="s">
        <v>1896</v>
      </c>
      <c r="O169" s="283"/>
      <c r="P169" s="257" t="s">
        <v>1897</v>
      </c>
      <c r="Q169" s="304"/>
      <c r="R169" s="306"/>
      <c r="S169" s="306"/>
      <c r="T169" s="304"/>
      <c r="U169" s="304"/>
      <c r="V169" s="304"/>
      <c r="W169" s="304"/>
      <c r="X169" s="304"/>
    </row>
    <row r="170" spans="1:24" ht="75" customHeight="1">
      <c r="A170" s="302" t="s">
        <v>16</v>
      </c>
      <c r="B170" s="303" t="s">
        <v>17</v>
      </c>
      <c r="C170" s="303" t="s">
        <v>66</v>
      </c>
      <c r="D170" s="302" t="s">
        <v>424</v>
      </c>
      <c r="E170" s="304" t="s">
        <v>425</v>
      </c>
      <c r="F170" s="302" t="s">
        <v>426</v>
      </c>
      <c r="G170" s="304" t="s">
        <v>427</v>
      </c>
      <c r="H170" s="305" t="s">
        <v>183</v>
      </c>
      <c r="I170" s="305"/>
      <c r="J170" s="304" t="s">
        <v>648</v>
      </c>
      <c r="K170" s="306">
        <v>0</v>
      </c>
      <c r="L170" s="304"/>
      <c r="M170" s="306">
        <v>0</v>
      </c>
      <c r="N170" s="274" t="s">
        <v>1486</v>
      </c>
      <c r="O170" s="283"/>
      <c r="P170" s="361" t="s">
        <v>1459</v>
      </c>
      <c r="Q170" s="282" t="s">
        <v>53</v>
      </c>
      <c r="R170" s="306"/>
      <c r="S170" s="306"/>
      <c r="T170" s="304"/>
      <c r="U170" s="304"/>
      <c r="V170" s="304"/>
      <c r="W170" s="304"/>
      <c r="X170" s="304"/>
    </row>
    <row r="171" spans="1:24" ht="75" customHeight="1">
      <c r="A171" s="302" t="s">
        <v>16</v>
      </c>
      <c r="B171" s="303" t="s">
        <v>17</v>
      </c>
      <c r="C171" s="303" t="s">
        <v>66</v>
      </c>
      <c r="D171" s="302" t="s">
        <v>424</v>
      </c>
      <c r="E171" s="304" t="s">
        <v>425</v>
      </c>
      <c r="F171" s="302" t="s">
        <v>426</v>
      </c>
      <c r="G171" s="304" t="s">
        <v>427</v>
      </c>
      <c r="H171" s="305" t="s">
        <v>186</v>
      </c>
      <c r="I171" s="305"/>
      <c r="J171" s="304" t="s">
        <v>653</v>
      </c>
      <c r="K171" s="306">
        <v>30000000</v>
      </c>
      <c r="L171" s="304" t="s">
        <v>499</v>
      </c>
      <c r="M171" s="306">
        <v>30000000</v>
      </c>
      <c r="N171" s="102" t="s">
        <v>2207</v>
      </c>
      <c r="O171" s="27"/>
      <c r="P171" s="102" t="s">
        <v>2208</v>
      </c>
      <c r="Q171" s="88" t="s">
        <v>151</v>
      </c>
      <c r="R171" s="306"/>
      <c r="S171" s="306"/>
      <c r="T171" s="304"/>
      <c r="U171" s="304"/>
      <c r="V171" s="304"/>
      <c r="W171" s="304"/>
      <c r="X171" s="304"/>
    </row>
    <row r="172" spans="1:24" ht="75" customHeight="1">
      <c r="A172" s="302" t="s">
        <v>16</v>
      </c>
      <c r="B172" s="303" t="s">
        <v>17</v>
      </c>
      <c r="C172" s="303" t="s">
        <v>66</v>
      </c>
      <c r="D172" s="302" t="s">
        <v>424</v>
      </c>
      <c r="E172" s="304" t="s">
        <v>425</v>
      </c>
      <c r="F172" s="302" t="s">
        <v>426</v>
      </c>
      <c r="G172" s="304" t="s">
        <v>427</v>
      </c>
      <c r="H172" s="305" t="s">
        <v>370</v>
      </c>
      <c r="I172" s="305"/>
      <c r="J172" s="304" t="s">
        <v>664</v>
      </c>
      <c r="K172" s="306">
        <v>2000000</v>
      </c>
      <c r="L172" s="304" t="s">
        <v>664</v>
      </c>
      <c r="M172" s="306">
        <v>4000000</v>
      </c>
      <c r="N172" s="195" t="s">
        <v>2394</v>
      </c>
      <c r="O172" s="306"/>
      <c r="P172" s="304"/>
      <c r="Q172" s="304"/>
      <c r="R172" s="306"/>
      <c r="S172" s="306"/>
      <c r="T172" s="304"/>
      <c r="U172" s="304"/>
      <c r="V172" s="304"/>
      <c r="W172" s="304"/>
      <c r="X172" s="304"/>
    </row>
    <row r="173" spans="1:24" ht="75" customHeight="1">
      <c r="A173" s="302" t="s">
        <v>16</v>
      </c>
      <c r="B173" s="303" t="s">
        <v>17</v>
      </c>
      <c r="C173" s="303" t="s">
        <v>66</v>
      </c>
      <c r="D173" s="302" t="s">
        <v>424</v>
      </c>
      <c r="E173" s="304" t="s">
        <v>425</v>
      </c>
      <c r="F173" s="302" t="s">
        <v>426</v>
      </c>
      <c r="G173" s="304" t="s">
        <v>427</v>
      </c>
      <c r="H173" s="305" t="s">
        <v>378</v>
      </c>
      <c r="I173" s="305"/>
      <c r="J173" s="325" t="s">
        <v>675</v>
      </c>
      <c r="K173" s="306">
        <v>3000000</v>
      </c>
      <c r="L173" s="325" t="s">
        <v>676</v>
      </c>
      <c r="M173" s="306">
        <v>5000000</v>
      </c>
      <c r="N173" s="325"/>
      <c r="O173" s="306"/>
      <c r="P173" s="325"/>
      <c r="Q173" s="325"/>
      <c r="R173" s="306"/>
      <c r="S173" s="306"/>
      <c r="T173" s="304"/>
      <c r="U173" s="304"/>
      <c r="V173" s="304"/>
      <c r="W173" s="304"/>
      <c r="X173" s="304"/>
    </row>
    <row r="174" spans="1:24" ht="75" customHeight="1">
      <c r="A174" s="302" t="s">
        <v>16</v>
      </c>
      <c r="B174" s="303" t="s">
        <v>17</v>
      </c>
      <c r="C174" s="303" t="s">
        <v>66</v>
      </c>
      <c r="D174" s="302" t="s">
        <v>424</v>
      </c>
      <c r="E174" s="304" t="s">
        <v>425</v>
      </c>
      <c r="F174" s="302" t="s">
        <v>426</v>
      </c>
      <c r="G174" s="304" t="s">
        <v>427</v>
      </c>
      <c r="H174" s="305" t="s">
        <v>235</v>
      </c>
      <c r="I174" s="305"/>
      <c r="J174" s="304" t="s">
        <v>683</v>
      </c>
      <c r="K174" s="306">
        <v>3000000</v>
      </c>
      <c r="L174" s="304" t="s">
        <v>686</v>
      </c>
      <c r="M174" s="306">
        <v>10000000</v>
      </c>
      <c r="N174" s="11" t="s">
        <v>2220</v>
      </c>
      <c r="O174" s="12">
        <v>21150000</v>
      </c>
      <c r="P174" s="96" t="s">
        <v>2221</v>
      </c>
      <c r="Q174" s="304"/>
      <c r="R174" s="306"/>
      <c r="S174" s="306"/>
      <c r="T174" s="304"/>
      <c r="U174" s="304"/>
      <c r="V174" s="304"/>
      <c r="W174" s="304"/>
      <c r="X174" s="304"/>
    </row>
    <row r="175" spans="1:24" ht="75" customHeight="1">
      <c r="A175" s="302" t="s">
        <v>16</v>
      </c>
      <c r="B175" s="303" t="s">
        <v>17</v>
      </c>
      <c r="C175" s="303" t="s">
        <v>66</v>
      </c>
      <c r="D175" s="302" t="s">
        <v>424</v>
      </c>
      <c r="E175" s="304" t="s">
        <v>425</v>
      </c>
      <c r="F175" s="302" t="s">
        <v>426</v>
      </c>
      <c r="G175" s="304" t="s">
        <v>427</v>
      </c>
      <c r="H175" s="305" t="s">
        <v>308</v>
      </c>
      <c r="I175" s="305"/>
      <c r="J175" s="365" t="s">
        <v>690</v>
      </c>
      <c r="K175" s="306">
        <v>0</v>
      </c>
      <c r="L175" s="365" t="s">
        <v>691</v>
      </c>
      <c r="M175" s="306">
        <v>0</v>
      </c>
      <c r="N175" s="366" t="s">
        <v>861</v>
      </c>
      <c r="O175" s="306"/>
      <c r="P175" s="365"/>
      <c r="Q175" s="365"/>
      <c r="R175" s="306"/>
      <c r="S175" s="306"/>
      <c r="T175" s="304"/>
      <c r="U175" s="304"/>
      <c r="V175" s="304"/>
      <c r="W175" s="304"/>
      <c r="X175" s="304"/>
    </row>
    <row r="176" spans="1:24" ht="75" customHeight="1">
      <c r="A176" s="302" t="s">
        <v>16</v>
      </c>
      <c r="B176" s="303" t="s">
        <v>17</v>
      </c>
      <c r="C176" s="303" t="s">
        <v>66</v>
      </c>
      <c r="D176" s="302" t="s">
        <v>424</v>
      </c>
      <c r="E176" s="304" t="s">
        <v>425</v>
      </c>
      <c r="F176" s="302" t="s">
        <v>426</v>
      </c>
      <c r="G176" s="304" t="s">
        <v>427</v>
      </c>
      <c r="H176" s="305" t="s">
        <v>278</v>
      </c>
      <c r="I176" s="305"/>
      <c r="J176" s="304"/>
      <c r="K176" s="306">
        <v>0</v>
      </c>
      <c r="L176" s="304" t="s">
        <v>428</v>
      </c>
      <c r="M176" s="306">
        <v>1000000000</v>
      </c>
      <c r="N176" s="255" t="s">
        <v>416</v>
      </c>
      <c r="O176" s="306"/>
      <c r="P176" s="304"/>
      <c r="Q176" s="304"/>
      <c r="R176" s="306"/>
      <c r="S176" s="306"/>
      <c r="T176" s="304"/>
      <c r="U176" s="304"/>
      <c r="V176" s="304"/>
      <c r="W176" s="304"/>
      <c r="X176" s="304"/>
    </row>
    <row r="177" spans="1:24" ht="75" customHeight="1">
      <c r="A177" s="302" t="s">
        <v>16</v>
      </c>
      <c r="B177" s="303" t="s">
        <v>17</v>
      </c>
      <c r="C177" s="303" t="s">
        <v>66</v>
      </c>
      <c r="D177" s="302" t="s">
        <v>424</v>
      </c>
      <c r="E177" s="304" t="s">
        <v>425</v>
      </c>
      <c r="F177" s="302" t="s">
        <v>426</v>
      </c>
      <c r="G177" s="304" t="s">
        <v>427</v>
      </c>
      <c r="H177" s="305" t="s">
        <v>311</v>
      </c>
      <c r="I177" s="305"/>
      <c r="J177" s="304" t="s">
        <v>703</v>
      </c>
      <c r="K177" s="306">
        <v>3000000</v>
      </c>
      <c r="L177" s="304" t="s">
        <v>704</v>
      </c>
      <c r="M177" s="306">
        <v>6600000.0000000009</v>
      </c>
      <c r="N177" s="47" t="s">
        <v>1054</v>
      </c>
      <c r="O177" s="151">
        <v>0</v>
      </c>
      <c r="P177" s="67" t="s">
        <v>1055</v>
      </c>
      <c r="Q177" s="66" t="s">
        <v>53</v>
      </c>
      <c r="R177" s="306"/>
      <c r="S177" s="306"/>
      <c r="T177" s="304"/>
      <c r="U177" s="304"/>
      <c r="V177" s="304"/>
      <c r="W177" s="304"/>
      <c r="X177" s="304"/>
    </row>
    <row r="178" spans="1:24" ht="75" customHeight="1">
      <c r="A178" s="302" t="s">
        <v>16</v>
      </c>
      <c r="B178" s="303" t="s">
        <v>17</v>
      </c>
      <c r="C178" s="303" t="s">
        <v>66</v>
      </c>
      <c r="D178" s="302" t="s">
        <v>424</v>
      </c>
      <c r="E178" s="304" t="s">
        <v>425</v>
      </c>
      <c r="F178" s="302" t="s">
        <v>429</v>
      </c>
      <c r="G178" s="304" t="s">
        <v>431</v>
      </c>
      <c r="H178" s="305" t="s">
        <v>224</v>
      </c>
      <c r="I178" s="305"/>
      <c r="J178" s="304"/>
      <c r="K178" s="306">
        <v>0</v>
      </c>
      <c r="L178" s="304" t="s">
        <v>714</v>
      </c>
      <c r="M178" s="306">
        <v>0</v>
      </c>
      <c r="N178" s="304"/>
      <c r="O178" s="306"/>
      <c r="P178" s="304"/>
      <c r="Q178" s="304"/>
      <c r="R178" s="306"/>
      <c r="S178" s="306"/>
      <c r="T178" s="304"/>
      <c r="U178" s="304"/>
      <c r="V178" s="304"/>
      <c r="W178" s="304"/>
      <c r="X178" s="304"/>
    </row>
    <row r="179" spans="1:24" ht="75" customHeight="1">
      <c r="A179" s="302" t="s">
        <v>16</v>
      </c>
      <c r="B179" s="303" t="s">
        <v>17</v>
      </c>
      <c r="C179" s="303" t="s">
        <v>66</v>
      </c>
      <c r="D179" s="302" t="s">
        <v>424</v>
      </c>
      <c r="E179" s="304" t="s">
        <v>425</v>
      </c>
      <c r="F179" s="302" t="s">
        <v>429</v>
      </c>
      <c r="G179" s="304" t="s">
        <v>431</v>
      </c>
      <c r="H179" s="305" t="s">
        <v>278</v>
      </c>
      <c r="I179" s="305"/>
      <c r="J179" s="304"/>
      <c r="K179" s="306">
        <v>0</v>
      </c>
      <c r="L179" s="304" t="s">
        <v>432</v>
      </c>
      <c r="M179" s="306">
        <v>1100000000</v>
      </c>
      <c r="N179" s="255" t="s">
        <v>416</v>
      </c>
      <c r="O179" s="306"/>
      <c r="P179" s="304"/>
      <c r="Q179" s="304"/>
      <c r="R179" s="306"/>
      <c r="S179" s="306"/>
      <c r="T179" s="304"/>
      <c r="U179" s="304"/>
      <c r="V179" s="304"/>
      <c r="W179" s="304"/>
      <c r="X179" s="304"/>
    </row>
    <row r="180" spans="1:24" ht="75" customHeight="1">
      <c r="A180" s="302" t="s">
        <v>16</v>
      </c>
      <c r="B180" s="303" t="s">
        <v>17</v>
      </c>
      <c r="C180" s="303" t="s">
        <v>66</v>
      </c>
      <c r="D180" s="302" t="s">
        <v>424</v>
      </c>
      <c r="E180" s="304" t="s">
        <v>425</v>
      </c>
      <c r="F180" s="302" t="s">
        <v>429</v>
      </c>
      <c r="G180" s="304" t="s">
        <v>431</v>
      </c>
      <c r="H180" s="305"/>
      <c r="I180" s="305" t="s">
        <v>76</v>
      </c>
      <c r="J180" s="304" t="s">
        <v>723</v>
      </c>
      <c r="K180" s="306">
        <v>5164007</v>
      </c>
      <c r="L180" s="304" t="s">
        <v>723</v>
      </c>
      <c r="M180" s="306">
        <v>12454273</v>
      </c>
      <c r="N180" s="102" t="s">
        <v>2572</v>
      </c>
      <c r="O180" s="103"/>
      <c r="P180" s="102" t="s">
        <v>2573</v>
      </c>
      <c r="Q180" s="103" t="s">
        <v>53</v>
      </c>
      <c r="R180" s="306"/>
      <c r="S180" s="306"/>
      <c r="T180" s="304"/>
      <c r="U180" s="304"/>
      <c r="V180" s="304"/>
      <c r="W180" s="304"/>
      <c r="X180" s="304"/>
    </row>
    <row r="181" spans="1:24" ht="75" customHeight="1">
      <c r="A181" s="302" t="s">
        <v>16</v>
      </c>
      <c r="B181" s="303" t="s">
        <v>17</v>
      </c>
      <c r="C181" s="303" t="s">
        <v>66</v>
      </c>
      <c r="D181" s="302" t="s">
        <v>424</v>
      </c>
      <c r="E181" s="304" t="s">
        <v>425</v>
      </c>
      <c r="F181" s="302" t="s">
        <v>729</v>
      </c>
      <c r="G181" s="304" t="s">
        <v>730</v>
      </c>
      <c r="H181" s="305" t="s">
        <v>183</v>
      </c>
      <c r="I181" s="305"/>
      <c r="J181" s="304" t="s">
        <v>731</v>
      </c>
      <c r="K181" s="306">
        <v>0</v>
      </c>
      <c r="L181" s="304"/>
      <c r="M181" s="306">
        <v>0</v>
      </c>
      <c r="N181" s="274" t="s">
        <v>1489</v>
      </c>
      <c r="O181" s="311"/>
      <c r="P181" s="361" t="s">
        <v>1459</v>
      </c>
      <c r="Q181" s="282" t="s">
        <v>53</v>
      </c>
      <c r="R181" s="306"/>
      <c r="S181" s="306"/>
      <c r="T181" s="304"/>
      <c r="U181" s="304"/>
      <c r="V181" s="304"/>
      <c r="W181" s="304"/>
      <c r="X181" s="304"/>
    </row>
    <row r="182" spans="1:24" ht="75" customHeight="1">
      <c r="A182" s="302" t="s">
        <v>16</v>
      </c>
      <c r="B182" s="303" t="s">
        <v>17</v>
      </c>
      <c r="C182" s="303" t="s">
        <v>66</v>
      </c>
      <c r="D182" s="302" t="s">
        <v>424</v>
      </c>
      <c r="E182" s="304" t="s">
        <v>425</v>
      </c>
      <c r="F182" s="302" t="s">
        <v>729</v>
      </c>
      <c r="G182" s="304" t="s">
        <v>730</v>
      </c>
      <c r="H182" s="305" t="s">
        <v>186</v>
      </c>
      <c r="I182" s="305"/>
      <c r="J182" s="304" t="s">
        <v>736</v>
      </c>
      <c r="K182" s="306">
        <f>571484098+57148560</f>
        <v>628632658</v>
      </c>
      <c r="L182" s="304">
        <v>0</v>
      </c>
      <c r="M182" s="306">
        <v>0</v>
      </c>
      <c r="N182" s="102" t="s">
        <v>2210</v>
      </c>
      <c r="O182" s="306"/>
      <c r="P182" s="304"/>
      <c r="Q182" s="304"/>
      <c r="R182" s="306"/>
      <c r="S182" s="306"/>
      <c r="T182" s="304"/>
      <c r="U182" s="304"/>
      <c r="V182" s="304"/>
      <c r="W182" s="304"/>
      <c r="X182" s="304"/>
    </row>
    <row r="183" spans="1:24" ht="75" customHeight="1">
      <c r="A183" s="302" t="s">
        <v>16</v>
      </c>
      <c r="B183" s="303" t="s">
        <v>17</v>
      </c>
      <c r="C183" s="303" t="s">
        <v>66</v>
      </c>
      <c r="D183" s="302" t="s">
        <v>424</v>
      </c>
      <c r="E183" s="304" t="s">
        <v>425</v>
      </c>
      <c r="F183" s="302" t="s">
        <v>729</v>
      </c>
      <c r="G183" s="304" t="s">
        <v>730</v>
      </c>
      <c r="H183" s="305" t="s">
        <v>370</v>
      </c>
      <c r="I183" s="305"/>
      <c r="J183" s="304" t="s">
        <v>506</v>
      </c>
      <c r="K183" s="306">
        <v>0</v>
      </c>
      <c r="L183" s="304" t="s">
        <v>506</v>
      </c>
      <c r="M183" s="306">
        <v>0</v>
      </c>
      <c r="N183" s="304"/>
      <c r="O183" s="306"/>
      <c r="P183" s="304"/>
      <c r="Q183" s="304"/>
      <c r="R183" s="306"/>
      <c r="S183" s="306"/>
      <c r="T183" s="304"/>
      <c r="U183" s="304"/>
      <c r="V183" s="304"/>
      <c r="W183" s="304"/>
      <c r="X183" s="304"/>
    </row>
    <row r="184" spans="1:24" ht="75" customHeight="1">
      <c r="A184" s="302" t="s">
        <v>16</v>
      </c>
      <c r="B184" s="303" t="s">
        <v>17</v>
      </c>
      <c r="C184" s="303" t="s">
        <v>66</v>
      </c>
      <c r="D184" s="302" t="s">
        <v>424</v>
      </c>
      <c r="E184" s="304" t="s">
        <v>425</v>
      </c>
      <c r="F184" s="302" t="s">
        <v>729</v>
      </c>
      <c r="G184" s="304" t="s">
        <v>730</v>
      </c>
      <c r="H184" s="305" t="s">
        <v>378</v>
      </c>
      <c r="I184" s="305"/>
      <c r="J184" s="367" t="s">
        <v>760</v>
      </c>
      <c r="K184" s="352">
        <v>50000000</v>
      </c>
      <c r="L184" s="304" t="s">
        <v>761</v>
      </c>
      <c r="M184" s="352">
        <v>50000000</v>
      </c>
      <c r="N184" s="206" t="s">
        <v>2801</v>
      </c>
      <c r="O184" s="226">
        <v>36000000</v>
      </c>
      <c r="P184" s="216" t="s">
        <v>2802</v>
      </c>
      <c r="Q184" s="304"/>
      <c r="R184" s="352"/>
      <c r="S184" s="306"/>
      <c r="T184" s="304"/>
      <c r="U184" s="304"/>
      <c r="V184" s="304"/>
      <c r="W184" s="304"/>
      <c r="X184" s="304"/>
    </row>
    <row r="185" spans="1:24" ht="75" customHeight="1">
      <c r="A185" s="302" t="s">
        <v>16</v>
      </c>
      <c r="B185" s="303" t="s">
        <v>17</v>
      </c>
      <c r="C185" s="303" t="s">
        <v>66</v>
      </c>
      <c r="D185" s="302" t="s">
        <v>424</v>
      </c>
      <c r="E185" s="304" t="s">
        <v>425</v>
      </c>
      <c r="F185" s="302" t="s">
        <v>729</v>
      </c>
      <c r="G185" s="304" t="s">
        <v>730</v>
      </c>
      <c r="H185" s="305" t="s">
        <v>235</v>
      </c>
      <c r="I185" s="305"/>
      <c r="J185" s="304" t="s">
        <v>767</v>
      </c>
      <c r="K185" s="306">
        <v>10000000</v>
      </c>
      <c r="L185" s="304" t="s">
        <v>769</v>
      </c>
      <c r="M185" s="306">
        <v>10000000</v>
      </c>
      <c r="N185" s="11" t="s">
        <v>2209</v>
      </c>
      <c r="O185" s="306"/>
      <c r="P185" s="304"/>
      <c r="Q185" s="304"/>
      <c r="R185" s="306"/>
      <c r="S185" s="306"/>
      <c r="T185" s="304"/>
      <c r="U185" s="304"/>
      <c r="V185" s="304"/>
      <c r="W185" s="304"/>
      <c r="X185" s="304"/>
    </row>
    <row r="186" spans="1:24" ht="75" customHeight="1">
      <c r="A186" s="302" t="s">
        <v>16</v>
      </c>
      <c r="B186" s="303" t="s">
        <v>17</v>
      </c>
      <c r="C186" s="303" t="s">
        <v>66</v>
      </c>
      <c r="D186" s="302" t="s">
        <v>424</v>
      </c>
      <c r="E186" s="304" t="s">
        <v>425</v>
      </c>
      <c r="F186" s="302" t="s">
        <v>729</v>
      </c>
      <c r="G186" s="304" t="s">
        <v>730</v>
      </c>
      <c r="H186" s="305"/>
      <c r="I186" s="305" t="s">
        <v>224</v>
      </c>
      <c r="J186" s="304" t="s">
        <v>778</v>
      </c>
      <c r="K186" s="306">
        <v>21404893</v>
      </c>
      <c r="L186" s="304" t="s">
        <v>779</v>
      </c>
      <c r="M186" s="306">
        <f>+PRODUCT(K186,1.03)</f>
        <v>22047039.789999999</v>
      </c>
      <c r="N186" s="263" t="s">
        <v>865</v>
      </c>
      <c r="O186" s="261"/>
      <c r="P186" s="264" t="s">
        <v>866</v>
      </c>
      <c r="Q186" s="265" t="s">
        <v>151</v>
      </c>
      <c r="R186" s="306"/>
      <c r="S186" s="306"/>
      <c r="T186" s="304"/>
      <c r="U186" s="304"/>
      <c r="V186" s="304"/>
      <c r="W186" s="304"/>
      <c r="X186" s="304"/>
    </row>
    <row r="187" spans="1:24" ht="75" customHeight="1">
      <c r="A187" s="302" t="s">
        <v>16</v>
      </c>
      <c r="B187" s="303" t="s">
        <v>17</v>
      </c>
      <c r="C187" s="303" t="s">
        <v>66</v>
      </c>
      <c r="D187" s="302" t="s">
        <v>424</v>
      </c>
      <c r="E187" s="304" t="s">
        <v>425</v>
      </c>
      <c r="F187" s="302" t="s">
        <v>729</v>
      </c>
      <c r="G187" s="304" t="s">
        <v>730</v>
      </c>
      <c r="H187" s="305"/>
      <c r="I187" s="305" t="s">
        <v>223</v>
      </c>
      <c r="J187" s="304"/>
      <c r="K187" s="306">
        <v>0</v>
      </c>
      <c r="L187" s="304" t="s">
        <v>788</v>
      </c>
      <c r="M187" s="306">
        <v>300000000</v>
      </c>
      <c r="N187" s="255" t="s">
        <v>416</v>
      </c>
      <c r="O187" s="306"/>
      <c r="P187" s="304"/>
      <c r="Q187" s="304"/>
      <c r="R187" s="306"/>
      <c r="S187" s="306"/>
      <c r="T187" s="304"/>
      <c r="U187" s="304"/>
      <c r="V187" s="304"/>
      <c r="W187" s="304"/>
      <c r="X187" s="304"/>
    </row>
    <row r="188" spans="1:24" ht="75" customHeight="1">
      <c r="A188" s="302" t="s">
        <v>16</v>
      </c>
      <c r="B188" s="303" t="s">
        <v>17</v>
      </c>
      <c r="C188" s="303" t="s">
        <v>66</v>
      </c>
      <c r="D188" s="302" t="s">
        <v>424</v>
      </c>
      <c r="E188" s="304" t="s">
        <v>425</v>
      </c>
      <c r="F188" s="302" t="s">
        <v>729</v>
      </c>
      <c r="G188" s="304" t="s">
        <v>730</v>
      </c>
      <c r="H188" s="305"/>
      <c r="I188" s="305" t="s">
        <v>76</v>
      </c>
      <c r="J188" s="304" t="s">
        <v>796</v>
      </c>
      <c r="K188" s="306">
        <v>5164007</v>
      </c>
      <c r="L188" s="304" t="s">
        <v>798</v>
      </c>
      <c r="M188" s="306">
        <v>12454273</v>
      </c>
      <c r="N188" s="102" t="s">
        <v>2574</v>
      </c>
      <c r="O188" s="103"/>
      <c r="P188" s="102" t="s">
        <v>2575</v>
      </c>
      <c r="Q188" s="103" t="s">
        <v>53</v>
      </c>
      <c r="R188" s="306"/>
      <c r="S188" s="306"/>
      <c r="T188" s="304"/>
      <c r="U188" s="304"/>
      <c r="V188" s="304"/>
      <c r="W188" s="304"/>
      <c r="X188" s="304"/>
    </row>
    <row r="189" spans="1:24" ht="75" customHeight="1">
      <c r="A189" s="302" t="s">
        <v>16</v>
      </c>
      <c r="B189" s="303" t="s">
        <v>17</v>
      </c>
      <c r="C189" s="303" t="s">
        <v>66</v>
      </c>
      <c r="D189" s="302" t="s">
        <v>424</v>
      </c>
      <c r="E189" s="304" t="s">
        <v>425</v>
      </c>
      <c r="F189" s="302" t="s">
        <v>433</v>
      </c>
      <c r="G189" s="304" t="s">
        <v>434</v>
      </c>
      <c r="H189" s="305" t="s">
        <v>201</v>
      </c>
      <c r="I189" s="305"/>
      <c r="J189" s="304" t="s">
        <v>801</v>
      </c>
      <c r="K189" s="306">
        <v>10448275.859999999</v>
      </c>
      <c r="L189" s="304"/>
      <c r="M189" s="306">
        <v>0</v>
      </c>
      <c r="N189" s="255" t="s">
        <v>1898</v>
      </c>
      <c r="O189" s="283"/>
      <c r="P189" s="257" t="s">
        <v>1899</v>
      </c>
      <c r="Q189" s="258" t="s">
        <v>53</v>
      </c>
      <c r="R189" s="306"/>
      <c r="S189" s="306"/>
      <c r="T189" s="304"/>
      <c r="U189" s="304"/>
      <c r="V189" s="304"/>
      <c r="W189" s="304"/>
      <c r="X189" s="304"/>
    </row>
    <row r="190" spans="1:24" ht="75" customHeight="1">
      <c r="A190" s="302" t="s">
        <v>16</v>
      </c>
      <c r="B190" s="303" t="s">
        <v>17</v>
      </c>
      <c r="C190" s="303" t="s">
        <v>66</v>
      </c>
      <c r="D190" s="302" t="s">
        <v>424</v>
      </c>
      <c r="E190" s="304" t="s">
        <v>425</v>
      </c>
      <c r="F190" s="302" t="s">
        <v>433</v>
      </c>
      <c r="G190" s="304" t="s">
        <v>434</v>
      </c>
      <c r="H190" s="305" t="s">
        <v>228</v>
      </c>
      <c r="I190" s="305"/>
      <c r="J190" s="304" t="s">
        <v>802</v>
      </c>
      <c r="K190" s="306">
        <v>5000000</v>
      </c>
      <c r="L190" s="304" t="s">
        <v>803</v>
      </c>
      <c r="M190" s="306">
        <v>5000000</v>
      </c>
      <c r="N190" s="349" t="s">
        <v>1492</v>
      </c>
      <c r="O190" s="363"/>
      <c r="P190" s="364" t="s">
        <v>1493</v>
      </c>
      <c r="Q190" s="306"/>
      <c r="R190" s="306"/>
      <c r="S190" s="306"/>
      <c r="T190" s="304"/>
      <c r="U190" s="304"/>
      <c r="V190" s="304"/>
      <c r="W190" s="304"/>
      <c r="X190" s="304"/>
    </row>
    <row r="191" spans="1:24" ht="75" customHeight="1">
      <c r="A191" s="302" t="s">
        <v>16</v>
      </c>
      <c r="B191" s="303" t="s">
        <v>17</v>
      </c>
      <c r="C191" s="303" t="s">
        <v>66</v>
      </c>
      <c r="D191" s="302" t="s">
        <v>424</v>
      </c>
      <c r="E191" s="304" t="s">
        <v>425</v>
      </c>
      <c r="F191" s="302" t="s">
        <v>433</v>
      </c>
      <c r="G191" s="304" t="s">
        <v>434</v>
      </c>
      <c r="H191" s="305" t="s">
        <v>183</v>
      </c>
      <c r="I191" s="305"/>
      <c r="J191" s="304" t="s">
        <v>731</v>
      </c>
      <c r="K191" s="306">
        <v>0</v>
      </c>
      <c r="L191" s="304"/>
      <c r="M191" s="368">
        <v>0</v>
      </c>
      <c r="N191" s="277" t="s">
        <v>1489</v>
      </c>
      <c r="O191" s="369"/>
      <c r="P191" s="289" t="s">
        <v>1459</v>
      </c>
      <c r="Q191" s="370" t="s">
        <v>53</v>
      </c>
      <c r="R191" s="306"/>
      <c r="S191" s="306"/>
      <c r="T191" s="304"/>
      <c r="U191" s="304"/>
      <c r="V191" s="304"/>
      <c r="W191" s="304"/>
      <c r="X191" s="304"/>
    </row>
    <row r="192" spans="1:24" ht="75" customHeight="1">
      <c r="A192" s="302" t="s">
        <v>16</v>
      </c>
      <c r="B192" s="303" t="s">
        <v>17</v>
      </c>
      <c r="C192" s="303" t="s">
        <v>66</v>
      </c>
      <c r="D192" s="302" t="s">
        <v>424</v>
      </c>
      <c r="E192" s="304" t="s">
        <v>425</v>
      </c>
      <c r="F192" s="302" t="s">
        <v>433</v>
      </c>
      <c r="G192" s="304" t="s">
        <v>434</v>
      </c>
      <c r="H192" s="305" t="s">
        <v>186</v>
      </c>
      <c r="I192" s="305"/>
      <c r="J192" s="304" t="s">
        <v>805</v>
      </c>
      <c r="K192" s="306">
        <v>0</v>
      </c>
      <c r="L192" s="304"/>
      <c r="M192" s="306">
        <v>0</v>
      </c>
      <c r="N192" s="102" t="s">
        <v>805</v>
      </c>
      <c r="O192" s="27"/>
      <c r="P192" s="102" t="s">
        <v>805</v>
      </c>
      <c r="Q192" s="26"/>
      <c r="S192" s="88" t="s">
        <v>151</v>
      </c>
      <c r="T192" s="304"/>
      <c r="U192" s="304"/>
      <c r="V192" s="304"/>
      <c r="W192" s="304"/>
      <c r="X192" s="304"/>
    </row>
    <row r="193" spans="1:24" ht="75" customHeight="1">
      <c r="A193" s="302" t="s">
        <v>16</v>
      </c>
      <c r="B193" s="303" t="s">
        <v>17</v>
      </c>
      <c r="C193" s="303" t="s">
        <v>66</v>
      </c>
      <c r="D193" s="302" t="s">
        <v>424</v>
      </c>
      <c r="E193" s="304" t="s">
        <v>425</v>
      </c>
      <c r="F193" s="302" t="s">
        <v>433</v>
      </c>
      <c r="G193" s="304" t="s">
        <v>434</v>
      </c>
      <c r="H193" s="305" t="s">
        <v>370</v>
      </c>
      <c r="I193" s="305"/>
      <c r="J193" s="304" t="s">
        <v>807</v>
      </c>
      <c r="K193" s="306">
        <v>5000000</v>
      </c>
      <c r="L193" s="304" t="s">
        <v>809</v>
      </c>
      <c r="M193" s="306">
        <v>7000000</v>
      </c>
      <c r="N193" s="195" t="s">
        <v>2394</v>
      </c>
      <c r="O193" s="306"/>
      <c r="P193" s="304"/>
      <c r="Q193" s="304"/>
      <c r="R193" s="306"/>
      <c r="S193" s="306"/>
      <c r="T193" s="304"/>
      <c r="U193" s="304"/>
      <c r="V193" s="304"/>
      <c r="W193" s="304"/>
      <c r="X193" s="304"/>
    </row>
    <row r="194" spans="1:24" ht="75" customHeight="1">
      <c r="A194" s="302" t="s">
        <v>16</v>
      </c>
      <c r="B194" s="303" t="s">
        <v>17</v>
      </c>
      <c r="C194" s="303" t="s">
        <v>66</v>
      </c>
      <c r="D194" s="302" t="s">
        <v>424</v>
      </c>
      <c r="E194" s="304" t="s">
        <v>425</v>
      </c>
      <c r="F194" s="302" t="s">
        <v>433</v>
      </c>
      <c r="G194" s="304" t="s">
        <v>434</v>
      </c>
      <c r="H194" s="305" t="s">
        <v>191</v>
      </c>
      <c r="I194" s="305"/>
      <c r="J194" s="304" t="s">
        <v>813</v>
      </c>
      <c r="K194" s="352">
        <v>6000000</v>
      </c>
      <c r="L194" s="304" t="s">
        <v>814</v>
      </c>
      <c r="M194" s="352">
        <v>6000000</v>
      </c>
      <c r="N194" s="206" t="s">
        <v>2801</v>
      </c>
      <c r="O194" s="226">
        <v>6000000</v>
      </c>
      <c r="P194" s="216" t="s">
        <v>2802</v>
      </c>
      <c r="Q194" s="352" t="s">
        <v>151</v>
      </c>
      <c r="R194" s="352"/>
      <c r="S194" s="306"/>
      <c r="T194" s="304"/>
      <c r="U194" s="304"/>
      <c r="V194" s="304"/>
      <c r="W194" s="304"/>
      <c r="X194" s="304"/>
    </row>
    <row r="195" spans="1:24" ht="75" customHeight="1">
      <c r="A195" s="302" t="s">
        <v>16</v>
      </c>
      <c r="B195" s="303" t="s">
        <v>17</v>
      </c>
      <c r="C195" s="303" t="s">
        <v>66</v>
      </c>
      <c r="D195" s="302" t="s">
        <v>424</v>
      </c>
      <c r="E195" s="304" t="s">
        <v>425</v>
      </c>
      <c r="F195" s="302" t="s">
        <v>433</v>
      </c>
      <c r="G195" s="304" t="s">
        <v>434</v>
      </c>
      <c r="H195" s="305" t="s">
        <v>235</v>
      </c>
      <c r="I195" s="305"/>
      <c r="J195" s="304" t="s">
        <v>819</v>
      </c>
      <c r="K195" s="306">
        <v>20000000</v>
      </c>
      <c r="L195" s="304" t="s">
        <v>820</v>
      </c>
      <c r="M195" s="306">
        <v>10000000</v>
      </c>
      <c r="N195" s="11" t="s">
        <v>2209</v>
      </c>
      <c r="O195" s="306"/>
      <c r="P195" s="304"/>
      <c r="Q195" s="304"/>
      <c r="R195" s="306"/>
      <c r="S195" s="306"/>
      <c r="T195" s="304"/>
      <c r="U195" s="304"/>
      <c r="V195" s="304"/>
      <c r="W195" s="304"/>
      <c r="X195" s="304"/>
    </row>
    <row r="196" spans="1:24" ht="75" customHeight="1">
      <c r="A196" s="302" t="s">
        <v>16</v>
      </c>
      <c r="B196" s="303" t="s">
        <v>17</v>
      </c>
      <c r="C196" s="303" t="s">
        <v>66</v>
      </c>
      <c r="D196" s="302" t="s">
        <v>424</v>
      </c>
      <c r="E196" s="304" t="s">
        <v>425</v>
      </c>
      <c r="F196" s="302" t="s">
        <v>433</v>
      </c>
      <c r="G196" s="304" t="s">
        <v>434</v>
      </c>
      <c r="H196" s="305" t="s">
        <v>308</v>
      </c>
      <c r="I196" s="305"/>
      <c r="J196" s="304" t="s">
        <v>822</v>
      </c>
      <c r="K196" s="306">
        <v>0</v>
      </c>
      <c r="L196" s="304" t="s">
        <v>822</v>
      </c>
      <c r="M196" s="306">
        <v>0</v>
      </c>
      <c r="N196" s="263" t="s">
        <v>868</v>
      </c>
      <c r="O196" s="306"/>
      <c r="P196" s="304"/>
      <c r="Q196" s="304"/>
      <c r="R196" s="306"/>
      <c r="S196" s="306"/>
      <c r="T196" s="304"/>
      <c r="U196" s="304"/>
      <c r="V196" s="304"/>
      <c r="W196" s="304"/>
      <c r="X196" s="304"/>
    </row>
    <row r="197" spans="1:24" ht="75" customHeight="1">
      <c r="A197" s="302" t="s">
        <v>16</v>
      </c>
      <c r="B197" s="303" t="s">
        <v>17</v>
      </c>
      <c r="C197" s="303" t="s">
        <v>66</v>
      </c>
      <c r="D197" s="302" t="s">
        <v>424</v>
      </c>
      <c r="E197" s="304" t="s">
        <v>425</v>
      </c>
      <c r="F197" s="302" t="s">
        <v>433</v>
      </c>
      <c r="G197" s="304" t="s">
        <v>434</v>
      </c>
      <c r="H197" s="305" t="s">
        <v>278</v>
      </c>
      <c r="I197" s="305"/>
      <c r="J197" s="304"/>
      <c r="K197" s="306">
        <v>0</v>
      </c>
      <c r="L197" s="304" t="s">
        <v>435</v>
      </c>
      <c r="M197" s="306">
        <v>700000000</v>
      </c>
      <c r="N197" s="255" t="s">
        <v>416</v>
      </c>
      <c r="O197" s="306"/>
      <c r="P197" s="304"/>
      <c r="Q197" s="304"/>
      <c r="R197" s="306"/>
      <c r="S197" s="306"/>
      <c r="T197" s="304"/>
      <c r="U197" s="304"/>
      <c r="V197" s="304"/>
      <c r="W197" s="304"/>
      <c r="X197" s="304"/>
    </row>
    <row r="198" spans="1:24" ht="75" customHeight="1">
      <c r="A198" s="302" t="s">
        <v>16</v>
      </c>
      <c r="B198" s="303" t="s">
        <v>17</v>
      </c>
      <c r="C198" s="303" t="s">
        <v>66</v>
      </c>
      <c r="D198" s="302" t="s">
        <v>424</v>
      </c>
      <c r="E198" s="304" t="s">
        <v>425</v>
      </c>
      <c r="F198" s="302" t="s">
        <v>433</v>
      </c>
      <c r="G198" s="304" t="s">
        <v>434</v>
      </c>
      <c r="H198" s="305" t="s">
        <v>311</v>
      </c>
      <c r="I198" s="305"/>
      <c r="J198" s="304" t="s">
        <v>826</v>
      </c>
      <c r="K198" s="306">
        <v>3000000</v>
      </c>
      <c r="L198" s="304"/>
      <c r="M198" s="306">
        <v>0</v>
      </c>
      <c r="N198" s="47" t="s">
        <v>1057</v>
      </c>
      <c r="O198" s="151">
        <v>0</v>
      </c>
      <c r="P198" s="67" t="s">
        <v>1058</v>
      </c>
      <c r="Q198" s="66" t="s">
        <v>53</v>
      </c>
      <c r="R198" s="304"/>
      <c r="S198" s="306"/>
      <c r="T198" s="304"/>
      <c r="U198" s="304"/>
      <c r="V198" s="304"/>
      <c r="W198" s="304"/>
      <c r="X198" s="304"/>
    </row>
    <row r="199" spans="1:24" ht="75" customHeight="1">
      <c r="A199" s="302" t="s">
        <v>16</v>
      </c>
      <c r="B199" s="303" t="s">
        <v>17</v>
      </c>
      <c r="C199" s="303" t="s">
        <v>66</v>
      </c>
      <c r="D199" s="302" t="s">
        <v>424</v>
      </c>
      <c r="E199" s="304" t="s">
        <v>425</v>
      </c>
      <c r="F199" s="302" t="s">
        <v>433</v>
      </c>
      <c r="G199" s="304" t="s">
        <v>434</v>
      </c>
      <c r="H199" s="305"/>
      <c r="I199" s="305" t="s">
        <v>76</v>
      </c>
      <c r="J199" s="304" t="s">
        <v>827</v>
      </c>
      <c r="K199" s="306">
        <v>5025233</v>
      </c>
      <c r="L199" s="304" t="s">
        <v>828</v>
      </c>
      <c r="M199" s="306">
        <v>950632</v>
      </c>
      <c r="N199" s="102" t="s">
        <v>2574</v>
      </c>
      <c r="O199" s="103"/>
      <c r="P199" s="102" t="s">
        <v>2575</v>
      </c>
      <c r="Q199" s="103" t="s">
        <v>53</v>
      </c>
      <c r="R199" s="304"/>
      <c r="S199" s="306"/>
      <c r="T199" s="304"/>
      <c r="U199" s="304"/>
      <c r="V199" s="304"/>
      <c r="W199" s="304"/>
      <c r="X199" s="304"/>
    </row>
    <row r="200" spans="1:24" ht="75" customHeight="1">
      <c r="A200" s="302" t="s">
        <v>16</v>
      </c>
      <c r="B200" s="303" t="s">
        <v>17</v>
      </c>
      <c r="C200" s="303" t="s">
        <v>66</v>
      </c>
      <c r="D200" s="302" t="s">
        <v>438</v>
      </c>
      <c r="E200" s="304" t="s">
        <v>439</v>
      </c>
      <c r="F200" s="302" t="s">
        <v>440</v>
      </c>
      <c r="G200" s="304" t="s">
        <v>441</v>
      </c>
      <c r="H200" s="305" t="s">
        <v>201</v>
      </c>
      <c r="I200" s="305"/>
      <c r="J200" s="304" t="s">
        <v>829</v>
      </c>
      <c r="K200" s="306">
        <v>30000000</v>
      </c>
      <c r="L200" s="304"/>
      <c r="M200" s="306">
        <v>0</v>
      </c>
      <c r="N200" s="255" t="s">
        <v>1834</v>
      </c>
      <c r="O200" s="283"/>
      <c r="P200" s="257" t="s">
        <v>1852</v>
      </c>
      <c r="Q200" s="258"/>
      <c r="R200" s="372" t="s">
        <v>53</v>
      </c>
      <c r="S200" s="306"/>
      <c r="T200" s="304"/>
      <c r="U200" s="304"/>
      <c r="V200" s="304"/>
      <c r="W200" s="304"/>
      <c r="X200" s="304"/>
    </row>
    <row r="201" spans="1:24" ht="75" customHeight="1">
      <c r="A201" s="302" t="s">
        <v>16</v>
      </c>
      <c r="B201" s="303" t="s">
        <v>17</v>
      </c>
      <c r="C201" s="303" t="s">
        <v>66</v>
      </c>
      <c r="D201" s="302" t="s">
        <v>438</v>
      </c>
      <c r="E201" s="304" t="s">
        <v>439</v>
      </c>
      <c r="F201" s="302" t="s">
        <v>440</v>
      </c>
      <c r="G201" s="304" t="s">
        <v>441</v>
      </c>
      <c r="H201" s="305" t="s">
        <v>228</v>
      </c>
      <c r="I201" s="305"/>
      <c r="J201" s="304" t="s">
        <v>831</v>
      </c>
      <c r="K201" s="306">
        <v>5000000</v>
      </c>
      <c r="L201" s="304" t="s">
        <v>831</v>
      </c>
      <c r="M201" s="306">
        <v>5000000</v>
      </c>
      <c r="N201" s="349" t="s">
        <v>1572</v>
      </c>
      <c r="O201" s="283"/>
      <c r="P201" s="350" t="s">
        <v>1573</v>
      </c>
      <c r="Q201" s="304"/>
      <c r="R201" s="306"/>
      <c r="S201" s="306"/>
      <c r="T201" s="304"/>
      <c r="U201" s="304"/>
      <c r="V201" s="304"/>
      <c r="W201" s="304"/>
      <c r="X201" s="304"/>
    </row>
    <row r="202" spans="1:24" ht="75" customHeight="1">
      <c r="A202" s="302" t="s">
        <v>16</v>
      </c>
      <c r="B202" s="303" t="s">
        <v>17</v>
      </c>
      <c r="C202" s="303" t="s">
        <v>66</v>
      </c>
      <c r="D202" s="302" t="s">
        <v>438</v>
      </c>
      <c r="E202" s="304" t="s">
        <v>439</v>
      </c>
      <c r="F202" s="302" t="s">
        <v>440</v>
      </c>
      <c r="G202" s="304" t="s">
        <v>441</v>
      </c>
      <c r="H202" s="305" t="s">
        <v>257</v>
      </c>
      <c r="I202" s="305"/>
      <c r="J202" s="304" t="s">
        <v>833</v>
      </c>
      <c r="K202" s="306">
        <v>10000000</v>
      </c>
      <c r="L202" s="304" t="s">
        <v>833</v>
      </c>
      <c r="M202" s="368">
        <v>10000000</v>
      </c>
      <c r="N202" s="277" t="s">
        <v>1496</v>
      </c>
      <c r="O202" s="278" t="s">
        <v>1472</v>
      </c>
      <c r="P202" s="289" t="s">
        <v>1400</v>
      </c>
      <c r="Q202" s="370" t="s">
        <v>151</v>
      </c>
      <c r="R202" s="306"/>
      <c r="S202" s="306"/>
      <c r="T202" s="304"/>
      <c r="U202" s="304"/>
      <c r="V202" s="304"/>
      <c r="W202" s="304"/>
      <c r="X202" s="304"/>
    </row>
    <row r="203" spans="1:24" ht="75" customHeight="1">
      <c r="A203" s="302" t="s">
        <v>16</v>
      </c>
      <c r="B203" s="303" t="s">
        <v>17</v>
      </c>
      <c r="C203" s="303" t="s">
        <v>66</v>
      </c>
      <c r="D203" s="302" t="s">
        <v>438</v>
      </c>
      <c r="E203" s="304" t="s">
        <v>439</v>
      </c>
      <c r="F203" s="302" t="s">
        <v>440</v>
      </c>
      <c r="G203" s="304" t="s">
        <v>441</v>
      </c>
      <c r="H203" s="305" t="s">
        <v>186</v>
      </c>
      <c r="I203" s="305"/>
      <c r="J203" s="304" t="s">
        <v>834</v>
      </c>
      <c r="K203" s="306">
        <v>28000000</v>
      </c>
      <c r="L203" s="304" t="s">
        <v>835</v>
      </c>
      <c r="M203" s="306">
        <v>60000000</v>
      </c>
      <c r="N203" s="102" t="s">
        <v>2213</v>
      </c>
      <c r="O203" s="27"/>
      <c r="P203" s="102" t="s">
        <v>2214</v>
      </c>
      <c r="Q203" s="88" t="s">
        <v>151</v>
      </c>
      <c r="R203" s="306"/>
      <c r="S203" s="306"/>
      <c r="T203" s="304"/>
      <c r="U203" s="304"/>
      <c r="V203" s="304"/>
      <c r="W203" s="304"/>
      <c r="X203" s="304"/>
    </row>
    <row r="204" spans="1:24" ht="75" customHeight="1">
      <c r="A204" s="302" t="s">
        <v>16</v>
      </c>
      <c r="B204" s="303" t="s">
        <v>17</v>
      </c>
      <c r="C204" s="303" t="s">
        <v>66</v>
      </c>
      <c r="D204" s="302" t="s">
        <v>438</v>
      </c>
      <c r="E204" s="304" t="s">
        <v>439</v>
      </c>
      <c r="F204" s="302" t="s">
        <v>440</v>
      </c>
      <c r="G204" s="304" t="s">
        <v>441</v>
      </c>
      <c r="H204" s="305" t="s">
        <v>370</v>
      </c>
      <c r="I204" s="305"/>
      <c r="J204" s="304" t="s">
        <v>838</v>
      </c>
      <c r="K204" s="306">
        <v>3000000</v>
      </c>
      <c r="L204" s="304" t="s">
        <v>839</v>
      </c>
      <c r="M204" s="306">
        <v>5000000</v>
      </c>
      <c r="N204" s="193" t="s">
        <v>2407</v>
      </c>
      <c r="O204" s="306"/>
      <c r="P204" s="304"/>
      <c r="Q204" s="304"/>
      <c r="R204" s="306"/>
      <c r="S204" s="306"/>
      <c r="T204" s="304"/>
      <c r="U204" s="304"/>
      <c r="V204" s="304"/>
      <c r="W204" s="304"/>
      <c r="X204" s="304"/>
    </row>
    <row r="205" spans="1:24" ht="75" customHeight="1">
      <c r="A205" s="302" t="s">
        <v>16</v>
      </c>
      <c r="B205" s="303" t="s">
        <v>17</v>
      </c>
      <c r="C205" s="303" t="s">
        <v>66</v>
      </c>
      <c r="D205" s="302" t="s">
        <v>438</v>
      </c>
      <c r="E205" s="304" t="s">
        <v>439</v>
      </c>
      <c r="F205" s="302" t="s">
        <v>440</v>
      </c>
      <c r="G205" s="304" t="s">
        <v>441</v>
      </c>
      <c r="H205" s="305" t="s">
        <v>378</v>
      </c>
      <c r="I205" s="305"/>
      <c r="J205" s="304" t="s">
        <v>842</v>
      </c>
      <c r="K205" s="306">
        <v>6000000</v>
      </c>
      <c r="L205" s="304" t="s">
        <v>843</v>
      </c>
      <c r="M205" s="306">
        <v>6000000</v>
      </c>
      <c r="N205" s="206" t="s">
        <v>2803</v>
      </c>
      <c r="O205" s="220">
        <v>6000000</v>
      </c>
      <c r="P205" s="216" t="s">
        <v>2804</v>
      </c>
      <c r="Q205" s="304"/>
      <c r="R205" s="306"/>
      <c r="S205" s="306"/>
      <c r="T205" s="304"/>
      <c r="U205" s="304"/>
      <c r="V205" s="304"/>
      <c r="W205" s="304"/>
      <c r="X205" s="304"/>
    </row>
    <row r="206" spans="1:24" ht="75" customHeight="1">
      <c r="A206" s="302" t="s">
        <v>16</v>
      </c>
      <c r="B206" s="303" t="s">
        <v>17</v>
      </c>
      <c r="C206" s="303" t="s">
        <v>66</v>
      </c>
      <c r="D206" s="302" t="s">
        <v>438</v>
      </c>
      <c r="E206" s="304" t="s">
        <v>439</v>
      </c>
      <c r="F206" s="302" t="s">
        <v>440</v>
      </c>
      <c r="G206" s="304" t="s">
        <v>441</v>
      </c>
      <c r="H206" s="305" t="s">
        <v>235</v>
      </c>
      <c r="I206" s="305"/>
      <c r="J206" s="304" t="s">
        <v>846</v>
      </c>
      <c r="K206" s="306">
        <v>40000000</v>
      </c>
      <c r="L206" s="304" t="s">
        <v>847</v>
      </c>
      <c r="M206" s="306">
        <v>10000000</v>
      </c>
      <c r="N206" s="11" t="s">
        <v>2226</v>
      </c>
      <c r="O206" s="14">
        <v>20730000</v>
      </c>
      <c r="P206" s="96" t="s">
        <v>2205</v>
      </c>
      <c r="Q206" s="304"/>
      <c r="R206" s="306"/>
      <c r="S206" s="306"/>
      <c r="T206" s="304"/>
      <c r="U206" s="304"/>
      <c r="V206" s="304"/>
      <c r="W206" s="304"/>
      <c r="X206" s="304"/>
    </row>
    <row r="207" spans="1:24" ht="75" customHeight="1">
      <c r="A207" s="302" t="s">
        <v>16</v>
      </c>
      <c r="B207" s="303" t="s">
        <v>17</v>
      </c>
      <c r="C207" s="303" t="s">
        <v>66</v>
      </c>
      <c r="D207" s="302" t="s">
        <v>438</v>
      </c>
      <c r="E207" s="304" t="s">
        <v>439</v>
      </c>
      <c r="F207" s="302" t="s">
        <v>440</v>
      </c>
      <c r="G207" s="304" t="s">
        <v>441</v>
      </c>
      <c r="H207" s="305" t="s">
        <v>224</v>
      </c>
      <c r="I207" s="305"/>
      <c r="J207" s="304" t="s">
        <v>848</v>
      </c>
      <c r="K207" s="306">
        <v>5000000</v>
      </c>
      <c r="L207" s="304" t="s">
        <v>848</v>
      </c>
      <c r="M207" s="306">
        <v>5000000</v>
      </c>
      <c r="N207" s="263" t="s">
        <v>869</v>
      </c>
      <c r="O207" s="261"/>
      <c r="P207" s="264" t="s">
        <v>870</v>
      </c>
      <c r="Q207" s="265" t="s">
        <v>151</v>
      </c>
      <c r="R207" s="306"/>
      <c r="S207" s="306"/>
      <c r="T207" s="304"/>
      <c r="U207" s="304"/>
      <c r="V207" s="304"/>
      <c r="W207" s="304"/>
      <c r="X207" s="304"/>
    </row>
    <row r="208" spans="1:24" ht="75" customHeight="1">
      <c r="A208" s="302" t="s">
        <v>16</v>
      </c>
      <c r="B208" s="303" t="s">
        <v>17</v>
      </c>
      <c r="C208" s="303" t="s">
        <v>66</v>
      </c>
      <c r="D208" s="302" t="s">
        <v>438</v>
      </c>
      <c r="E208" s="304" t="s">
        <v>439</v>
      </c>
      <c r="F208" s="302" t="s">
        <v>440</v>
      </c>
      <c r="G208" s="304" t="s">
        <v>441</v>
      </c>
      <c r="H208" s="305" t="s">
        <v>278</v>
      </c>
      <c r="I208" s="305"/>
      <c r="J208" s="304"/>
      <c r="K208" s="306"/>
      <c r="L208" s="304" t="s">
        <v>442</v>
      </c>
      <c r="M208" s="306">
        <v>42981909.25</v>
      </c>
      <c r="N208" s="255" t="s">
        <v>416</v>
      </c>
      <c r="O208" s="306"/>
      <c r="P208" s="304"/>
      <c r="Q208" s="304"/>
      <c r="R208" s="306"/>
      <c r="S208" s="306"/>
      <c r="T208" s="304"/>
      <c r="U208" s="304"/>
      <c r="V208" s="304"/>
      <c r="W208" s="304"/>
      <c r="X208" s="304"/>
    </row>
    <row r="209" spans="1:24" ht="75" customHeight="1">
      <c r="A209" s="302" t="s">
        <v>16</v>
      </c>
      <c r="B209" s="303" t="s">
        <v>17</v>
      </c>
      <c r="C209" s="303" t="s">
        <v>66</v>
      </c>
      <c r="D209" s="302" t="s">
        <v>438</v>
      </c>
      <c r="E209" s="304" t="s">
        <v>439</v>
      </c>
      <c r="F209" s="302" t="s">
        <v>440</v>
      </c>
      <c r="G209" s="304" t="s">
        <v>441</v>
      </c>
      <c r="H209" s="305" t="s">
        <v>76</v>
      </c>
      <c r="I209" s="305"/>
      <c r="J209" s="304" t="s">
        <v>852</v>
      </c>
      <c r="K209" s="306">
        <v>3867432</v>
      </c>
      <c r="L209" s="304" t="s">
        <v>852</v>
      </c>
      <c r="M209" s="306">
        <v>19791067</v>
      </c>
      <c r="N209" s="105" t="s">
        <v>2533</v>
      </c>
      <c r="O209" s="103"/>
      <c r="P209" s="105" t="s">
        <v>2534</v>
      </c>
      <c r="Q209" s="103" t="s">
        <v>53</v>
      </c>
      <c r="R209" s="306"/>
      <c r="S209" s="306"/>
      <c r="T209" s="304"/>
      <c r="U209" s="304"/>
      <c r="V209" s="304"/>
      <c r="W209" s="304"/>
      <c r="X209" s="304"/>
    </row>
    <row r="210" spans="1:24" ht="75" customHeight="1">
      <c r="A210" s="302" t="s">
        <v>16</v>
      </c>
      <c r="B210" s="303" t="s">
        <v>17</v>
      </c>
      <c r="C210" s="303" t="s">
        <v>66</v>
      </c>
      <c r="D210" s="302" t="s">
        <v>438</v>
      </c>
      <c r="E210" s="304" t="s">
        <v>439</v>
      </c>
      <c r="F210" s="302" t="s">
        <v>440</v>
      </c>
      <c r="G210" s="304" t="s">
        <v>441</v>
      </c>
      <c r="H210" s="305"/>
      <c r="I210" s="305" t="s">
        <v>301</v>
      </c>
      <c r="J210" s="304" t="s">
        <v>853</v>
      </c>
      <c r="K210" s="306">
        <v>7500000</v>
      </c>
      <c r="L210" s="304" t="s">
        <v>853</v>
      </c>
      <c r="M210" s="306">
        <v>8700000</v>
      </c>
      <c r="N210" s="373" t="s">
        <v>1965</v>
      </c>
      <c r="O210" s="374">
        <v>0</v>
      </c>
      <c r="P210" s="354" t="s">
        <v>1966</v>
      </c>
      <c r="Q210" s="304"/>
      <c r="R210" s="306"/>
      <c r="S210" s="306"/>
      <c r="T210" s="304"/>
      <c r="U210" s="304"/>
      <c r="V210" s="304"/>
      <c r="W210" s="304"/>
      <c r="X210" s="304"/>
    </row>
    <row r="211" spans="1:24" ht="75" customHeight="1">
      <c r="A211" s="302" t="s">
        <v>16</v>
      </c>
      <c r="B211" s="303" t="s">
        <v>17</v>
      </c>
      <c r="C211" s="303" t="s">
        <v>66</v>
      </c>
      <c r="D211" s="302" t="s">
        <v>438</v>
      </c>
      <c r="E211" s="304" t="s">
        <v>439</v>
      </c>
      <c r="F211" s="302" t="s">
        <v>445</v>
      </c>
      <c r="G211" s="304" t="s">
        <v>446</v>
      </c>
      <c r="H211" s="305" t="s">
        <v>224</v>
      </c>
      <c r="I211" s="305"/>
      <c r="J211" s="304"/>
      <c r="K211" s="306">
        <v>0</v>
      </c>
      <c r="L211" s="304" t="s">
        <v>854</v>
      </c>
      <c r="M211" s="306">
        <v>20000000</v>
      </c>
      <c r="N211" s="263" t="s">
        <v>874</v>
      </c>
      <c r="O211" s="261"/>
      <c r="P211" s="264" t="s">
        <v>875</v>
      </c>
      <c r="Q211" s="265" t="s">
        <v>151</v>
      </c>
      <c r="R211" s="306"/>
      <c r="S211" s="306"/>
      <c r="T211" s="304"/>
      <c r="U211" s="304"/>
      <c r="V211" s="304"/>
      <c r="W211" s="304"/>
      <c r="X211" s="304"/>
    </row>
    <row r="212" spans="1:24" ht="75" customHeight="1">
      <c r="A212" s="302" t="s">
        <v>16</v>
      </c>
      <c r="B212" s="303" t="s">
        <v>17</v>
      </c>
      <c r="C212" s="303" t="s">
        <v>66</v>
      </c>
      <c r="D212" s="302" t="s">
        <v>438</v>
      </c>
      <c r="E212" s="304" t="s">
        <v>439</v>
      </c>
      <c r="F212" s="302" t="s">
        <v>445</v>
      </c>
      <c r="G212" s="304" t="s">
        <v>446</v>
      </c>
      <c r="H212" s="305" t="s">
        <v>223</v>
      </c>
      <c r="I212" s="305"/>
      <c r="J212" s="304"/>
      <c r="K212" s="306">
        <v>0</v>
      </c>
      <c r="L212" s="304" t="s">
        <v>447</v>
      </c>
      <c r="M212" s="306">
        <v>140000000</v>
      </c>
      <c r="N212" s="255" t="s">
        <v>416</v>
      </c>
      <c r="O212" s="306"/>
      <c r="P212" s="304"/>
      <c r="Q212" s="304"/>
      <c r="R212" s="306"/>
      <c r="S212" s="306"/>
      <c r="T212" s="304"/>
      <c r="U212" s="304"/>
      <c r="V212" s="304"/>
      <c r="W212" s="304"/>
      <c r="X212" s="304"/>
    </row>
    <row r="213" spans="1:24" ht="75" customHeight="1">
      <c r="A213" s="302" t="s">
        <v>16</v>
      </c>
      <c r="B213" s="303" t="s">
        <v>17</v>
      </c>
      <c r="C213" s="303" t="s">
        <v>66</v>
      </c>
      <c r="D213" s="302" t="s">
        <v>438</v>
      </c>
      <c r="E213" s="304" t="s">
        <v>439</v>
      </c>
      <c r="F213" s="302" t="s">
        <v>445</v>
      </c>
      <c r="G213" s="304" t="s">
        <v>446</v>
      </c>
      <c r="H213" s="305" t="s">
        <v>311</v>
      </c>
      <c r="I213" s="305"/>
      <c r="J213" s="304"/>
      <c r="K213" s="306">
        <v>0</v>
      </c>
      <c r="L213" s="304"/>
      <c r="M213" s="306">
        <v>0</v>
      </c>
      <c r="N213" s="47" t="s">
        <v>1048</v>
      </c>
      <c r="O213" s="151">
        <v>0</v>
      </c>
      <c r="P213" s="67" t="s">
        <v>1043</v>
      </c>
      <c r="Q213" s="304"/>
      <c r="R213" s="306"/>
      <c r="S213" s="306"/>
      <c r="T213" s="304"/>
      <c r="U213" s="304"/>
      <c r="V213" s="304"/>
      <c r="W213" s="304"/>
      <c r="X213" s="304"/>
    </row>
    <row r="214" spans="1:24" ht="75" customHeight="1">
      <c r="A214" s="302" t="s">
        <v>16</v>
      </c>
      <c r="B214" s="303" t="s">
        <v>17</v>
      </c>
      <c r="C214" s="303" t="s">
        <v>66</v>
      </c>
      <c r="D214" s="302" t="s">
        <v>438</v>
      </c>
      <c r="E214" s="304" t="s">
        <v>439</v>
      </c>
      <c r="F214" s="302" t="s">
        <v>445</v>
      </c>
      <c r="G214" s="304" t="s">
        <v>446</v>
      </c>
      <c r="H214" s="305"/>
      <c r="I214" s="305" t="s">
        <v>257</v>
      </c>
      <c r="J214" s="304" t="s">
        <v>857</v>
      </c>
      <c r="K214" s="306">
        <v>50000000</v>
      </c>
      <c r="L214" s="304" t="s">
        <v>857</v>
      </c>
      <c r="M214" s="306">
        <v>50000000</v>
      </c>
      <c r="N214" s="274" t="s">
        <v>1499</v>
      </c>
      <c r="O214" s="306"/>
      <c r="P214" s="304"/>
      <c r="Q214" s="304"/>
      <c r="R214" s="306"/>
      <c r="S214" s="306"/>
      <c r="T214" s="304"/>
      <c r="U214" s="304"/>
      <c r="V214" s="304"/>
      <c r="W214" s="304"/>
      <c r="X214" s="304"/>
    </row>
    <row r="215" spans="1:24" ht="75" customHeight="1">
      <c r="A215" s="302" t="s">
        <v>16</v>
      </c>
      <c r="B215" s="303" t="s">
        <v>17</v>
      </c>
      <c r="C215" s="303" t="s">
        <v>66</v>
      </c>
      <c r="D215" s="302" t="s">
        <v>438</v>
      </c>
      <c r="E215" s="304" t="s">
        <v>439</v>
      </c>
      <c r="F215" s="302" t="s">
        <v>445</v>
      </c>
      <c r="G215" s="304" t="s">
        <v>446</v>
      </c>
      <c r="H215" s="305"/>
      <c r="I215" s="305" t="s">
        <v>186</v>
      </c>
      <c r="J215" s="304"/>
      <c r="K215" s="306">
        <v>0</v>
      </c>
      <c r="L215" s="304" t="s">
        <v>858</v>
      </c>
      <c r="M215" s="306">
        <v>33000000</v>
      </c>
      <c r="N215" s="304"/>
      <c r="O215" s="306"/>
      <c r="P215" s="304"/>
      <c r="Q215" s="304"/>
      <c r="R215" s="306"/>
      <c r="S215" s="306"/>
      <c r="T215" s="304"/>
      <c r="U215" s="304"/>
      <c r="V215" s="304"/>
      <c r="W215" s="304"/>
      <c r="X215" s="304"/>
    </row>
    <row r="216" spans="1:24" ht="75" customHeight="1">
      <c r="A216" s="302" t="s">
        <v>16</v>
      </c>
      <c r="B216" s="303" t="s">
        <v>17</v>
      </c>
      <c r="C216" s="303" t="s">
        <v>66</v>
      </c>
      <c r="D216" s="302" t="s">
        <v>438</v>
      </c>
      <c r="E216" s="304" t="s">
        <v>439</v>
      </c>
      <c r="F216" s="302" t="s">
        <v>445</v>
      </c>
      <c r="G216" s="304" t="s">
        <v>446</v>
      </c>
      <c r="H216" s="305"/>
      <c r="I216" s="305" t="s">
        <v>188</v>
      </c>
      <c r="J216" s="304" t="s">
        <v>859</v>
      </c>
      <c r="K216" s="306">
        <v>3000000</v>
      </c>
      <c r="L216" s="304" t="s">
        <v>860</v>
      </c>
      <c r="M216" s="306">
        <v>5000000</v>
      </c>
      <c r="N216" s="196" t="s">
        <v>2416</v>
      </c>
      <c r="O216" s="306"/>
      <c r="P216" s="304"/>
      <c r="Q216" s="304"/>
      <c r="R216" s="306"/>
      <c r="S216" s="306"/>
      <c r="T216" s="304"/>
      <c r="U216" s="304"/>
      <c r="V216" s="304"/>
      <c r="W216" s="304"/>
      <c r="X216" s="304"/>
    </row>
    <row r="217" spans="1:24" ht="75" customHeight="1">
      <c r="A217" s="302" t="s">
        <v>16</v>
      </c>
      <c r="B217" s="303" t="s">
        <v>17</v>
      </c>
      <c r="C217" s="303" t="s">
        <v>66</v>
      </c>
      <c r="D217" s="302" t="s">
        <v>438</v>
      </c>
      <c r="E217" s="304" t="s">
        <v>439</v>
      </c>
      <c r="F217" s="302" t="s">
        <v>445</v>
      </c>
      <c r="G217" s="304" t="s">
        <v>446</v>
      </c>
      <c r="H217" s="305"/>
      <c r="I217" s="305" t="s">
        <v>191</v>
      </c>
      <c r="J217" s="325" t="s">
        <v>862</v>
      </c>
      <c r="K217" s="306">
        <v>3000000</v>
      </c>
      <c r="L217" s="325" t="s">
        <v>863</v>
      </c>
      <c r="M217" s="306">
        <v>3000000</v>
      </c>
      <c r="N217" s="206" t="s">
        <v>2805</v>
      </c>
      <c r="O217" s="306"/>
      <c r="P217" s="325"/>
      <c r="Q217" s="325"/>
      <c r="R217" s="306"/>
      <c r="S217" s="306"/>
      <c r="T217" s="304"/>
      <c r="U217" s="304"/>
      <c r="V217" s="304"/>
      <c r="W217" s="304"/>
      <c r="X217" s="304"/>
    </row>
    <row r="218" spans="1:24" ht="75" customHeight="1">
      <c r="A218" s="302" t="s">
        <v>16</v>
      </c>
      <c r="B218" s="303" t="s">
        <v>17</v>
      </c>
      <c r="C218" s="303" t="s">
        <v>66</v>
      </c>
      <c r="D218" s="302" t="s">
        <v>438</v>
      </c>
      <c r="E218" s="304" t="s">
        <v>439</v>
      </c>
      <c r="F218" s="302" t="s">
        <v>445</v>
      </c>
      <c r="G218" s="304" t="s">
        <v>446</v>
      </c>
      <c r="H218" s="305"/>
      <c r="I218" s="305" t="s">
        <v>235</v>
      </c>
      <c r="J218" s="304" t="s">
        <v>864</v>
      </c>
      <c r="K218" s="306">
        <v>20000000</v>
      </c>
      <c r="L218" s="304" t="s">
        <v>860</v>
      </c>
      <c r="M218" s="306">
        <v>40000000</v>
      </c>
      <c r="N218" s="304"/>
      <c r="O218" s="306"/>
      <c r="P218" s="304"/>
      <c r="Q218" s="304"/>
      <c r="R218" s="306"/>
      <c r="S218" s="306"/>
      <c r="T218" s="304"/>
      <c r="U218" s="304"/>
      <c r="V218" s="304"/>
      <c r="W218" s="304"/>
      <c r="X218" s="304"/>
    </row>
    <row r="219" spans="1:24" ht="75" customHeight="1">
      <c r="A219" s="302" t="s">
        <v>16</v>
      </c>
      <c r="B219" s="303" t="s">
        <v>17</v>
      </c>
      <c r="C219" s="303" t="s">
        <v>66</v>
      </c>
      <c r="D219" s="302" t="s">
        <v>438</v>
      </c>
      <c r="E219" s="304" t="s">
        <v>439</v>
      </c>
      <c r="F219" s="302" t="s">
        <v>449</v>
      </c>
      <c r="G219" s="304" t="s">
        <v>451</v>
      </c>
      <c r="H219" s="305" t="s">
        <v>224</v>
      </c>
      <c r="I219" s="305"/>
      <c r="J219" s="304" t="s">
        <v>867</v>
      </c>
      <c r="K219" s="306">
        <f>+PRODUCT(2590707,2)</f>
        <v>5181414</v>
      </c>
      <c r="L219" s="304"/>
      <c r="M219" s="306">
        <v>0</v>
      </c>
      <c r="N219" s="263" t="s">
        <v>883</v>
      </c>
      <c r="O219" s="261"/>
      <c r="P219" s="264" t="s">
        <v>885</v>
      </c>
      <c r="Q219" s="265" t="s">
        <v>151</v>
      </c>
      <c r="R219" s="306"/>
      <c r="S219" s="306"/>
      <c r="T219" s="304"/>
      <c r="U219" s="304"/>
      <c r="V219" s="304"/>
      <c r="W219" s="304"/>
      <c r="X219" s="304"/>
    </row>
    <row r="220" spans="1:24" ht="75" customHeight="1">
      <c r="A220" s="302" t="s">
        <v>16</v>
      </c>
      <c r="B220" s="303" t="s">
        <v>17</v>
      </c>
      <c r="C220" s="303" t="s">
        <v>66</v>
      </c>
      <c r="D220" s="302" t="s">
        <v>438</v>
      </c>
      <c r="E220" s="304" t="s">
        <v>439</v>
      </c>
      <c r="F220" s="302" t="s">
        <v>449</v>
      </c>
      <c r="G220" s="304" t="s">
        <v>451</v>
      </c>
      <c r="H220" s="305" t="s">
        <v>223</v>
      </c>
      <c r="I220" s="305"/>
      <c r="J220" s="304"/>
      <c r="K220" s="306">
        <v>0</v>
      </c>
      <c r="L220" s="304" t="s">
        <v>453</v>
      </c>
      <c r="M220" s="306">
        <v>1200000000</v>
      </c>
      <c r="N220" s="255" t="s">
        <v>416</v>
      </c>
      <c r="O220" s="306"/>
      <c r="P220" s="304"/>
      <c r="Q220" s="306"/>
      <c r="R220" s="306"/>
      <c r="S220" s="306"/>
      <c r="T220" s="304"/>
      <c r="U220" s="304"/>
      <c r="V220" s="304"/>
      <c r="W220" s="304"/>
      <c r="X220" s="304"/>
    </row>
    <row r="221" spans="1:24" ht="75" customHeight="1">
      <c r="A221" s="302" t="s">
        <v>16</v>
      </c>
      <c r="B221" s="303" t="s">
        <v>17</v>
      </c>
      <c r="C221" s="303" t="s">
        <v>66</v>
      </c>
      <c r="D221" s="302" t="s">
        <v>438</v>
      </c>
      <c r="E221" s="304" t="s">
        <v>439</v>
      </c>
      <c r="F221" s="302" t="s">
        <v>449</v>
      </c>
      <c r="G221" s="304" t="s">
        <v>451</v>
      </c>
      <c r="H221" s="305" t="s">
        <v>311</v>
      </c>
      <c r="I221" s="305"/>
      <c r="J221" s="304" t="s">
        <v>877</v>
      </c>
      <c r="K221" s="306">
        <v>3000000</v>
      </c>
      <c r="L221" s="304"/>
      <c r="M221" s="306">
        <v>0</v>
      </c>
      <c r="N221" s="47" t="s">
        <v>1065</v>
      </c>
      <c r="O221" s="151">
        <v>0</v>
      </c>
      <c r="P221" s="67" t="s">
        <v>1067</v>
      </c>
      <c r="Q221" s="66" t="s">
        <v>53</v>
      </c>
      <c r="R221" s="306"/>
      <c r="S221" s="306"/>
      <c r="T221" s="304"/>
      <c r="U221" s="304"/>
      <c r="V221" s="304"/>
      <c r="W221" s="304"/>
      <c r="X221" s="304"/>
    </row>
    <row r="222" spans="1:24" ht="75" customHeight="1">
      <c r="A222" s="302" t="s">
        <v>16</v>
      </c>
      <c r="B222" s="303" t="s">
        <v>17</v>
      </c>
      <c r="C222" s="303" t="s">
        <v>66</v>
      </c>
      <c r="D222" s="302" t="s">
        <v>438</v>
      </c>
      <c r="E222" s="304" t="s">
        <v>439</v>
      </c>
      <c r="F222" s="302" t="s">
        <v>449</v>
      </c>
      <c r="G222" s="304" t="s">
        <v>451</v>
      </c>
      <c r="H222" s="305" t="s">
        <v>76</v>
      </c>
      <c r="I222" s="305"/>
      <c r="J222" s="304" t="s">
        <v>884</v>
      </c>
      <c r="K222" s="306">
        <v>2942530</v>
      </c>
      <c r="L222" s="304" t="s">
        <v>884</v>
      </c>
      <c r="M222" s="306">
        <v>19791067</v>
      </c>
      <c r="N222" s="105" t="s">
        <v>2535</v>
      </c>
      <c r="O222" s="103"/>
      <c r="P222" s="105" t="s">
        <v>2536</v>
      </c>
      <c r="Q222" s="103" t="s">
        <v>53</v>
      </c>
      <c r="R222" s="306"/>
      <c r="S222" s="306"/>
      <c r="T222" s="304"/>
      <c r="U222" s="304"/>
      <c r="V222" s="304"/>
      <c r="W222" s="304"/>
      <c r="X222" s="304"/>
    </row>
    <row r="223" spans="1:24" ht="75" customHeight="1">
      <c r="A223" s="302" t="s">
        <v>16</v>
      </c>
      <c r="B223" s="303" t="s">
        <v>17</v>
      </c>
      <c r="C223" s="303" t="s">
        <v>66</v>
      </c>
      <c r="D223" s="302" t="s">
        <v>438</v>
      </c>
      <c r="E223" s="304" t="s">
        <v>439</v>
      </c>
      <c r="F223" s="302" t="s">
        <v>449</v>
      </c>
      <c r="G223" s="304" t="s">
        <v>451</v>
      </c>
      <c r="H223" s="305" t="s">
        <v>301</v>
      </c>
      <c r="I223" s="305"/>
      <c r="J223" s="304" t="s">
        <v>888</v>
      </c>
      <c r="K223" s="306">
        <v>6000000</v>
      </c>
      <c r="L223" s="304" t="s">
        <v>890</v>
      </c>
      <c r="M223" s="306">
        <v>13000000</v>
      </c>
      <c r="N223" s="375" t="s">
        <v>1969</v>
      </c>
      <c r="O223" s="347">
        <v>201960000</v>
      </c>
      <c r="P223" s="354" t="s">
        <v>1970</v>
      </c>
      <c r="Q223" s="304"/>
      <c r="R223" s="306"/>
      <c r="S223" s="306"/>
      <c r="T223" s="304"/>
      <c r="U223" s="304"/>
      <c r="V223" s="304"/>
      <c r="W223" s="304"/>
      <c r="X223" s="304"/>
    </row>
    <row r="224" spans="1:24" ht="75" customHeight="1">
      <c r="A224" s="302" t="s">
        <v>16</v>
      </c>
      <c r="B224" s="303" t="s">
        <v>17</v>
      </c>
      <c r="C224" s="303" t="s">
        <v>66</v>
      </c>
      <c r="D224" s="302" t="s">
        <v>438</v>
      </c>
      <c r="E224" s="304" t="s">
        <v>439</v>
      </c>
      <c r="F224" s="302" t="s">
        <v>449</v>
      </c>
      <c r="G224" s="304" t="s">
        <v>451</v>
      </c>
      <c r="H224" s="305"/>
      <c r="I224" s="305" t="s">
        <v>228</v>
      </c>
      <c r="J224" s="304" t="s">
        <v>895</v>
      </c>
      <c r="K224" s="306">
        <v>3000000</v>
      </c>
      <c r="L224" s="304" t="s">
        <v>897</v>
      </c>
      <c r="M224" s="306">
        <v>3000000</v>
      </c>
      <c r="N224" s="304"/>
      <c r="O224" s="306"/>
      <c r="P224" s="304"/>
      <c r="Q224" s="304"/>
      <c r="R224" s="306"/>
      <c r="S224" s="306"/>
      <c r="T224" s="304"/>
      <c r="U224" s="304"/>
      <c r="V224" s="304"/>
      <c r="W224" s="304"/>
      <c r="X224" s="304"/>
    </row>
    <row r="225" spans="1:24" ht="75" customHeight="1">
      <c r="A225" s="302" t="s">
        <v>16</v>
      </c>
      <c r="B225" s="303" t="s">
        <v>17</v>
      </c>
      <c r="C225" s="303" t="s">
        <v>66</v>
      </c>
      <c r="D225" s="302" t="s">
        <v>438</v>
      </c>
      <c r="E225" s="304" t="s">
        <v>439</v>
      </c>
      <c r="F225" s="302" t="s">
        <v>449</v>
      </c>
      <c r="G225" s="304" t="s">
        <v>451</v>
      </c>
      <c r="H225" s="305"/>
      <c r="I225" s="305" t="s">
        <v>92</v>
      </c>
      <c r="J225" s="304" t="s">
        <v>901</v>
      </c>
      <c r="K225" s="306">
        <v>0</v>
      </c>
      <c r="L225" s="304"/>
      <c r="M225" s="306">
        <v>0</v>
      </c>
      <c r="N225" s="255" t="s">
        <v>1900</v>
      </c>
      <c r="O225" s="311"/>
      <c r="P225" s="257" t="s">
        <v>1901</v>
      </c>
      <c r="Q225" s="315" t="s">
        <v>53</v>
      </c>
      <c r="R225" s="306"/>
      <c r="S225" s="306"/>
      <c r="T225" s="304"/>
      <c r="U225" s="304"/>
      <c r="V225" s="304"/>
      <c r="W225" s="304"/>
      <c r="X225" s="304"/>
    </row>
    <row r="226" spans="1:24" ht="75" customHeight="1">
      <c r="A226" s="302" t="s">
        <v>16</v>
      </c>
      <c r="B226" s="303" t="s">
        <v>17</v>
      </c>
      <c r="C226" s="303" t="s">
        <v>66</v>
      </c>
      <c r="D226" s="302" t="s">
        <v>438</v>
      </c>
      <c r="E226" s="304" t="s">
        <v>439</v>
      </c>
      <c r="F226" s="302" t="s">
        <v>449</v>
      </c>
      <c r="G226" s="304" t="s">
        <v>451</v>
      </c>
      <c r="H226" s="305"/>
      <c r="I226" s="305" t="s">
        <v>906</v>
      </c>
      <c r="J226" s="304" t="s">
        <v>907</v>
      </c>
      <c r="K226" s="306">
        <v>5000000</v>
      </c>
      <c r="L226" s="304" t="s">
        <v>907</v>
      </c>
      <c r="M226" s="306">
        <v>5000000</v>
      </c>
      <c r="N226" s="376" t="s">
        <v>1507</v>
      </c>
      <c r="O226" s="339" t="s">
        <v>1509</v>
      </c>
      <c r="P226" s="377" t="s">
        <v>1510</v>
      </c>
      <c r="Q226" s="282" t="s">
        <v>151</v>
      </c>
      <c r="R226" s="306"/>
      <c r="S226" s="306"/>
      <c r="T226" s="304"/>
      <c r="U226" s="304"/>
      <c r="V226" s="304"/>
      <c r="W226" s="304"/>
      <c r="X226" s="304"/>
    </row>
    <row r="227" spans="1:24" ht="75" customHeight="1">
      <c r="A227" s="302" t="s">
        <v>16</v>
      </c>
      <c r="B227" s="303" t="s">
        <v>17</v>
      </c>
      <c r="C227" s="303" t="s">
        <v>66</v>
      </c>
      <c r="D227" s="302" t="s">
        <v>438</v>
      </c>
      <c r="E227" s="304" t="s">
        <v>439</v>
      </c>
      <c r="F227" s="302" t="s">
        <v>449</v>
      </c>
      <c r="G227" s="304" t="s">
        <v>451</v>
      </c>
      <c r="H227" s="305"/>
      <c r="I227" s="305" t="s">
        <v>186</v>
      </c>
      <c r="J227" s="304"/>
      <c r="K227" s="306">
        <v>0</v>
      </c>
      <c r="L227" s="304" t="s">
        <v>912</v>
      </c>
      <c r="M227" s="306">
        <v>33000000</v>
      </c>
      <c r="N227" s="304"/>
      <c r="O227" s="306"/>
      <c r="P227" s="304"/>
      <c r="Q227" s="304"/>
      <c r="R227" s="306"/>
      <c r="S227" s="306"/>
      <c r="T227" s="304"/>
      <c r="U227" s="304"/>
      <c r="V227" s="304"/>
      <c r="W227" s="304"/>
      <c r="X227" s="304"/>
    </row>
    <row r="228" spans="1:24" ht="75" customHeight="1">
      <c r="A228" s="302" t="s">
        <v>16</v>
      </c>
      <c r="B228" s="303" t="s">
        <v>17</v>
      </c>
      <c r="C228" s="303" t="s">
        <v>66</v>
      </c>
      <c r="D228" s="302" t="s">
        <v>438</v>
      </c>
      <c r="E228" s="304" t="s">
        <v>439</v>
      </c>
      <c r="F228" s="302" t="s">
        <v>449</v>
      </c>
      <c r="G228" s="304" t="s">
        <v>451</v>
      </c>
      <c r="H228" s="305"/>
      <c r="I228" s="305" t="s">
        <v>188</v>
      </c>
      <c r="J228" s="304" t="s">
        <v>916</v>
      </c>
      <c r="K228" s="306">
        <v>3000000</v>
      </c>
      <c r="L228" s="304" t="s">
        <v>918</v>
      </c>
      <c r="M228" s="306">
        <v>5000000</v>
      </c>
      <c r="N228" s="196" t="s">
        <v>2416</v>
      </c>
      <c r="O228" s="306"/>
      <c r="P228" s="304"/>
      <c r="Q228" s="304"/>
      <c r="R228" s="306"/>
      <c r="S228" s="306"/>
      <c r="T228" s="304"/>
      <c r="U228" s="304"/>
      <c r="V228" s="304"/>
      <c r="W228" s="304"/>
      <c r="X228" s="304"/>
    </row>
    <row r="229" spans="1:24" ht="75" customHeight="1">
      <c r="A229" s="302" t="s">
        <v>16</v>
      </c>
      <c r="B229" s="303" t="s">
        <v>17</v>
      </c>
      <c r="C229" s="303" t="s">
        <v>66</v>
      </c>
      <c r="D229" s="302" t="s">
        <v>438</v>
      </c>
      <c r="E229" s="304" t="s">
        <v>439</v>
      </c>
      <c r="F229" s="302" t="s">
        <v>449</v>
      </c>
      <c r="G229" s="304" t="s">
        <v>451</v>
      </c>
      <c r="H229" s="305"/>
      <c r="I229" s="305" t="s">
        <v>191</v>
      </c>
      <c r="J229" s="325" t="s">
        <v>922</v>
      </c>
      <c r="K229" s="306">
        <v>3000000</v>
      </c>
      <c r="L229" s="325" t="s">
        <v>923</v>
      </c>
      <c r="M229" s="306">
        <v>3000000</v>
      </c>
      <c r="N229" s="206" t="s">
        <v>2811</v>
      </c>
      <c r="O229" s="224">
        <v>3000000</v>
      </c>
      <c r="P229" s="216" t="s">
        <v>2420</v>
      </c>
      <c r="Q229" s="359"/>
      <c r="R229" s="306"/>
      <c r="S229" s="306"/>
      <c r="T229" s="304"/>
      <c r="U229" s="304"/>
      <c r="V229" s="304"/>
      <c r="W229" s="304"/>
      <c r="X229" s="304"/>
    </row>
    <row r="230" spans="1:24" ht="75" customHeight="1">
      <c r="A230" s="302" t="s">
        <v>16</v>
      </c>
      <c r="B230" s="303" t="s">
        <v>17</v>
      </c>
      <c r="C230" s="303" t="s">
        <v>66</v>
      </c>
      <c r="D230" s="302" t="s">
        <v>438</v>
      </c>
      <c r="E230" s="304" t="s">
        <v>439</v>
      </c>
      <c r="F230" s="302" t="s">
        <v>449</v>
      </c>
      <c r="G230" s="304" t="s">
        <v>451</v>
      </c>
      <c r="H230" s="305"/>
      <c r="I230" s="305" t="s">
        <v>235</v>
      </c>
      <c r="J230" s="304" t="s">
        <v>926</v>
      </c>
      <c r="K230" s="306">
        <v>20000000</v>
      </c>
      <c r="L230" s="304" t="s">
        <v>918</v>
      </c>
      <c r="M230" s="306">
        <v>10000000</v>
      </c>
      <c r="N230" s="304"/>
      <c r="O230" s="306"/>
      <c r="P230" s="304"/>
      <c r="Q230" s="304"/>
      <c r="R230" s="306"/>
      <c r="S230" s="306"/>
      <c r="T230" s="304"/>
      <c r="U230" s="304"/>
      <c r="V230" s="304"/>
      <c r="W230" s="304"/>
      <c r="X230" s="304"/>
    </row>
    <row r="231" spans="1:24" ht="75" customHeight="1">
      <c r="A231" s="302" t="s">
        <v>16</v>
      </c>
      <c r="B231" s="303" t="s">
        <v>17</v>
      </c>
      <c r="C231" s="303" t="s">
        <v>66</v>
      </c>
      <c r="D231" s="302" t="s">
        <v>438</v>
      </c>
      <c r="E231" s="304" t="s">
        <v>439</v>
      </c>
      <c r="F231" s="302" t="s">
        <v>929</v>
      </c>
      <c r="G231" s="304" t="s">
        <v>930</v>
      </c>
      <c r="H231" s="305" t="s">
        <v>228</v>
      </c>
      <c r="I231" s="305"/>
      <c r="J231" s="304" t="s">
        <v>931</v>
      </c>
      <c r="K231" s="306">
        <v>8000000</v>
      </c>
      <c r="L231" s="304" t="s">
        <v>932</v>
      </c>
      <c r="M231" s="306">
        <v>8000000</v>
      </c>
      <c r="N231" s="304"/>
      <c r="O231" s="306"/>
      <c r="P231" s="304"/>
      <c r="Q231" s="304"/>
      <c r="R231" s="306"/>
      <c r="S231" s="306"/>
      <c r="T231" s="304"/>
      <c r="U231" s="304"/>
      <c r="V231" s="304"/>
      <c r="W231" s="304"/>
      <c r="X231" s="304"/>
    </row>
    <row r="232" spans="1:24" ht="75" customHeight="1">
      <c r="A232" s="302" t="s">
        <v>16</v>
      </c>
      <c r="B232" s="303" t="s">
        <v>17</v>
      </c>
      <c r="C232" s="303" t="s">
        <v>66</v>
      </c>
      <c r="D232" s="302" t="s">
        <v>438</v>
      </c>
      <c r="E232" s="304" t="s">
        <v>439</v>
      </c>
      <c r="F232" s="302" t="s">
        <v>929</v>
      </c>
      <c r="G232" s="304" t="s">
        <v>930</v>
      </c>
      <c r="H232" s="305" t="s">
        <v>201</v>
      </c>
      <c r="I232" s="305"/>
      <c r="J232" s="304" t="s">
        <v>934</v>
      </c>
      <c r="K232" s="306">
        <v>22275000</v>
      </c>
      <c r="L232" s="304" t="s">
        <v>934</v>
      </c>
      <c r="M232" s="306">
        <v>22275000</v>
      </c>
      <c r="N232" s="255" t="s">
        <v>1903</v>
      </c>
      <c r="O232" s="311"/>
      <c r="P232" s="257" t="s">
        <v>1901</v>
      </c>
      <c r="Q232" s="315" t="s">
        <v>53</v>
      </c>
      <c r="R232" s="306"/>
      <c r="S232" s="306"/>
      <c r="T232" s="304"/>
      <c r="U232" s="304"/>
      <c r="V232" s="304"/>
      <c r="W232" s="304"/>
      <c r="X232" s="304"/>
    </row>
    <row r="233" spans="1:24" ht="75" customHeight="1">
      <c r="A233" s="302" t="s">
        <v>16</v>
      </c>
      <c r="B233" s="303" t="s">
        <v>17</v>
      </c>
      <c r="C233" s="303" t="s">
        <v>66</v>
      </c>
      <c r="D233" s="302" t="s">
        <v>438</v>
      </c>
      <c r="E233" s="304" t="s">
        <v>439</v>
      </c>
      <c r="F233" s="302" t="s">
        <v>929</v>
      </c>
      <c r="G233" s="304" t="s">
        <v>930</v>
      </c>
      <c r="H233" s="305" t="s">
        <v>183</v>
      </c>
      <c r="I233" s="305"/>
      <c r="J233" s="304" t="s">
        <v>937</v>
      </c>
      <c r="K233" s="306">
        <v>50000000</v>
      </c>
      <c r="L233" s="304" t="s">
        <v>938</v>
      </c>
      <c r="M233" s="368">
        <v>50000000</v>
      </c>
      <c r="N233" s="277" t="s">
        <v>1513</v>
      </c>
      <c r="O233" s="278" t="s">
        <v>1514</v>
      </c>
      <c r="P233" s="280" t="s">
        <v>1515</v>
      </c>
      <c r="Q233" s="279"/>
      <c r="R233" s="306"/>
      <c r="S233" s="306"/>
      <c r="T233" s="304"/>
      <c r="U233" s="304"/>
      <c r="V233" s="304"/>
      <c r="W233" s="304"/>
      <c r="X233" s="304"/>
    </row>
    <row r="234" spans="1:24" ht="75" customHeight="1">
      <c r="A234" s="302" t="s">
        <v>16</v>
      </c>
      <c r="B234" s="303" t="s">
        <v>17</v>
      </c>
      <c r="C234" s="303" t="s">
        <v>66</v>
      </c>
      <c r="D234" s="302" t="s">
        <v>438</v>
      </c>
      <c r="E234" s="304" t="s">
        <v>439</v>
      </c>
      <c r="F234" s="302" t="s">
        <v>929</v>
      </c>
      <c r="G234" s="304" t="s">
        <v>930</v>
      </c>
      <c r="H234" s="305" t="s">
        <v>186</v>
      </c>
      <c r="I234" s="305"/>
      <c r="J234" s="304" t="s">
        <v>942</v>
      </c>
      <c r="K234" s="306">
        <v>33000000</v>
      </c>
      <c r="L234" s="304" t="s">
        <v>943</v>
      </c>
      <c r="M234" s="306">
        <v>100000000</v>
      </c>
      <c r="N234" s="102" t="s">
        <v>2216</v>
      </c>
      <c r="O234" s="27"/>
      <c r="P234" s="102" t="s">
        <v>2217</v>
      </c>
      <c r="Q234" s="88" t="s">
        <v>151</v>
      </c>
      <c r="R234" s="306"/>
      <c r="S234" s="306"/>
      <c r="T234" s="304"/>
      <c r="U234" s="304"/>
      <c r="V234" s="304"/>
      <c r="W234" s="304"/>
      <c r="X234" s="304"/>
    </row>
    <row r="235" spans="1:24" ht="75" customHeight="1">
      <c r="A235" s="302" t="s">
        <v>16</v>
      </c>
      <c r="B235" s="303" t="s">
        <v>17</v>
      </c>
      <c r="C235" s="303" t="s">
        <v>66</v>
      </c>
      <c r="D235" s="302" t="s">
        <v>438</v>
      </c>
      <c r="E235" s="304" t="s">
        <v>439</v>
      </c>
      <c r="F235" s="302" t="s">
        <v>929</v>
      </c>
      <c r="G235" s="304" t="s">
        <v>930</v>
      </c>
      <c r="H235" s="305" t="s">
        <v>370</v>
      </c>
      <c r="I235" s="305"/>
      <c r="J235" s="304" t="s">
        <v>946</v>
      </c>
      <c r="K235" s="306">
        <v>3000000</v>
      </c>
      <c r="L235" s="304" t="s">
        <v>947</v>
      </c>
      <c r="M235" s="306">
        <v>5000000</v>
      </c>
      <c r="N235" s="191" t="s">
        <v>2411</v>
      </c>
      <c r="O235" s="306"/>
      <c r="P235" s="304"/>
      <c r="Q235" s="304"/>
      <c r="R235" s="306"/>
      <c r="S235" s="306"/>
      <c r="T235" s="304"/>
      <c r="U235" s="304"/>
      <c r="V235" s="304"/>
      <c r="W235" s="304"/>
      <c r="X235" s="304"/>
    </row>
    <row r="236" spans="1:24" ht="75" customHeight="1">
      <c r="A236" s="302" t="s">
        <v>16</v>
      </c>
      <c r="B236" s="303" t="s">
        <v>17</v>
      </c>
      <c r="C236" s="303" t="s">
        <v>66</v>
      </c>
      <c r="D236" s="302" t="s">
        <v>438</v>
      </c>
      <c r="E236" s="304" t="s">
        <v>439</v>
      </c>
      <c r="F236" s="302" t="s">
        <v>929</v>
      </c>
      <c r="G236" s="304" t="s">
        <v>930</v>
      </c>
      <c r="H236" s="305" t="s">
        <v>378</v>
      </c>
      <c r="I236" s="305"/>
      <c r="J236" s="343" t="s">
        <v>949</v>
      </c>
      <c r="K236" s="362">
        <v>3000000</v>
      </c>
      <c r="L236" s="378" t="s">
        <v>950</v>
      </c>
      <c r="M236" s="362">
        <v>10000000</v>
      </c>
      <c r="N236" s="223" t="s">
        <v>2797</v>
      </c>
      <c r="O236" s="224">
        <v>3000000</v>
      </c>
      <c r="P236" s="208" t="s">
        <v>2798</v>
      </c>
      <c r="Q236" s="343"/>
      <c r="R236" s="362"/>
      <c r="S236" s="306"/>
      <c r="T236" s="304"/>
      <c r="U236" s="304"/>
      <c r="V236" s="304"/>
      <c r="W236" s="304"/>
      <c r="X236" s="304"/>
    </row>
    <row r="237" spans="1:24" ht="75" customHeight="1">
      <c r="A237" s="302" t="s">
        <v>16</v>
      </c>
      <c r="B237" s="303" t="s">
        <v>17</v>
      </c>
      <c r="C237" s="303" t="s">
        <v>66</v>
      </c>
      <c r="D237" s="302" t="s">
        <v>438</v>
      </c>
      <c r="E237" s="304" t="s">
        <v>439</v>
      </c>
      <c r="F237" s="302" t="s">
        <v>929</v>
      </c>
      <c r="G237" s="304" t="s">
        <v>930</v>
      </c>
      <c r="H237" s="305" t="s">
        <v>235</v>
      </c>
      <c r="I237" s="305"/>
      <c r="J237" s="304" t="s">
        <v>953</v>
      </c>
      <c r="K237" s="306">
        <v>10000000</v>
      </c>
      <c r="L237" s="304" t="s">
        <v>955</v>
      </c>
      <c r="M237" s="306">
        <v>5000000</v>
      </c>
      <c r="N237" s="11" t="s">
        <v>2227</v>
      </c>
      <c r="O237" s="14">
        <v>20730000</v>
      </c>
      <c r="P237" s="97" t="s">
        <v>2205</v>
      </c>
      <c r="Q237" s="303"/>
      <c r="R237" s="306"/>
      <c r="S237" s="306"/>
      <c r="T237" s="304"/>
      <c r="U237" s="304"/>
      <c r="V237" s="304"/>
      <c r="W237" s="304"/>
      <c r="X237" s="304"/>
    </row>
    <row r="238" spans="1:24" ht="75" customHeight="1">
      <c r="A238" s="302" t="s">
        <v>16</v>
      </c>
      <c r="B238" s="303" t="s">
        <v>17</v>
      </c>
      <c r="C238" s="303" t="s">
        <v>66</v>
      </c>
      <c r="D238" s="302" t="s">
        <v>438</v>
      </c>
      <c r="E238" s="304" t="s">
        <v>439</v>
      </c>
      <c r="F238" s="302" t="s">
        <v>929</v>
      </c>
      <c r="G238" s="304" t="s">
        <v>930</v>
      </c>
      <c r="H238" s="305" t="s">
        <v>76</v>
      </c>
      <c r="I238" s="305"/>
      <c r="J238" s="304" t="s">
        <v>958</v>
      </c>
      <c r="K238" s="306">
        <v>39836323</v>
      </c>
      <c r="L238" s="304" t="s">
        <v>959</v>
      </c>
      <c r="M238" s="306">
        <v>74984760</v>
      </c>
      <c r="N238" s="105" t="s">
        <v>2537</v>
      </c>
      <c r="O238" s="103"/>
      <c r="P238" s="105" t="s">
        <v>2538</v>
      </c>
      <c r="Q238" s="103" t="s">
        <v>53</v>
      </c>
      <c r="R238" s="306"/>
      <c r="S238" s="306"/>
      <c r="T238" s="304"/>
      <c r="U238" s="304"/>
      <c r="V238" s="304"/>
      <c r="W238" s="304"/>
      <c r="X238" s="304"/>
    </row>
    <row r="239" spans="1:24" ht="75" customHeight="1">
      <c r="A239" s="302" t="s">
        <v>16</v>
      </c>
      <c r="B239" s="303" t="s">
        <v>17</v>
      </c>
      <c r="C239" s="303" t="s">
        <v>66</v>
      </c>
      <c r="D239" s="302" t="s">
        <v>438</v>
      </c>
      <c r="E239" s="304" t="s">
        <v>439</v>
      </c>
      <c r="F239" s="302" t="s">
        <v>962</v>
      </c>
      <c r="G239" s="304" t="s">
        <v>963</v>
      </c>
      <c r="H239" s="305" t="s">
        <v>76</v>
      </c>
      <c r="I239" s="305"/>
      <c r="J239" s="304" t="s">
        <v>964</v>
      </c>
      <c r="K239" s="306">
        <v>39836323</v>
      </c>
      <c r="L239" s="304" t="s">
        <v>964</v>
      </c>
      <c r="M239" s="306">
        <v>74984760</v>
      </c>
      <c r="N239" s="102" t="s">
        <v>2539</v>
      </c>
      <c r="O239" s="103"/>
      <c r="P239" s="102" t="s">
        <v>2540</v>
      </c>
      <c r="Q239" s="103" t="s">
        <v>53</v>
      </c>
      <c r="R239" s="306"/>
      <c r="S239" s="306"/>
      <c r="T239" s="304"/>
      <c r="U239" s="304"/>
      <c r="V239" s="304"/>
      <c r="W239" s="304"/>
      <c r="X239" s="304"/>
    </row>
    <row r="240" spans="1:24" ht="75" customHeight="1">
      <c r="A240" s="302" t="s">
        <v>16</v>
      </c>
      <c r="B240" s="303" t="s">
        <v>17</v>
      </c>
      <c r="C240" s="303" t="s">
        <v>66</v>
      </c>
      <c r="D240" s="302" t="s">
        <v>68</v>
      </c>
      <c r="E240" s="304" t="s">
        <v>69</v>
      </c>
      <c r="F240" s="302" t="s">
        <v>70</v>
      </c>
      <c r="G240" s="304" t="s">
        <v>72</v>
      </c>
      <c r="H240" s="305" t="s">
        <v>224</v>
      </c>
      <c r="I240" s="305"/>
      <c r="J240" s="304" t="s">
        <v>886</v>
      </c>
      <c r="K240" s="306">
        <v>8853687</v>
      </c>
      <c r="L240" s="304" t="s">
        <v>886</v>
      </c>
      <c r="M240" s="306">
        <v>9119298</v>
      </c>
      <c r="N240" s="268" t="s">
        <v>887</v>
      </c>
      <c r="O240" s="261"/>
      <c r="P240" s="519" t="s">
        <v>889</v>
      </c>
      <c r="Q240" s="261" t="s">
        <v>53</v>
      </c>
      <c r="R240" s="306"/>
      <c r="S240" s="306"/>
      <c r="T240" s="304"/>
      <c r="U240" s="304"/>
      <c r="V240" s="304"/>
      <c r="W240" s="304"/>
      <c r="X240" s="304"/>
    </row>
    <row r="241" spans="1:24" ht="75" customHeight="1">
      <c r="A241" s="302" t="s">
        <v>16</v>
      </c>
      <c r="B241" s="303" t="s">
        <v>17</v>
      </c>
      <c r="C241" s="303" t="s">
        <v>66</v>
      </c>
      <c r="D241" s="302" t="s">
        <v>68</v>
      </c>
      <c r="E241" s="304" t="s">
        <v>69</v>
      </c>
      <c r="F241" s="302" t="s">
        <v>70</v>
      </c>
      <c r="G241" s="304" t="s">
        <v>72</v>
      </c>
      <c r="H241" s="305" t="s">
        <v>278</v>
      </c>
      <c r="I241" s="305"/>
      <c r="J241" s="304" t="s">
        <v>454</v>
      </c>
      <c r="K241" s="306">
        <v>25000000</v>
      </c>
      <c r="L241" s="304" t="s">
        <v>454</v>
      </c>
      <c r="M241" s="306">
        <v>50000000</v>
      </c>
      <c r="N241" s="255" t="s">
        <v>455</v>
      </c>
      <c r="O241" s="314">
        <v>25000000</v>
      </c>
      <c r="P241" s="257" t="s">
        <v>457</v>
      </c>
      <c r="Q241" s="258" t="s">
        <v>53</v>
      </c>
      <c r="R241" s="306"/>
      <c r="S241" s="306"/>
      <c r="T241" s="304"/>
      <c r="U241" s="304"/>
      <c r="V241" s="304"/>
      <c r="W241" s="304"/>
      <c r="X241" s="304"/>
    </row>
    <row r="242" spans="1:24" ht="75" customHeight="1">
      <c r="A242" s="302" t="s">
        <v>16</v>
      </c>
      <c r="B242" s="303" t="s">
        <v>17</v>
      </c>
      <c r="C242" s="303" t="s">
        <v>66</v>
      </c>
      <c r="D242" s="302" t="s">
        <v>68</v>
      </c>
      <c r="E242" s="304" t="s">
        <v>69</v>
      </c>
      <c r="F242" s="302" t="s">
        <v>70</v>
      </c>
      <c r="G242" s="304" t="s">
        <v>72</v>
      </c>
      <c r="H242" s="305" t="s">
        <v>311</v>
      </c>
      <c r="I242" s="305"/>
      <c r="J242" s="304" t="s">
        <v>972</v>
      </c>
      <c r="K242" s="306">
        <v>0</v>
      </c>
      <c r="L242" s="304"/>
      <c r="M242" s="306">
        <v>0</v>
      </c>
      <c r="N242" s="47" t="s">
        <v>1071</v>
      </c>
      <c r="O242" s="151">
        <v>3080000</v>
      </c>
      <c r="P242" s="67" t="s">
        <v>1072</v>
      </c>
      <c r="Q242" s="66" t="s">
        <v>53</v>
      </c>
      <c r="R242" s="306"/>
      <c r="S242" s="306"/>
      <c r="T242" s="304"/>
      <c r="U242" s="304"/>
      <c r="V242" s="304"/>
      <c r="W242" s="304"/>
      <c r="X242" s="304"/>
    </row>
    <row r="243" spans="1:24" ht="75" customHeight="1">
      <c r="A243" s="302" t="s">
        <v>16</v>
      </c>
      <c r="B243" s="303" t="s">
        <v>17</v>
      </c>
      <c r="C243" s="303" t="s">
        <v>66</v>
      </c>
      <c r="D243" s="302" t="s">
        <v>68</v>
      </c>
      <c r="E243" s="304" t="s">
        <v>69</v>
      </c>
      <c r="F243" s="302" t="s">
        <v>70</v>
      </c>
      <c r="G243" s="304" t="s">
        <v>72</v>
      </c>
      <c r="H243" s="305" t="s">
        <v>76</v>
      </c>
      <c r="I243" s="305"/>
      <c r="J243" s="304" t="s">
        <v>974</v>
      </c>
      <c r="K243" s="306">
        <v>39836323</v>
      </c>
      <c r="L243" s="304" t="s">
        <v>976</v>
      </c>
      <c r="M243" s="306">
        <v>74984760</v>
      </c>
      <c r="N243" s="105" t="s">
        <v>2541</v>
      </c>
      <c r="O243" s="103"/>
      <c r="P243" s="105" t="s">
        <v>2540</v>
      </c>
      <c r="Q243" s="103" t="s">
        <v>53</v>
      </c>
      <c r="R243" s="306"/>
      <c r="S243" s="306"/>
      <c r="T243" s="304"/>
      <c r="U243" s="304"/>
      <c r="V243" s="304"/>
      <c r="W243" s="304"/>
      <c r="X243" s="304"/>
    </row>
    <row r="244" spans="1:24" ht="75" customHeight="1">
      <c r="A244" s="302" t="s">
        <v>16</v>
      </c>
      <c r="B244" s="303" t="s">
        <v>17</v>
      </c>
      <c r="C244" s="303" t="s">
        <v>66</v>
      </c>
      <c r="D244" s="302" t="s">
        <v>68</v>
      </c>
      <c r="E244" s="304" t="s">
        <v>69</v>
      </c>
      <c r="F244" s="302" t="s">
        <v>70</v>
      </c>
      <c r="G244" s="304" t="s">
        <v>72</v>
      </c>
      <c r="H244" s="305"/>
      <c r="I244" s="305" t="s">
        <v>92</v>
      </c>
      <c r="J244" s="304" t="s">
        <v>979</v>
      </c>
      <c r="K244" s="306">
        <v>0</v>
      </c>
      <c r="L244" s="304"/>
      <c r="M244" s="306">
        <v>0</v>
      </c>
      <c r="N244" s="304"/>
      <c r="O244" s="306"/>
      <c r="P244" s="304"/>
      <c r="Q244" s="304"/>
      <c r="R244" s="306"/>
      <c r="S244" s="306"/>
      <c r="T244" s="304"/>
      <c r="U244" s="304"/>
      <c r="V244" s="304"/>
      <c r="W244" s="304"/>
      <c r="X244" s="304"/>
    </row>
    <row r="245" spans="1:24" ht="75" customHeight="1">
      <c r="A245" s="302" t="s">
        <v>16</v>
      </c>
      <c r="B245" s="303" t="s">
        <v>17</v>
      </c>
      <c r="C245" s="303" t="s">
        <v>66</v>
      </c>
      <c r="D245" s="302" t="s">
        <v>68</v>
      </c>
      <c r="E245" s="304" t="s">
        <v>69</v>
      </c>
      <c r="F245" s="302" t="s">
        <v>70</v>
      </c>
      <c r="G245" s="304" t="s">
        <v>72</v>
      </c>
      <c r="H245" s="305"/>
      <c r="I245" s="305" t="s">
        <v>228</v>
      </c>
      <c r="J245" s="304" t="s">
        <v>981</v>
      </c>
      <c r="K245" s="306">
        <v>8000000</v>
      </c>
      <c r="L245" s="304" t="s">
        <v>982</v>
      </c>
      <c r="M245" s="306">
        <v>8000000</v>
      </c>
      <c r="N245" s="379" t="s">
        <v>1593</v>
      </c>
      <c r="O245" s="283"/>
      <c r="P245" s="350" t="s">
        <v>1595</v>
      </c>
      <c r="Q245" s="304"/>
      <c r="R245" s="306"/>
      <c r="S245" s="306"/>
      <c r="T245" s="304"/>
      <c r="U245" s="304"/>
      <c r="V245" s="304"/>
      <c r="W245" s="304"/>
      <c r="X245" s="304"/>
    </row>
    <row r="246" spans="1:24" ht="75" customHeight="1">
      <c r="A246" s="302" t="s">
        <v>16</v>
      </c>
      <c r="B246" s="303" t="s">
        <v>17</v>
      </c>
      <c r="C246" s="303" t="s">
        <v>66</v>
      </c>
      <c r="D246" s="302" t="s">
        <v>68</v>
      </c>
      <c r="E246" s="304" t="s">
        <v>69</v>
      </c>
      <c r="F246" s="302" t="s">
        <v>70</v>
      </c>
      <c r="G246" s="304" t="s">
        <v>72</v>
      </c>
      <c r="H246" s="305"/>
      <c r="I246" s="305" t="s">
        <v>186</v>
      </c>
      <c r="J246" s="304" t="s">
        <v>983</v>
      </c>
      <c r="K246" s="306">
        <v>20000000</v>
      </c>
      <c r="L246" s="304" t="s">
        <v>984</v>
      </c>
      <c r="M246" s="306">
        <v>20000000</v>
      </c>
      <c r="N246" s="304"/>
      <c r="O246" s="306"/>
      <c r="P246" s="304"/>
      <c r="Q246" s="304"/>
      <c r="R246" s="306"/>
      <c r="S246" s="306"/>
      <c r="T246" s="304"/>
      <c r="U246" s="304"/>
      <c r="V246" s="304"/>
      <c r="W246" s="304"/>
      <c r="X246" s="304"/>
    </row>
    <row r="247" spans="1:24" ht="75" customHeight="1">
      <c r="A247" s="302" t="s">
        <v>16</v>
      </c>
      <c r="B247" s="303" t="s">
        <v>17</v>
      </c>
      <c r="C247" s="303" t="s">
        <v>66</v>
      </c>
      <c r="D247" s="302" t="s">
        <v>68</v>
      </c>
      <c r="E247" s="304" t="s">
        <v>69</v>
      </c>
      <c r="F247" s="302" t="s">
        <v>70</v>
      </c>
      <c r="G247" s="304" t="s">
        <v>72</v>
      </c>
      <c r="H247" s="305"/>
      <c r="I247" s="305" t="s">
        <v>188</v>
      </c>
      <c r="J247" s="304" t="s">
        <v>990</v>
      </c>
      <c r="K247" s="306">
        <v>3000000</v>
      </c>
      <c r="L247" s="304" t="s">
        <v>990</v>
      </c>
      <c r="M247" s="306">
        <v>5000000</v>
      </c>
      <c r="N247" s="191" t="s">
        <v>2416</v>
      </c>
      <c r="O247" s="306"/>
      <c r="P247" s="304"/>
      <c r="Q247" s="304"/>
      <c r="R247" s="306"/>
      <c r="S247" s="306"/>
      <c r="T247" s="304"/>
      <c r="U247" s="304"/>
      <c r="V247" s="304"/>
      <c r="W247" s="304"/>
      <c r="X247" s="304"/>
    </row>
    <row r="248" spans="1:24" ht="75" customHeight="1">
      <c r="A248" s="302" t="s">
        <v>16</v>
      </c>
      <c r="B248" s="303" t="s">
        <v>17</v>
      </c>
      <c r="C248" s="303" t="s">
        <v>66</v>
      </c>
      <c r="D248" s="302" t="s">
        <v>68</v>
      </c>
      <c r="E248" s="304" t="s">
        <v>69</v>
      </c>
      <c r="F248" s="302" t="s">
        <v>70</v>
      </c>
      <c r="G248" s="304" t="s">
        <v>72</v>
      </c>
      <c r="H248" s="305"/>
      <c r="I248" s="305" t="s">
        <v>191</v>
      </c>
      <c r="J248" s="304" t="s">
        <v>993</v>
      </c>
      <c r="K248" s="306">
        <v>3000000</v>
      </c>
      <c r="L248" s="304" t="s">
        <v>994</v>
      </c>
      <c r="M248" s="306">
        <v>3000000</v>
      </c>
      <c r="N248" s="304"/>
      <c r="O248" s="306"/>
      <c r="P248" s="304"/>
      <c r="Q248" s="304"/>
      <c r="R248" s="306"/>
      <c r="S248" s="306"/>
      <c r="T248" s="304"/>
      <c r="U248" s="304"/>
      <c r="V248" s="304"/>
      <c r="W248" s="304"/>
      <c r="X248" s="304"/>
    </row>
    <row r="249" spans="1:24" ht="75" customHeight="1">
      <c r="A249" s="302" t="s">
        <v>16</v>
      </c>
      <c r="B249" s="303" t="s">
        <v>17</v>
      </c>
      <c r="C249" s="303" t="s">
        <v>66</v>
      </c>
      <c r="D249" s="302" t="s">
        <v>68</v>
      </c>
      <c r="E249" s="304" t="s">
        <v>69</v>
      </c>
      <c r="F249" s="302" t="s">
        <v>70</v>
      </c>
      <c r="G249" s="304" t="s">
        <v>72</v>
      </c>
      <c r="H249" s="305"/>
      <c r="I249" s="305" t="s">
        <v>257</v>
      </c>
      <c r="J249" s="304" t="s">
        <v>232</v>
      </c>
      <c r="K249" s="306">
        <v>7500000</v>
      </c>
      <c r="L249" s="304" t="s">
        <v>232</v>
      </c>
      <c r="M249" s="306">
        <v>7500000</v>
      </c>
      <c r="N249" s="380" t="s">
        <v>1521</v>
      </c>
      <c r="O249" s="275" t="s">
        <v>1422</v>
      </c>
      <c r="P249" s="381" t="s">
        <v>1422</v>
      </c>
      <c r="Q249" s="382" t="s">
        <v>1422</v>
      </c>
      <c r="R249" s="306"/>
      <c r="S249" s="306"/>
      <c r="T249" s="304"/>
      <c r="U249" s="304"/>
      <c r="V249" s="304"/>
      <c r="W249" s="304"/>
      <c r="X249" s="304"/>
    </row>
    <row r="250" spans="1:24" ht="75" customHeight="1">
      <c r="A250" s="302" t="s">
        <v>16</v>
      </c>
      <c r="B250" s="303" t="s">
        <v>17</v>
      </c>
      <c r="C250" s="303" t="s">
        <v>66</v>
      </c>
      <c r="D250" s="302" t="s">
        <v>68</v>
      </c>
      <c r="E250" s="304" t="s">
        <v>69</v>
      </c>
      <c r="F250" s="302" t="s">
        <v>70</v>
      </c>
      <c r="G250" s="304" t="s">
        <v>72</v>
      </c>
      <c r="H250" s="305"/>
      <c r="I250" s="305" t="s">
        <v>235</v>
      </c>
      <c r="J250" s="304" t="s">
        <v>999</v>
      </c>
      <c r="K250" s="306">
        <v>20000000</v>
      </c>
      <c r="L250" s="304" t="s">
        <v>1000</v>
      </c>
      <c r="M250" s="306">
        <v>12000000</v>
      </c>
      <c r="N250" s="304"/>
      <c r="O250" s="306"/>
      <c r="P250" s="304"/>
      <c r="Q250" s="304"/>
      <c r="R250" s="306"/>
      <c r="S250" s="306"/>
      <c r="T250" s="304"/>
      <c r="U250" s="304"/>
      <c r="V250" s="304"/>
      <c r="W250" s="304"/>
      <c r="X250" s="304"/>
    </row>
    <row r="251" spans="1:24" ht="75" customHeight="1">
      <c r="A251" s="302" t="s">
        <v>16</v>
      </c>
      <c r="B251" s="303" t="s">
        <v>17</v>
      </c>
      <c r="C251" s="303" t="s">
        <v>66</v>
      </c>
      <c r="D251" s="302" t="s">
        <v>68</v>
      </c>
      <c r="E251" s="304" t="s">
        <v>69</v>
      </c>
      <c r="F251" s="302" t="s">
        <v>70</v>
      </c>
      <c r="G251" s="304" t="s">
        <v>72</v>
      </c>
      <c r="H251" s="305"/>
      <c r="I251" s="305" t="s">
        <v>39</v>
      </c>
      <c r="J251" s="304" t="s">
        <v>73</v>
      </c>
      <c r="K251" s="306">
        <v>80000000</v>
      </c>
      <c r="L251" s="302" t="s">
        <v>74</v>
      </c>
      <c r="M251" s="306">
        <v>240000000</v>
      </c>
      <c r="N251" s="383" t="s">
        <v>75</v>
      </c>
      <c r="O251" s="384" t="s">
        <v>48</v>
      </c>
      <c r="P251" s="385" t="s">
        <v>52</v>
      </c>
      <c r="Q251" s="319" t="s">
        <v>54</v>
      </c>
      <c r="R251" s="386"/>
      <c r="S251" s="319" t="s">
        <v>59</v>
      </c>
      <c r="T251" s="304"/>
      <c r="U251" s="304"/>
      <c r="V251" s="304"/>
      <c r="W251" s="304"/>
      <c r="X251" s="304"/>
    </row>
    <row r="252" spans="1:24" ht="75" customHeight="1">
      <c r="A252" s="302" t="s">
        <v>16</v>
      </c>
      <c r="B252" s="303" t="s">
        <v>17</v>
      </c>
      <c r="C252" s="303" t="s">
        <v>66</v>
      </c>
      <c r="D252" s="302" t="s">
        <v>68</v>
      </c>
      <c r="E252" s="304" t="s">
        <v>69</v>
      </c>
      <c r="F252" s="302" t="s">
        <v>70</v>
      </c>
      <c r="G252" s="304" t="s">
        <v>72</v>
      </c>
      <c r="H252" s="305"/>
      <c r="I252" s="305" t="s">
        <v>1002</v>
      </c>
      <c r="J252" s="304" t="s">
        <v>1004</v>
      </c>
      <c r="K252" s="306">
        <v>176000000</v>
      </c>
      <c r="L252" s="304" t="s">
        <v>1005</v>
      </c>
      <c r="M252" s="306">
        <v>367100000</v>
      </c>
      <c r="N252" s="304"/>
      <c r="O252" s="306"/>
      <c r="P252" s="304"/>
      <c r="Q252" s="304"/>
      <c r="R252" s="306"/>
      <c r="S252" s="306"/>
      <c r="T252" s="304"/>
      <c r="U252" s="304"/>
      <c r="V252" s="304"/>
      <c r="W252" s="304"/>
      <c r="X252" s="304"/>
    </row>
    <row r="253" spans="1:24" ht="75" customHeight="1">
      <c r="A253" s="302" t="s">
        <v>16</v>
      </c>
      <c r="B253" s="303" t="s">
        <v>17</v>
      </c>
      <c r="C253" s="303" t="s">
        <v>66</v>
      </c>
      <c r="D253" s="302" t="s">
        <v>68</v>
      </c>
      <c r="E253" s="304" t="s">
        <v>69</v>
      </c>
      <c r="F253" s="302" t="s">
        <v>81</v>
      </c>
      <c r="G253" s="304" t="s">
        <v>82</v>
      </c>
      <c r="H253" s="305" t="s">
        <v>224</v>
      </c>
      <c r="I253" s="305"/>
      <c r="J253" s="304" t="s">
        <v>902</v>
      </c>
      <c r="K253" s="306">
        <v>10000000</v>
      </c>
      <c r="L253" s="304" t="s">
        <v>903</v>
      </c>
      <c r="M253" s="306">
        <v>10000000</v>
      </c>
      <c r="N253" s="338" t="s">
        <v>904</v>
      </c>
      <c r="O253" s="261"/>
      <c r="P253" s="519" t="s">
        <v>905</v>
      </c>
      <c r="Q253" s="261" t="s">
        <v>53</v>
      </c>
      <c r="R253" s="306"/>
      <c r="S253" s="306"/>
      <c r="T253" s="304"/>
      <c r="U253" s="304"/>
      <c r="V253" s="304"/>
      <c r="W253" s="304"/>
      <c r="X253" s="304"/>
    </row>
    <row r="254" spans="1:24" ht="75" customHeight="1">
      <c r="A254" s="302" t="s">
        <v>16</v>
      </c>
      <c r="B254" s="303" t="s">
        <v>17</v>
      </c>
      <c r="C254" s="303" t="s">
        <v>66</v>
      </c>
      <c r="D254" s="302" t="s">
        <v>68</v>
      </c>
      <c r="E254" s="304" t="s">
        <v>69</v>
      </c>
      <c r="F254" s="302" t="s">
        <v>81</v>
      </c>
      <c r="G254" s="304" t="s">
        <v>82</v>
      </c>
      <c r="H254" s="305" t="s">
        <v>278</v>
      </c>
      <c r="I254" s="305"/>
      <c r="J254" s="304" t="s">
        <v>459</v>
      </c>
      <c r="K254" s="306">
        <v>10000000</v>
      </c>
      <c r="L254" s="304" t="s">
        <v>459</v>
      </c>
      <c r="M254" s="306">
        <v>20000000</v>
      </c>
      <c r="N254" s="255" t="s">
        <v>460</v>
      </c>
      <c r="O254" s="256">
        <v>10000000</v>
      </c>
      <c r="P254" s="257" t="s">
        <v>461</v>
      </c>
      <c r="Q254" s="258" t="s">
        <v>53</v>
      </c>
      <c r="R254" s="306"/>
      <c r="S254" s="306"/>
      <c r="T254" s="304"/>
      <c r="U254" s="304"/>
      <c r="V254" s="304"/>
      <c r="W254" s="304"/>
      <c r="X254" s="304"/>
    </row>
    <row r="255" spans="1:24" ht="75" customHeight="1">
      <c r="A255" s="302" t="s">
        <v>16</v>
      </c>
      <c r="B255" s="303" t="s">
        <v>17</v>
      </c>
      <c r="C255" s="303" t="s">
        <v>66</v>
      </c>
      <c r="D255" s="302" t="s">
        <v>68</v>
      </c>
      <c r="E255" s="304" t="s">
        <v>69</v>
      </c>
      <c r="F255" s="302" t="s">
        <v>81</v>
      </c>
      <c r="G255" s="304" t="s">
        <v>82</v>
      </c>
      <c r="H255" s="305" t="s">
        <v>311</v>
      </c>
      <c r="I255" s="305"/>
      <c r="J255" s="304" t="s">
        <v>1012</v>
      </c>
      <c r="K255" s="306">
        <v>1000000</v>
      </c>
      <c r="L255" s="304"/>
      <c r="M255" s="306">
        <v>0</v>
      </c>
      <c r="N255" s="47" t="s">
        <v>1076</v>
      </c>
      <c r="O255" s="151">
        <v>300000</v>
      </c>
      <c r="P255" s="67" t="s">
        <v>1078</v>
      </c>
      <c r="Q255" s="66" t="s">
        <v>53</v>
      </c>
      <c r="R255" s="306"/>
      <c r="S255" s="306"/>
      <c r="T255" s="304"/>
      <c r="U255" s="304"/>
      <c r="V255" s="304"/>
      <c r="W255" s="304"/>
      <c r="X255" s="304"/>
    </row>
    <row r="256" spans="1:24" ht="75" customHeight="1">
      <c r="A256" s="302" t="s">
        <v>16</v>
      </c>
      <c r="B256" s="303" t="s">
        <v>17</v>
      </c>
      <c r="C256" s="303" t="s">
        <v>66</v>
      </c>
      <c r="D256" s="302" t="s">
        <v>68</v>
      </c>
      <c r="E256" s="304" t="s">
        <v>69</v>
      </c>
      <c r="F256" s="302" t="s">
        <v>81</v>
      </c>
      <c r="G256" s="304" t="s">
        <v>82</v>
      </c>
      <c r="H256" s="305"/>
      <c r="I256" s="305" t="s">
        <v>92</v>
      </c>
      <c r="J256" s="304" t="s">
        <v>1013</v>
      </c>
      <c r="K256" s="306">
        <v>0</v>
      </c>
      <c r="L256" s="304"/>
      <c r="M256" s="306">
        <v>0</v>
      </c>
      <c r="N256" s="304"/>
      <c r="O256" s="306"/>
      <c r="P256" s="304"/>
      <c r="Q256" s="304"/>
      <c r="R256" s="306"/>
      <c r="S256" s="306"/>
      <c r="T256" s="304"/>
      <c r="U256" s="304"/>
      <c r="V256" s="304"/>
      <c r="W256" s="304"/>
      <c r="X256" s="304"/>
    </row>
    <row r="257" spans="1:24" ht="75" customHeight="1">
      <c r="A257" s="302" t="s">
        <v>16</v>
      </c>
      <c r="B257" s="303" t="s">
        <v>17</v>
      </c>
      <c r="C257" s="303" t="s">
        <v>66</v>
      </c>
      <c r="D257" s="302" t="s">
        <v>68</v>
      </c>
      <c r="E257" s="304" t="s">
        <v>69</v>
      </c>
      <c r="F257" s="302" t="s">
        <v>81</v>
      </c>
      <c r="G257" s="304" t="s">
        <v>82</v>
      </c>
      <c r="H257" s="305"/>
      <c r="I257" s="305" t="s">
        <v>228</v>
      </c>
      <c r="J257" s="304" t="s">
        <v>1017</v>
      </c>
      <c r="K257" s="306">
        <v>3000000</v>
      </c>
      <c r="L257" s="304" t="s">
        <v>1019</v>
      </c>
      <c r="M257" s="306">
        <v>3000000</v>
      </c>
      <c r="N257" s="304"/>
      <c r="O257" s="306"/>
      <c r="P257" s="304"/>
      <c r="Q257" s="304"/>
      <c r="R257" s="306"/>
      <c r="S257" s="306"/>
      <c r="T257" s="304"/>
      <c r="U257" s="304"/>
      <c r="V257" s="304"/>
      <c r="W257" s="304"/>
      <c r="X257" s="304"/>
    </row>
    <row r="258" spans="1:24" ht="75" customHeight="1">
      <c r="A258" s="302" t="s">
        <v>16</v>
      </c>
      <c r="B258" s="303" t="s">
        <v>17</v>
      </c>
      <c r="C258" s="303" t="s">
        <v>66</v>
      </c>
      <c r="D258" s="302" t="s">
        <v>68</v>
      </c>
      <c r="E258" s="304" t="s">
        <v>69</v>
      </c>
      <c r="F258" s="302" t="s">
        <v>81</v>
      </c>
      <c r="G258" s="304" t="s">
        <v>82</v>
      </c>
      <c r="H258" s="305"/>
      <c r="I258" s="305" t="s">
        <v>183</v>
      </c>
      <c r="J258" s="304" t="s">
        <v>1021</v>
      </c>
      <c r="K258" s="306">
        <v>3000000</v>
      </c>
      <c r="L258" s="304" t="s">
        <v>1021</v>
      </c>
      <c r="M258" s="306">
        <v>3000000</v>
      </c>
      <c r="N258" s="274" t="s">
        <v>1421</v>
      </c>
      <c r="O258" s="339" t="s">
        <v>1422</v>
      </c>
      <c r="P258" s="387" t="s">
        <v>1422</v>
      </c>
      <c r="Q258" s="285" t="s">
        <v>1422</v>
      </c>
      <c r="R258" s="306"/>
      <c r="S258" s="306"/>
      <c r="T258" s="304"/>
      <c r="U258" s="304"/>
      <c r="V258" s="304"/>
      <c r="W258" s="304"/>
      <c r="X258" s="304"/>
    </row>
    <row r="259" spans="1:24" ht="75" customHeight="1">
      <c r="A259" s="302" t="s">
        <v>16</v>
      </c>
      <c r="B259" s="303" t="s">
        <v>17</v>
      </c>
      <c r="C259" s="303" t="s">
        <v>66</v>
      </c>
      <c r="D259" s="302" t="s">
        <v>68</v>
      </c>
      <c r="E259" s="304" t="s">
        <v>69</v>
      </c>
      <c r="F259" s="302" t="s">
        <v>81</v>
      </c>
      <c r="G259" s="304" t="s">
        <v>82</v>
      </c>
      <c r="H259" s="305"/>
      <c r="I259" s="305" t="s">
        <v>186</v>
      </c>
      <c r="J259" s="304" t="s">
        <v>1022</v>
      </c>
      <c r="K259" s="306">
        <v>14000000</v>
      </c>
      <c r="L259" s="304" t="s">
        <v>1022</v>
      </c>
      <c r="M259" s="306">
        <v>14000000</v>
      </c>
      <c r="N259" s="304"/>
      <c r="O259" s="306"/>
      <c r="P259" s="304"/>
      <c r="Q259" s="304"/>
      <c r="R259" s="306"/>
      <c r="S259" s="306"/>
      <c r="T259" s="304"/>
      <c r="U259" s="304"/>
      <c r="V259" s="304"/>
      <c r="W259" s="304"/>
      <c r="X259" s="304"/>
    </row>
    <row r="260" spans="1:24" ht="75" customHeight="1">
      <c r="A260" s="302" t="s">
        <v>16</v>
      </c>
      <c r="B260" s="303" t="s">
        <v>17</v>
      </c>
      <c r="C260" s="303" t="s">
        <v>66</v>
      </c>
      <c r="D260" s="302" t="s">
        <v>68</v>
      </c>
      <c r="E260" s="304" t="s">
        <v>69</v>
      </c>
      <c r="F260" s="302" t="s">
        <v>81</v>
      </c>
      <c r="G260" s="304" t="s">
        <v>82</v>
      </c>
      <c r="H260" s="305"/>
      <c r="I260" s="305" t="s">
        <v>188</v>
      </c>
      <c r="J260" s="304" t="s">
        <v>1027</v>
      </c>
      <c r="K260" s="306">
        <v>3000000</v>
      </c>
      <c r="L260" s="304" t="s">
        <v>1027</v>
      </c>
      <c r="M260" s="306">
        <v>5000000</v>
      </c>
      <c r="N260" s="197" t="s">
        <v>2416</v>
      </c>
      <c r="O260" s="306"/>
      <c r="P260" s="304"/>
      <c r="Q260" s="304"/>
      <c r="R260" s="306"/>
      <c r="S260" s="306"/>
      <c r="T260" s="304"/>
      <c r="U260" s="304"/>
      <c r="V260" s="304"/>
      <c r="W260" s="304"/>
      <c r="X260" s="304"/>
    </row>
    <row r="261" spans="1:24" ht="75" customHeight="1">
      <c r="A261" s="302" t="s">
        <v>16</v>
      </c>
      <c r="B261" s="303" t="s">
        <v>17</v>
      </c>
      <c r="C261" s="303" t="s">
        <v>66</v>
      </c>
      <c r="D261" s="302" t="s">
        <v>68</v>
      </c>
      <c r="E261" s="304" t="s">
        <v>69</v>
      </c>
      <c r="F261" s="302" t="s">
        <v>81</v>
      </c>
      <c r="G261" s="304" t="s">
        <v>82</v>
      </c>
      <c r="H261" s="305"/>
      <c r="I261" s="305" t="s">
        <v>191</v>
      </c>
      <c r="J261" s="304" t="s">
        <v>1033</v>
      </c>
      <c r="K261" s="306">
        <v>3000000</v>
      </c>
      <c r="L261" s="304" t="s">
        <v>1034</v>
      </c>
      <c r="M261" s="306">
        <v>3000000</v>
      </c>
      <c r="N261" s="304"/>
      <c r="O261" s="306"/>
      <c r="P261" s="304"/>
      <c r="Q261" s="304"/>
      <c r="R261" s="306"/>
      <c r="S261" s="306"/>
      <c r="T261" s="304"/>
      <c r="U261" s="304"/>
      <c r="V261" s="304"/>
      <c r="W261" s="304"/>
      <c r="X261" s="304"/>
    </row>
    <row r="262" spans="1:24" ht="75" customHeight="1">
      <c r="A262" s="302" t="s">
        <v>16</v>
      </c>
      <c r="B262" s="303" t="s">
        <v>17</v>
      </c>
      <c r="C262" s="303" t="s">
        <v>66</v>
      </c>
      <c r="D262" s="302" t="s">
        <v>68</v>
      </c>
      <c r="E262" s="304" t="s">
        <v>69</v>
      </c>
      <c r="F262" s="302" t="s">
        <v>81</v>
      </c>
      <c r="G262" s="304" t="s">
        <v>82</v>
      </c>
      <c r="H262" s="305"/>
      <c r="I262" s="305" t="s">
        <v>235</v>
      </c>
      <c r="J262" s="304" t="s">
        <v>1038</v>
      </c>
      <c r="K262" s="306">
        <v>30000000</v>
      </c>
      <c r="L262" s="304" t="s">
        <v>1039</v>
      </c>
      <c r="M262" s="306">
        <v>10000000</v>
      </c>
      <c r="N262" s="304"/>
      <c r="O262" s="306"/>
      <c r="P262" s="304"/>
      <c r="Q262" s="304"/>
      <c r="R262" s="306"/>
      <c r="S262" s="306"/>
      <c r="T262" s="304"/>
      <c r="U262" s="304"/>
      <c r="V262" s="304"/>
      <c r="W262" s="304"/>
      <c r="X262" s="304"/>
    </row>
    <row r="263" spans="1:24" ht="75" customHeight="1">
      <c r="A263" s="302" t="s">
        <v>16</v>
      </c>
      <c r="B263" s="303" t="s">
        <v>17</v>
      </c>
      <c r="C263" s="303" t="s">
        <v>66</v>
      </c>
      <c r="D263" s="302" t="s">
        <v>68</v>
      </c>
      <c r="E263" s="304" t="s">
        <v>69</v>
      </c>
      <c r="F263" s="302" t="s">
        <v>81</v>
      </c>
      <c r="G263" s="304" t="s">
        <v>82</v>
      </c>
      <c r="H263" s="305"/>
      <c r="I263" s="305" t="s">
        <v>39</v>
      </c>
      <c r="J263" s="304" t="s">
        <v>84</v>
      </c>
      <c r="K263" s="306">
        <v>10000000</v>
      </c>
      <c r="L263" s="304" t="s">
        <v>86</v>
      </c>
      <c r="M263" s="306">
        <v>30000000</v>
      </c>
      <c r="N263" s="383" t="s">
        <v>87</v>
      </c>
      <c r="O263" s="384" t="s">
        <v>88</v>
      </c>
      <c r="P263" s="385" t="s">
        <v>89</v>
      </c>
      <c r="Q263" s="319" t="s">
        <v>91</v>
      </c>
      <c r="R263" s="386"/>
      <c r="S263" s="319" t="s">
        <v>59</v>
      </c>
      <c r="T263" s="304"/>
      <c r="U263" s="304"/>
      <c r="V263" s="304"/>
      <c r="W263" s="304"/>
      <c r="X263" s="304"/>
    </row>
    <row r="264" spans="1:24" ht="75" customHeight="1">
      <c r="A264" s="302" t="s">
        <v>16</v>
      </c>
      <c r="B264" s="303" t="s">
        <v>17</v>
      </c>
      <c r="C264" s="303" t="s">
        <v>66</v>
      </c>
      <c r="D264" s="302" t="s">
        <v>68</v>
      </c>
      <c r="E264" s="304" t="s">
        <v>69</v>
      </c>
      <c r="F264" s="302" t="s">
        <v>462</v>
      </c>
      <c r="G264" s="304" t="s">
        <v>464</v>
      </c>
      <c r="H264" s="305" t="s">
        <v>308</v>
      </c>
      <c r="I264" s="305"/>
      <c r="J264" s="304" t="s">
        <v>908</v>
      </c>
      <c r="K264" s="306">
        <f>2951229</f>
        <v>2951229</v>
      </c>
      <c r="L264" s="304" t="s">
        <v>909</v>
      </c>
      <c r="M264" s="306">
        <v>3039765.87</v>
      </c>
      <c r="N264" s="338" t="s">
        <v>910</v>
      </c>
      <c r="O264" s="261"/>
      <c r="P264" s="266" t="s">
        <v>911</v>
      </c>
      <c r="Q264" s="261" t="s">
        <v>53</v>
      </c>
      <c r="R264" s="306"/>
      <c r="S264" s="306"/>
      <c r="T264" s="304"/>
      <c r="U264" s="304"/>
      <c r="V264" s="304"/>
      <c r="W264" s="304"/>
      <c r="X264" s="304"/>
    </row>
    <row r="265" spans="1:24" ht="75" customHeight="1">
      <c r="A265" s="302" t="s">
        <v>16</v>
      </c>
      <c r="B265" s="303" t="s">
        <v>17</v>
      </c>
      <c r="C265" s="303" t="s">
        <v>66</v>
      </c>
      <c r="D265" s="302" t="s">
        <v>68</v>
      </c>
      <c r="E265" s="304" t="s">
        <v>69</v>
      </c>
      <c r="F265" s="302" t="s">
        <v>462</v>
      </c>
      <c r="G265" s="304" t="s">
        <v>464</v>
      </c>
      <c r="H265" s="305" t="s">
        <v>278</v>
      </c>
      <c r="I265" s="305"/>
      <c r="J265" s="304"/>
      <c r="K265" s="306">
        <v>0</v>
      </c>
      <c r="L265" s="304" t="s">
        <v>465</v>
      </c>
      <c r="M265" s="306">
        <v>120000000</v>
      </c>
      <c r="N265" s="255" t="s">
        <v>416</v>
      </c>
      <c r="O265" s="306"/>
      <c r="P265" s="304"/>
      <c r="Q265" s="306"/>
      <c r="R265" s="306"/>
      <c r="S265" s="306"/>
      <c r="T265" s="304"/>
      <c r="U265" s="304"/>
      <c r="V265" s="304"/>
      <c r="W265" s="304"/>
      <c r="X265" s="304"/>
    </row>
    <row r="266" spans="1:24" ht="75" customHeight="1">
      <c r="A266" s="302" t="s">
        <v>16</v>
      </c>
      <c r="B266" s="303" t="s">
        <v>17</v>
      </c>
      <c r="C266" s="303" t="s">
        <v>66</v>
      </c>
      <c r="D266" s="302" t="s">
        <v>68</v>
      </c>
      <c r="E266" s="304" t="s">
        <v>69</v>
      </c>
      <c r="F266" s="302" t="s">
        <v>462</v>
      </c>
      <c r="G266" s="304" t="s">
        <v>464</v>
      </c>
      <c r="H266" s="305" t="s">
        <v>311</v>
      </c>
      <c r="I266" s="305"/>
      <c r="J266" s="304" t="s">
        <v>1052</v>
      </c>
      <c r="K266" s="306">
        <v>300000</v>
      </c>
      <c r="L266" s="304" t="s">
        <v>1053</v>
      </c>
      <c r="M266" s="306">
        <f>2*K266*1.1</f>
        <v>660000</v>
      </c>
      <c r="N266" s="47" t="s">
        <v>1082</v>
      </c>
      <c r="O266" s="151">
        <v>0</v>
      </c>
      <c r="P266" s="67" t="s">
        <v>1083</v>
      </c>
      <c r="Q266" s="66" t="s">
        <v>53</v>
      </c>
      <c r="R266" s="306"/>
      <c r="S266" s="306"/>
      <c r="T266" s="304"/>
      <c r="U266" s="304"/>
      <c r="V266" s="304"/>
      <c r="W266" s="304"/>
      <c r="X266" s="304"/>
    </row>
    <row r="267" spans="1:24" ht="75" customHeight="1">
      <c r="A267" s="302" t="s">
        <v>16</v>
      </c>
      <c r="B267" s="303" t="s">
        <v>17</v>
      </c>
      <c r="C267" s="303" t="s">
        <v>66</v>
      </c>
      <c r="D267" s="302" t="s">
        <v>68</v>
      </c>
      <c r="E267" s="304" t="s">
        <v>69</v>
      </c>
      <c r="F267" s="302" t="s">
        <v>462</v>
      </c>
      <c r="G267" s="304" t="s">
        <v>464</v>
      </c>
      <c r="H267" s="305"/>
      <c r="I267" s="305" t="s">
        <v>92</v>
      </c>
      <c r="J267" s="304" t="s">
        <v>1056</v>
      </c>
      <c r="K267" s="306">
        <v>0</v>
      </c>
      <c r="L267" s="304"/>
      <c r="M267" s="306">
        <v>0</v>
      </c>
      <c r="N267" s="304"/>
      <c r="O267" s="306"/>
      <c r="P267" s="304"/>
      <c r="Q267" s="304"/>
      <c r="R267" s="306"/>
      <c r="S267" s="306"/>
      <c r="T267" s="304"/>
      <c r="U267" s="304"/>
      <c r="V267" s="304"/>
      <c r="W267" s="304"/>
      <c r="X267" s="304"/>
    </row>
    <row r="268" spans="1:24" ht="75" customHeight="1">
      <c r="A268" s="302" t="s">
        <v>16</v>
      </c>
      <c r="B268" s="303" t="s">
        <v>17</v>
      </c>
      <c r="C268" s="303" t="s">
        <v>66</v>
      </c>
      <c r="D268" s="302" t="s">
        <v>68</v>
      </c>
      <c r="E268" s="304" t="s">
        <v>69</v>
      </c>
      <c r="F268" s="302" t="s">
        <v>462</v>
      </c>
      <c r="G268" s="304" t="s">
        <v>464</v>
      </c>
      <c r="H268" s="305"/>
      <c r="I268" s="305" t="s">
        <v>228</v>
      </c>
      <c r="J268" s="304" t="s">
        <v>1059</v>
      </c>
      <c r="K268" s="306">
        <v>3000000</v>
      </c>
      <c r="L268" s="304" t="s">
        <v>1060</v>
      </c>
      <c r="M268" s="306">
        <v>3000000</v>
      </c>
      <c r="N268" s="304"/>
      <c r="O268" s="306"/>
      <c r="P268" s="304"/>
      <c r="Q268" s="304"/>
      <c r="R268" s="306"/>
      <c r="S268" s="306"/>
      <c r="T268" s="304"/>
      <c r="U268" s="304"/>
      <c r="V268" s="304"/>
      <c r="W268" s="304"/>
      <c r="X268" s="304"/>
    </row>
    <row r="269" spans="1:24" ht="75" customHeight="1">
      <c r="A269" s="302" t="s">
        <v>16</v>
      </c>
      <c r="B269" s="303" t="s">
        <v>17</v>
      </c>
      <c r="C269" s="303" t="s">
        <v>66</v>
      </c>
      <c r="D269" s="302" t="s">
        <v>68</v>
      </c>
      <c r="E269" s="304" t="s">
        <v>69</v>
      </c>
      <c r="F269" s="302" t="s">
        <v>462</v>
      </c>
      <c r="G269" s="304" t="s">
        <v>464</v>
      </c>
      <c r="H269" s="305"/>
      <c r="I269" s="305" t="s">
        <v>183</v>
      </c>
      <c r="J269" s="304" t="s">
        <v>1063</v>
      </c>
      <c r="K269" s="306">
        <v>3000000</v>
      </c>
      <c r="L269" s="304" t="s">
        <v>1063</v>
      </c>
      <c r="M269" s="306">
        <v>3000000</v>
      </c>
      <c r="N269" s="274" t="s">
        <v>1421</v>
      </c>
      <c r="O269" s="339" t="s">
        <v>1422</v>
      </c>
      <c r="P269" s="387" t="s">
        <v>1422</v>
      </c>
      <c r="Q269" s="285" t="s">
        <v>1422</v>
      </c>
      <c r="R269" s="306"/>
      <c r="S269" s="306"/>
      <c r="T269" s="304"/>
      <c r="U269" s="304"/>
      <c r="V269" s="304"/>
      <c r="W269" s="304"/>
      <c r="X269" s="304"/>
    </row>
    <row r="270" spans="1:24" ht="75" customHeight="1">
      <c r="A270" s="302" t="s">
        <v>16</v>
      </c>
      <c r="B270" s="303" t="s">
        <v>17</v>
      </c>
      <c r="C270" s="303" t="s">
        <v>66</v>
      </c>
      <c r="D270" s="302" t="s">
        <v>68</v>
      </c>
      <c r="E270" s="304" t="s">
        <v>69</v>
      </c>
      <c r="F270" s="302" t="s">
        <v>462</v>
      </c>
      <c r="G270" s="304" t="s">
        <v>464</v>
      </c>
      <c r="H270" s="305"/>
      <c r="I270" s="305" t="s">
        <v>186</v>
      </c>
      <c r="J270" s="304" t="s">
        <v>367</v>
      </c>
      <c r="K270" s="306">
        <v>33000000</v>
      </c>
      <c r="L270" s="304" t="s">
        <v>1070</v>
      </c>
      <c r="M270" s="306">
        <v>50000000</v>
      </c>
      <c r="N270" s="304"/>
      <c r="O270" s="306"/>
      <c r="P270" s="304"/>
      <c r="Q270" s="304"/>
      <c r="R270" s="306"/>
      <c r="S270" s="306"/>
      <c r="T270" s="304"/>
      <c r="U270" s="304"/>
      <c r="V270" s="304"/>
      <c r="W270" s="304"/>
      <c r="X270" s="304"/>
    </row>
    <row r="271" spans="1:24" ht="75" customHeight="1">
      <c r="A271" s="302" t="s">
        <v>16</v>
      </c>
      <c r="B271" s="303" t="s">
        <v>17</v>
      </c>
      <c r="C271" s="303" t="s">
        <v>66</v>
      </c>
      <c r="D271" s="302" t="s">
        <v>68</v>
      </c>
      <c r="E271" s="304" t="s">
        <v>69</v>
      </c>
      <c r="F271" s="302" t="s">
        <v>462</v>
      </c>
      <c r="G271" s="304" t="s">
        <v>464</v>
      </c>
      <c r="H271" s="305"/>
      <c r="I271" s="305" t="s">
        <v>188</v>
      </c>
      <c r="J271" s="304" t="s">
        <v>1077</v>
      </c>
      <c r="K271" s="306">
        <v>2000000</v>
      </c>
      <c r="L271" s="304" t="s">
        <v>1077</v>
      </c>
      <c r="M271" s="306">
        <v>4000000</v>
      </c>
      <c r="N271" s="197" t="s">
        <v>2416</v>
      </c>
      <c r="O271" s="306"/>
      <c r="P271" s="304"/>
      <c r="Q271" s="304"/>
      <c r="R271" s="306"/>
      <c r="S271" s="306"/>
      <c r="T271" s="304"/>
      <c r="U271" s="304"/>
      <c r="V271" s="304"/>
      <c r="W271" s="304"/>
      <c r="X271" s="304"/>
    </row>
    <row r="272" spans="1:24" ht="75" customHeight="1">
      <c r="A272" s="302" t="s">
        <v>16</v>
      </c>
      <c r="B272" s="303" t="s">
        <v>17</v>
      </c>
      <c r="C272" s="303" t="s">
        <v>66</v>
      </c>
      <c r="D272" s="302" t="s">
        <v>68</v>
      </c>
      <c r="E272" s="304" t="s">
        <v>69</v>
      </c>
      <c r="F272" s="302" t="s">
        <v>462</v>
      </c>
      <c r="G272" s="304" t="s">
        <v>464</v>
      </c>
      <c r="H272" s="305"/>
      <c r="I272" s="305" t="s">
        <v>191</v>
      </c>
      <c r="J272" s="325" t="s">
        <v>1080</v>
      </c>
      <c r="K272" s="306">
        <v>3000000</v>
      </c>
      <c r="L272" s="325" t="s">
        <v>1081</v>
      </c>
      <c r="M272" s="306">
        <v>3000000</v>
      </c>
      <c r="N272" s="325"/>
      <c r="O272" s="306"/>
      <c r="P272" s="325"/>
      <c r="Q272" s="325"/>
      <c r="R272" s="306"/>
      <c r="S272" s="306"/>
      <c r="T272" s="304"/>
      <c r="U272" s="304"/>
      <c r="V272" s="304"/>
      <c r="W272" s="304"/>
      <c r="X272" s="304"/>
    </row>
    <row r="273" spans="1:24" ht="75" customHeight="1">
      <c r="A273" s="302" t="s">
        <v>16</v>
      </c>
      <c r="B273" s="303" t="s">
        <v>17</v>
      </c>
      <c r="C273" s="303" t="s">
        <v>66</v>
      </c>
      <c r="D273" s="302" t="s">
        <v>68</v>
      </c>
      <c r="E273" s="304" t="s">
        <v>69</v>
      </c>
      <c r="F273" s="302" t="s">
        <v>462</v>
      </c>
      <c r="G273" s="304" t="s">
        <v>464</v>
      </c>
      <c r="H273" s="305"/>
      <c r="I273" s="305" t="s">
        <v>235</v>
      </c>
      <c r="J273" s="304" t="s">
        <v>1087</v>
      </c>
      <c r="K273" s="306">
        <v>20000000</v>
      </c>
      <c r="L273" s="304" t="s">
        <v>1088</v>
      </c>
      <c r="M273" s="306">
        <v>4000000</v>
      </c>
      <c r="N273" s="304"/>
      <c r="O273" s="306"/>
      <c r="P273" s="304"/>
      <c r="Q273" s="304"/>
      <c r="R273" s="306"/>
      <c r="S273" s="306"/>
      <c r="T273" s="304"/>
      <c r="U273" s="304"/>
      <c r="V273" s="304"/>
      <c r="W273" s="304"/>
      <c r="X273" s="304"/>
    </row>
    <row r="274" spans="1:24" ht="75" customHeight="1">
      <c r="A274" s="302" t="s">
        <v>16</v>
      </c>
      <c r="B274" s="303" t="s">
        <v>17</v>
      </c>
      <c r="C274" s="303" t="s">
        <v>66</v>
      </c>
      <c r="D274" s="302" t="s">
        <v>68</v>
      </c>
      <c r="E274" s="304" t="s">
        <v>69</v>
      </c>
      <c r="F274" s="302" t="s">
        <v>462</v>
      </c>
      <c r="G274" s="304" t="s">
        <v>464</v>
      </c>
      <c r="H274" s="305"/>
      <c r="I274" s="305" t="s">
        <v>1092</v>
      </c>
      <c r="J274" s="304" t="s">
        <v>1093</v>
      </c>
      <c r="K274" s="306">
        <v>8886024</v>
      </c>
      <c r="L274" s="304" t="s">
        <v>1093</v>
      </c>
      <c r="M274" s="306">
        <v>26658072</v>
      </c>
      <c r="N274" s="512" t="s">
        <v>2855</v>
      </c>
      <c r="O274" s="269"/>
      <c r="P274" s="513" t="s">
        <v>2856</v>
      </c>
      <c r="Q274" s="514" t="s">
        <v>53</v>
      </c>
      <c r="R274" s="306"/>
      <c r="S274" s="306"/>
      <c r="T274" s="304"/>
      <c r="U274" s="304"/>
      <c r="V274" s="304"/>
      <c r="W274" s="304"/>
      <c r="X274" s="304"/>
    </row>
    <row r="275" spans="1:24" ht="75" customHeight="1">
      <c r="A275" s="302" t="s">
        <v>16</v>
      </c>
      <c r="B275" s="303" t="s">
        <v>17</v>
      </c>
      <c r="C275" s="303" t="s">
        <v>66</v>
      </c>
      <c r="D275" s="302" t="s">
        <v>68</v>
      </c>
      <c r="E275" s="304" t="s">
        <v>69</v>
      </c>
      <c r="F275" s="302" t="s">
        <v>468</v>
      </c>
      <c r="G275" s="304" t="s">
        <v>469</v>
      </c>
      <c r="H275" s="305" t="s">
        <v>224</v>
      </c>
      <c r="I275" s="305"/>
      <c r="J275" s="304"/>
      <c r="K275" s="306">
        <v>0</v>
      </c>
      <c r="L275" s="304" t="s">
        <v>913</v>
      </c>
      <c r="M275" s="306">
        <v>3039765.87</v>
      </c>
      <c r="N275" s="338" t="s">
        <v>914</v>
      </c>
      <c r="O275" s="261"/>
      <c r="P275" s="266" t="s">
        <v>915</v>
      </c>
      <c r="Q275" s="261" t="s">
        <v>53</v>
      </c>
      <c r="R275" s="306"/>
      <c r="S275" s="306"/>
      <c r="T275" s="304"/>
      <c r="U275" s="304"/>
      <c r="V275" s="304"/>
      <c r="W275" s="304"/>
      <c r="X275" s="304"/>
    </row>
    <row r="276" spans="1:24" ht="75" customHeight="1">
      <c r="A276" s="302" t="s">
        <v>16</v>
      </c>
      <c r="B276" s="303" t="s">
        <v>17</v>
      </c>
      <c r="C276" s="303" t="s">
        <v>66</v>
      </c>
      <c r="D276" s="302" t="s">
        <v>68</v>
      </c>
      <c r="E276" s="304" t="s">
        <v>69</v>
      </c>
      <c r="F276" s="302" t="s">
        <v>468</v>
      </c>
      <c r="G276" s="304" t="s">
        <v>469</v>
      </c>
      <c r="H276" s="305" t="s">
        <v>223</v>
      </c>
      <c r="I276" s="305"/>
      <c r="J276" s="304" t="s">
        <v>470</v>
      </c>
      <c r="K276" s="306">
        <v>120000000</v>
      </c>
      <c r="L276" s="304" t="s">
        <v>470</v>
      </c>
      <c r="M276" s="306">
        <v>120000000</v>
      </c>
      <c r="N276" s="255" t="s">
        <v>471</v>
      </c>
      <c r="O276" s="256">
        <v>120000000</v>
      </c>
      <c r="P276" s="257" t="s">
        <v>472</v>
      </c>
      <c r="Q276" s="258" t="s">
        <v>53</v>
      </c>
      <c r="R276" s="306"/>
      <c r="S276" s="306"/>
      <c r="T276" s="304"/>
      <c r="U276" s="304"/>
      <c r="V276" s="304"/>
      <c r="W276" s="304"/>
      <c r="X276" s="304"/>
    </row>
    <row r="277" spans="1:24" ht="75" customHeight="1">
      <c r="A277" s="302" t="s">
        <v>16</v>
      </c>
      <c r="B277" s="303" t="s">
        <v>17</v>
      </c>
      <c r="C277" s="303" t="s">
        <v>66</v>
      </c>
      <c r="D277" s="302" t="s">
        <v>68</v>
      </c>
      <c r="E277" s="304" t="s">
        <v>69</v>
      </c>
      <c r="F277" s="302" t="s">
        <v>468</v>
      </c>
      <c r="G277" s="304" t="s">
        <v>469</v>
      </c>
      <c r="H277" s="305" t="s">
        <v>311</v>
      </c>
      <c r="I277" s="305"/>
      <c r="J277" s="304" t="s">
        <v>1085</v>
      </c>
      <c r="K277" s="306">
        <v>300000</v>
      </c>
      <c r="L277" s="304" t="s">
        <v>1086</v>
      </c>
      <c r="M277" s="306">
        <f>2*K277*1.1</f>
        <v>660000</v>
      </c>
      <c r="N277" s="47" t="s">
        <v>1089</v>
      </c>
      <c r="O277" s="151">
        <v>0</v>
      </c>
      <c r="P277" s="67" t="s">
        <v>1083</v>
      </c>
      <c r="Q277" s="66" t="s">
        <v>53</v>
      </c>
      <c r="R277" s="306"/>
      <c r="S277" s="306"/>
      <c r="T277" s="304"/>
      <c r="U277" s="304"/>
      <c r="V277" s="304"/>
      <c r="W277" s="304"/>
      <c r="X277" s="304"/>
    </row>
    <row r="278" spans="1:24" ht="75" customHeight="1">
      <c r="A278" s="302" t="s">
        <v>16</v>
      </c>
      <c r="B278" s="303" t="s">
        <v>17</v>
      </c>
      <c r="C278" s="303" t="s">
        <v>66</v>
      </c>
      <c r="D278" s="302" t="s">
        <v>68</v>
      </c>
      <c r="E278" s="304" t="s">
        <v>69</v>
      </c>
      <c r="F278" s="302" t="s">
        <v>468</v>
      </c>
      <c r="G278" s="304" t="s">
        <v>469</v>
      </c>
      <c r="H278" s="305" t="s">
        <v>1002</v>
      </c>
      <c r="I278" s="305"/>
      <c r="J278" s="304" t="s">
        <v>1127</v>
      </c>
      <c r="K278" s="306">
        <v>0</v>
      </c>
      <c r="L278" s="304" t="s">
        <v>1128</v>
      </c>
      <c r="M278" s="306">
        <v>0</v>
      </c>
      <c r="N278" s="304"/>
      <c r="O278" s="306"/>
      <c r="P278" s="304"/>
      <c r="Q278" s="304"/>
      <c r="R278" s="306"/>
      <c r="S278" s="306"/>
      <c r="T278" s="304"/>
      <c r="U278" s="304"/>
      <c r="V278" s="304"/>
      <c r="W278" s="304"/>
      <c r="X278" s="304"/>
    </row>
    <row r="279" spans="1:24" ht="75" customHeight="1">
      <c r="A279" s="302" t="s">
        <v>16</v>
      </c>
      <c r="B279" s="303" t="s">
        <v>17</v>
      </c>
      <c r="C279" s="303" t="s">
        <v>66</v>
      </c>
      <c r="D279" s="302" t="s">
        <v>68</v>
      </c>
      <c r="E279" s="304" t="s">
        <v>69</v>
      </c>
      <c r="F279" s="302" t="s">
        <v>468</v>
      </c>
      <c r="G279" s="304" t="s">
        <v>469</v>
      </c>
      <c r="H279" s="305"/>
      <c r="I279" s="305" t="s">
        <v>92</v>
      </c>
      <c r="J279" s="304"/>
      <c r="K279" s="306">
        <v>0</v>
      </c>
      <c r="L279" s="304"/>
      <c r="M279" s="306">
        <v>0</v>
      </c>
      <c r="N279" s="304"/>
      <c r="O279" s="306"/>
      <c r="P279" s="304"/>
      <c r="Q279" s="304"/>
      <c r="R279" s="306"/>
      <c r="S279" s="306"/>
      <c r="T279" s="304"/>
      <c r="U279" s="304"/>
      <c r="V279" s="304"/>
      <c r="W279" s="304"/>
      <c r="X279" s="304"/>
    </row>
    <row r="280" spans="1:24" ht="75" customHeight="1">
      <c r="A280" s="302" t="s">
        <v>16</v>
      </c>
      <c r="B280" s="303" t="s">
        <v>17</v>
      </c>
      <c r="C280" s="303" t="s">
        <v>66</v>
      </c>
      <c r="D280" s="302" t="s">
        <v>68</v>
      </c>
      <c r="E280" s="304" t="s">
        <v>69</v>
      </c>
      <c r="F280" s="302" t="s">
        <v>468</v>
      </c>
      <c r="G280" s="304" t="s">
        <v>469</v>
      </c>
      <c r="H280" s="305"/>
      <c r="I280" s="305" t="s">
        <v>228</v>
      </c>
      <c r="J280" s="304" t="s">
        <v>1139</v>
      </c>
      <c r="K280" s="306">
        <v>3000000</v>
      </c>
      <c r="L280" s="304" t="s">
        <v>1140</v>
      </c>
      <c r="M280" s="306">
        <v>3000000</v>
      </c>
      <c r="N280" s="304"/>
      <c r="O280" s="306"/>
      <c r="P280" s="304"/>
      <c r="Q280" s="304"/>
      <c r="R280" s="306"/>
      <c r="S280" s="306"/>
      <c r="T280" s="304"/>
      <c r="U280" s="304"/>
      <c r="V280" s="304"/>
      <c r="W280" s="304"/>
      <c r="X280" s="304"/>
    </row>
    <row r="281" spans="1:24" ht="75" customHeight="1">
      <c r="A281" s="302" t="s">
        <v>16</v>
      </c>
      <c r="B281" s="303" t="s">
        <v>17</v>
      </c>
      <c r="C281" s="303" t="s">
        <v>66</v>
      </c>
      <c r="D281" s="302" t="s">
        <v>68</v>
      </c>
      <c r="E281" s="304" t="s">
        <v>69</v>
      </c>
      <c r="F281" s="302" t="s">
        <v>468</v>
      </c>
      <c r="G281" s="304" t="s">
        <v>469</v>
      </c>
      <c r="H281" s="305"/>
      <c r="I281" s="305" t="s">
        <v>183</v>
      </c>
      <c r="J281" s="304" t="s">
        <v>1143</v>
      </c>
      <c r="K281" s="306">
        <v>0</v>
      </c>
      <c r="L281" s="304" t="s">
        <v>1143</v>
      </c>
      <c r="M281" s="306">
        <v>0</v>
      </c>
      <c r="N281" s="274" t="s">
        <v>1538</v>
      </c>
      <c r="O281" s="339" t="s">
        <v>1422</v>
      </c>
      <c r="P281" s="388" t="s">
        <v>1422</v>
      </c>
      <c r="Q281" s="285" t="s">
        <v>1422</v>
      </c>
      <c r="R281" s="306"/>
      <c r="S281" s="306"/>
      <c r="T281" s="304"/>
      <c r="U281" s="304"/>
      <c r="V281" s="304"/>
      <c r="W281" s="304"/>
      <c r="X281" s="304"/>
    </row>
    <row r="282" spans="1:24" ht="75" customHeight="1">
      <c r="A282" s="302" t="s">
        <v>16</v>
      </c>
      <c r="B282" s="303" t="s">
        <v>17</v>
      </c>
      <c r="C282" s="303" t="s">
        <v>66</v>
      </c>
      <c r="D282" s="302" t="s">
        <v>68</v>
      </c>
      <c r="E282" s="304" t="s">
        <v>69</v>
      </c>
      <c r="F282" s="302" t="s">
        <v>468</v>
      </c>
      <c r="G282" s="304" t="s">
        <v>469</v>
      </c>
      <c r="H282" s="305"/>
      <c r="I282" s="305" t="s">
        <v>186</v>
      </c>
      <c r="J282" s="304" t="s">
        <v>1148</v>
      </c>
      <c r="K282" s="306">
        <v>14000000</v>
      </c>
      <c r="L282" s="304" t="s">
        <v>1148</v>
      </c>
      <c r="M282" s="306">
        <v>14000000</v>
      </c>
      <c r="N282" s="304"/>
      <c r="O282" s="306"/>
      <c r="P282" s="304"/>
      <c r="Q282" s="304"/>
      <c r="R282" s="306"/>
      <c r="S282" s="306"/>
      <c r="T282" s="304"/>
      <c r="U282" s="304"/>
      <c r="V282" s="304"/>
      <c r="W282" s="304"/>
      <c r="X282" s="304"/>
    </row>
    <row r="283" spans="1:24" ht="75" customHeight="1">
      <c r="A283" s="302" t="s">
        <v>16</v>
      </c>
      <c r="B283" s="303" t="s">
        <v>17</v>
      </c>
      <c r="C283" s="303" t="s">
        <v>66</v>
      </c>
      <c r="D283" s="302" t="s">
        <v>68</v>
      </c>
      <c r="E283" s="304" t="s">
        <v>69</v>
      </c>
      <c r="F283" s="302" t="s">
        <v>468</v>
      </c>
      <c r="G283" s="304" t="s">
        <v>469</v>
      </c>
      <c r="H283" s="305"/>
      <c r="I283" s="305" t="s">
        <v>188</v>
      </c>
      <c r="J283" s="304" t="s">
        <v>1151</v>
      </c>
      <c r="K283" s="306">
        <v>2000000</v>
      </c>
      <c r="L283" s="304" t="s">
        <v>1151</v>
      </c>
      <c r="M283" s="306">
        <v>4000000</v>
      </c>
      <c r="N283" s="197" t="s">
        <v>2416</v>
      </c>
      <c r="O283" s="306"/>
      <c r="P283" s="304"/>
      <c r="Q283" s="304"/>
      <c r="R283" s="306"/>
      <c r="S283" s="306"/>
      <c r="T283" s="304"/>
      <c r="U283" s="304"/>
      <c r="V283" s="304"/>
      <c r="W283" s="304"/>
      <c r="X283" s="304"/>
    </row>
    <row r="284" spans="1:24" ht="75" customHeight="1">
      <c r="A284" s="302" t="s">
        <v>16</v>
      </c>
      <c r="B284" s="303" t="s">
        <v>17</v>
      </c>
      <c r="C284" s="303" t="s">
        <v>66</v>
      </c>
      <c r="D284" s="302" t="s">
        <v>68</v>
      </c>
      <c r="E284" s="304" t="s">
        <v>69</v>
      </c>
      <c r="F284" s="302" t="s">
        <v>468</v>
      </c>
      <c r="G284" s="304" t="s">
        <v>469</v>
      </c>
      <c r="H284" s="305"/>
      <c r="I284" s="305" t="s">
        <v>191</v>
      </c>
      <c r="J284" s="325" t="s">
        <v>1154</v>
      </c>
      <c r="K284" s="306">
        <v>3000000</v>
      </c>
      <c r="L284" s="325" t="s">
        <v>1156</v>
      </c>
      <c r="M284" s="306">
        <v>3000000</v>
      </c>
      <c r="N284" s="325"/>
      <c r="O284" s="306"/>
      <c r="P284" s="325"/>
      <c r="Q284" s="325"/>
      <c r="R284" s="306"/>
      <c r="S284" s="306"/>
      <c r="T284" s="304"/>
      <c r="U284" s="304"/>
      <c r="V284" s="304"/>
      <c r="W284" s="304"/>
      <c r="X284" s="304"/>
    </row>
    <row r="285" spans="1:24" ht="75" customHeight="1">
      <c r="A285" s="302" t="s">
        <v>16</v>
      </c>
      <c r="B285" s="303" t="s">
        <v>17</v>
      </c>
      <c r="C285" s="303" t="s">
        <v>66</v>
      </c>
      <c r="D285" s="302" t="s">
        <v>68</v>
      </c>
      <c r="E285" s="304" t="s">
        <v>69</v>
      </c>
      <c r="F285" s="302" t="s">
        <v>468</v>
      </c>
      <c r="G285" s="304" t="s">
        <v>469</v>
      </c>
      <c r="H285" s="305"/>
      <c r="I285" s="305" t="s">
        <v>235</v>
      </c>
      <c r="J285" s="304" t="s">
        <v>1164</v>
      </c>
      <c r="K285" s="306">
        <v>20000000</v>
      </c>
      <c r="L285" s="304" t="s">
        <v>1165</v>
      </c>
      <c r="M285" s="306">
        <v>10000000</v>
      </c>
      <c r="N285" s="304"/>
      <c r="O285" s="306"/>
      <c r="P285" s="304"/>
      <c r="Q285" s="304"/>
      <c r="R285" s="306"/>
      <c r="S285" s="306"/>
      <c r="T285" s="304"/>
      <c r="U285" s="304"/>
      <c r="V285" s="304"/>
      <c r="W285" s="304"/>
      <c r="X285" s="304"/>
    </row>
    <row r="286" spans="1:24" ht="75" customHeight="1">
      <c r="A286" s="302" t="s">
        <v>16</v>
      </c>
      <c r="B286" s="303" t="s">
        <v>17</v>
      </c>
      <c r="C286" s="303" t="s">
        <v>66</v>
      </c>
      <c r="D286" s="302" t="s">
        <v>68</v>
      </c>
      <c r="E286" s="304" t="s">
        <v>69</v>
      </c>
      <c r="F286" s="302" t="s">
        <v>468</v>
      </c>
      <c r="G286" s="304" t="s">
        <v>469</v>
      </c>
      <c r="H286" s="305"/>
      <c r="I286" s="305" t="s">
        <v>1092</v>
      </c>
      <c r="J286" s="304" t="s">
        <v>1171</v>
      </c>
      <c r="K286" s="306"/>
      <c r="L286" s="304" t="s">
        <v>1173</v>
      </c>
      <c r="M286" s="306"/>
      <c r="N286" s="145" t="s">
        <v>2857</v>
      </c>
      <c r="O286" s="133"/>
      <c r="P286" s="204" t="s">
        <v>2858</v>
      </c>
      <c r="Q286" s="515" t="s">
        <v>53</v>
      </c>
      <c r="R286" s="306"/>
      <c r="S286" s="306"/>
      <c r="T286" s="304"/>
      <c r="U286" s="304"/>
      <c r="V286" s="304"/>
      <c r="W286" s="304"/>
      <c r="X286" s="304"/>
    </row>
    <row r="287" spans="1:24" ht="75" customHeight="1">
      <c r="A287" s="302" t="s">
        <v>16</v>
      </c>
      <c r="B287" s="303" t="s">
        <v>17</v>
      </c>
      <c r="C287" s="303" t="s">
        <v>66</v>
      </c>
      <c r="D287" s="302" t="s">
        <v>68</v>
      </c>
      <c r="E287" s="304" t="s">
        <v>69</v>
      </c>
      <c r="F287" s="302" t="s">
        <v>473</v>
      </c>
      <c r="G287" s="304" t="s">
        <v>474</v>
      </c>
      <c r="H287" s="305" t="s">
        <v>308</v>
      </c>
      <c r="I287" s="305"/>
      <c r="J287" s="304" t="s">
        <v>917</v>
      </c>
      <c r="K287" s="306">
        <v>15000000</v>
      </c>
      <c r="L287" s="304" t="s">
        <v>917</v>
      </c>
      <c r="M287" s="306">
        <v>15000000</v>
      </c>
      <c r="N287" s="338" t="s">
        <v>919</v>
      </c>
      <c r="O287" s="261"/>
      <c r="P287" s="266" t="s">
        <v>920</v>
      </c>
      <c r="Q287" s="261" t="s">
        <v>53</v>
      </c>
      <c r="R287" s="306"/>
      <c r="S287" s="306"/>
      <c r="T287" s="304"/>
      <c r="U287" s="304"/>
      <c r="V287" s="304"/>
      <c r="W287" s="304"/>
      <c r="X287" s="304"/>
    </row>
    <row r="288" spans="1:24" ht="75" customHeight="1">
      <c r="A288" s="302" t="s">
        <v>16</v>
      </c>
      <c r="B288" s="303" t="s">
        <v>17</v>
      </c>
      <c r="C288" s="303" t="s">
        <v>66</v>
      </c>
      <c r="D288" s="302" t="s">
        <v>68</v>
      </c>
      <c r="E288" s="304" t="s">
        <v>69</v>
      </c>
      <c r="F288" s="302" t="s">
        <v>473</v>
      </c>
      <c r="G288" s="304" t="s">
        <v>474</v>
      </c>
      <c r="H288" s="305" t="s">
        <v>278</v>
      </c>
      <c r="I288" s="305"/>
      <c r="J288" s="304" t="s">
        <v>454</v>
      </c>
      <c r="K288" s="306">
        <v>80000000</v>
      </c>
      <c r="L288" s="304" t="s">
        <v>454</v>
      </c>
      <c r="M288" s="306">
        <v>150000000</v>
      </c>
      <c r="N288" s="255" t="s">
        <v>475</v>
      </c>
      <c r="O288" s="256">
        <v>80000000</v>
      </c>
      <c r="P288" s="257" t="s">
        <v>457</v>
      </c>
      <c r="Q288" s="258" t="s">
        <v>53</v>
      </c>
      <c r="R288" s="306"/>
      <c r="S288" s="306"/>
      <c r="T288" s="304"/>
      <c r="U288" s="304"/>
      <c r="V288" s="304"/>
      <c r="W288" s="304"/>
      <c r="X288" s="304"/>
    </row>
    <row r="289" spans="1:24" ht="75" customHeight="1">
      <c r="A289" s="302" t="s">
        <v>16</v>
      </c>
      <c r="B289" s="303" t="s">
        <v>17</v>
      </c>
      <c r="C289" s="303" t="s">
        <v>66</v>
      </c>
      <c r="D289" s="302" t="s">
        <v>68</v>
      </c>
      <c r="E289" s="304" t="s">
        <v>69</v>
      </c>
      <c r="F289" s="302" t="s">
        <v>473</v>
      </c>
      <c r="G289" s="304" t="s">
        <v>474</v>
      </c>
      <c r="H289" s="305" t="s">
        <v>311</v>
      </c>
      <c r="I289" s="305"/>
      <c r="J289" s="304" t="s">
        <v>1090</v>
      </c>
      <c r="K289" s="306">
        <v>30000000</v>
      </c>
      <c r="L289" s="304" t="s">
        <v>1091</v>
      </c>
      <c r="M289" s="306">
        <f>2*K289*1.1</f>
        <v>66000000.000000007</v>
      </c>
      <c r="N289" s="47" t="s">
        <v>1094</v>
      </c>
      <c r="O289" s="151">
        <v>3300000</v>
      </c>
      <c r="P289" s="67" t="s">
        <v>1096</v>
      </c>
      <c r="Q289" s="66" t="s">
        <v>53</v>
      </c>
      <c r="R289" s="306"/>
      <c r="S289" s="306"/>
      <c r="T289" s="304"/>
      <c r="U289" s="304"/>
      <c r="V289" s="304"/>
      <c r="W289" s="304"/>
      <c r="X289" s="304"/>
    </row>
    <row r="290" spans="1:24" ht="75" customHeight="1">
      <c r="A290" s="302" t="s">
        <v>16</v>
      </c>
      <c r="B290" s="303" t="s">
        <v>17</v>
      </c>
      <c r="C290" s="303" t="s">
        <v>66</v>
      </c>
      <c r="D290" s="302" t="s">
        <v>68</v>
      </c>
      <c r="E290" s="304" t="s">
        <v>69</v>
      </c>
      <c r="F290" s="302" t="s">
        <v>473</v>
      </c>
      <c r="G290" s="304" t="s">
        <v>474</v>
      </c>
      <c r="H290" s="305"/>
      <c r="I290" s="305" t="s">
        <v>92</v>
      </c>
      <c r="J290" s="304" t="s">
        <v>1199</v>
      </c>
      <c r="K290" s="306">
        <v>0</v>
      </c>
      <c r="L290" s="304"/>
      <c r="M290" s="306">
        <v>0</v>
      </c>
      <c r="N290" s="304"/>
      <c r="O290" s="306"/>
      <c r="P290" s="304"/>
      <c r="Q290" s="304"/>
      <c r="R290" s="306"/>
      <c r="S290" s="306"/>
      <c r="T290" s="304"/>
      <c r="U290" s="304"/>
      <c r="V290" s="304"/>
      <c r="W290" s="304"/>
      <c r="X290" s="304"/>
    </row>
    <row r="291" spans="1:24" ht="75" customHeight="1">
      <c r="A291" s="302" t="s">
        <v>16</v>
      </c>
      <c r="B291" s="303" t="s">
        <v>17</v>
      </c>
      <c r="C291" s="303" t="s">
        <v>66</v>
      </c>
      <c r="D291" s="302" t="s">
        <v>68</v>
      </c>
      <c r="E291" s="304" t="s">
        <v>69</v>
      </c>
      <c r="F291" s="302" t="s">
        <v>473</v>
      </c>
      <c r="G291" s="304" t="s">
        <v>474</v>
      </c>
      <c r="H291" s="305"/>
      <c r="I291" s="305" t="s">
        <v>228</v>
      </c>
      <c r="J291" s="304" t="s">
        <v>1206</v>
      </c>
      <c r="K291" s="306">
        <v>5000000</v>
      </c>
      <c r="L291" s="304" t="s">
        <v>1208</v>
      </c>
      <c r="M291" s="306">
        <v>5000000</v>
      </c>
      <c r="N291" s="304"/>
      <c r="O291" s="306"/>
      <c r="P291" s="304"/>
      <c r="Q291" s="304"/>
      <c r="R291" s="306"/>
      <c r="S291" s="306"/>
      <c r="T291" s="304"/>
      <c r="U291" s="304"/>
      <c r="V291" s="304"/>
      <c r="W291" s="304"/>
      <c r="X291" s="304"/>
    </row>
    <row r="292" spans="1:24" ht="75" customHeight="1">
      <c r="A292" s="302" t="s">
        <v>16</v>
      </c>
      <c r="B292" s="303" t="s">
        <v>17</v>
      </c>
      <c r="C292" s="303" t="s">
        <v>66</v>
      </c>
      <c r="D292" s="302" t="s">
        <v>68</v>
      </c>
      <c r="E292" s="304" t="s">
        <v>69</v>
      </c>
      <c r="F292" s="302" t="s">
        <v>473</v>
      </c>
      <c r="G292" s="304" t="s">
        <v>474</v>
      </c>
      <c r="H292" s="305"/>
      <c r="I292" s="305" t="s">
        <v>293</v>
      </c>
      <c r="J292" s="304" t="s">
        <v>1213</v>
      </c>
      <c r="K292" s="306">
        <v>15000000</v>
      </c>
      <c r="L292" s="304" t="s">
        <v>1213</v>
      </c>
      <c r="M292" s="306">
        <v>15000000</v>
      </c>
      <c r="N292" s="274" t="s">
        <v>1542</v>
      </c>
      <c r="O292" s="339" t="s">
        <v>1422</v>
      </c>
      <c r="P292" s="389" t="s">
        <v>1422</v>
      </c>
      <c r="Q292" s="282" t="s">
        <v>1422</v>
      </c>
      <c r="R292" s="306"/>
      <c r="S292" s="306"/>
      <c r="T292" s="304"/>
      <c r="U292" s="304"/>
      <c r="V292" s="304"/>
      <c r="W292" s="304"/>
      <c r="X292" s="304"/>
    </row>
    <row r="293" spans="1:24" ht="75" customHeight="1">
      <c r="A293" s="302" t="s">
        <v>16</v>
      </c>
      <c r="B293" s="303" t="s">
        <v>17</v>
      </c>
      <c r="C293" s="303" t="s">
        <v>66</v>
      </c>
      <c r="D293" s="302" t="s">
        <v>68</v>
      </c>
      <c r="E293" s="304" t="s">
        <v>69</v>
      </c>
      <c r="F293" s="302" t="s">
        <v>473</v>
      </c>
      <c r="G293" s="304" t="s">
        <v>474</v>
      </c>
      <c r="H293" s="305"/>
      <c r="I293" s="305" t="s">
        <v>186</v>
      </c>
      <c r="J293" s="304" t="s">
        <v>1220</v>
      </c>
      <c r="K293" s="306">
        <v>10000000</v>
      </c>
      <c r="L293" s="304" t="s">
        <v>1220</v>
      </c>
      <c r="M293" s="306">
        <v>30000000</v>
      </c>
      <c r="N293" s="304"/>
      <c r="O293" s="306"/>
      <c r="P293" s="304"/>
      <c r="Q293" s="304"/>
      <c r="R293" s="390"/>
      <c r="S293" s="306"/>
      <c r="T293" s="304"/>
      <c r="U293" s="304"/>
      <c r="V293" s="304"/>
      <c r="W293" s="304"/>
      <c r="X293" s="304"/>
    </row>
    <row r="294" spans="1:24" ht="75" customHeight="1">
      <c r="A294" s="302" t="s">
        <v>16</v>
      </c>
      <c r="B294" s="303" t="s">
        <v>17</v>
      </c>
      <c r="C294" s="303" t="s">
        <v>66</v>
      </c>
      <c r="D294" s="302" t="s">
        <v>68</v>
      </c>
      <c r="E294" s="304" t="s">
        <v>69</v>
      </c>
      <c r="F294" s="302" t="s">
        <v>473</v>
      </c>
      <c r="G294" s="304" t="s">
        <v>474</v>
      </c>
      <c r="H294" s="305"/>
      <c r="I294" s="305" t="s">
        <v>188</v>
      </c>
      <c r="J294" s="304" t="s">
        <v>1225</v>
      </c>
      <c r="K294" s="306">
        <v>2000000</v>
      </c>
      <c r="L294" s="304" t="s">
        <v>1225</v>
      </c>
      <c r="M294" s="306">
        <v>4000000</v>
      </c>
      <c r="N294" s="197" t="s">
        <v>2416</v>
      </c>
      <c r="O294" s="306"/>
      <c r="P294" s="304"/>
      <c r="Q294" s="304"/>
      <c r="R294" s="390"/>
      <c r="S294" s="306"/>
      <c r="T294" s="304"/>
      <c r="U294" s="304"/>
      <c r="V294" s="304"/>
      <c r="W294" s="304"/>
      <c r="X294" s="304"/>
    </row>
    <row r="295" spans="1:24" ht="75" customHeight="1">
      <c r="A295" s="302" t="s">
        <v>16</v>
      </c>
      <c r="B295" s="303" t="s">
        <v>17</v>
      </c>
      <c r="C295" s="303" t="s">
        <v>66</v>
      </c>
      <c r="D295" s="302" t="s">
        <v>68</v>
      </c>
      <c r="E295" s="304" t="s">
        <v>69</v>
      </c>
      <c r="F295" s="302" t="s">
        <v>473</v>
      </c>
      <c r="G295" s="304" t="s">
        <v>474</v>
      </c>
      <c r="H295" s="305"/>
      <c r="I295" s="305" t="s">
        <v>191</v>
      </c>
      <c r="J295" s="325" t="s">
        <v>1230</v>
      </c>
      <c r="K295" s="306">
        <v>3000000</v>
      </c>
      <c r="L295" s="325" t="s">
        <v>1231</v>
      </c>
      <c r="M295" s="306">
        <v>3000000</v>
      </c>
      <c r="N295" s="206" t="s">
        <v>2809</v>
      </c>
      <c r="O295" s="224">
        <v>3000000</v>
      </c>
      <c r="P295" s="216" t="s">
        <v>2810</v>
      </c>
      <c r="Q295" s="213"/>
      <c r="S295" s="222" t="s">
        <v>53</v>
      </c>
      <c r="T295" s="304"/>
      <c r="U295" s="304"/>
      <c r="V295" s="304"/>
      <c r="W295" s="304"/>
      <c r="X295" s="304"/>
    </row>
    <row r="296" spans="1:24" ht="75" customHeight="1">
      <c r="A296" s="302" t="s">
        <v>16</v>
      </c>
      <c r="B296" s="303" t="s">
        <v>17</v>
      </c>
      <c r="C296" s="303" t="s">
        <v>66</v>
      </c>
      <c r="D296" s="302" t="s">
        <v>68</v>
      </c>
      <c r="E296" s="304" t="s">
        <v>69</v>
      </c>
      <c r="F296" s="302" t="s">
        <v>473</v>
      </c>
      <c r="G296" s="304" t="s">
        <v>474</v>
      </c>
      <c r="H296" s="305"/>
      <c r="I296" s="305" t="s">
        <v>235</v>
      </c>
      <c r="J296" s="304" t="s">
        <v>1233</v>
      </c>
      <c r="K296" s="306">
        <v>10000000</v>
      </c>
      <c r="L296" s="304" t="s">
        <v>1234</v>
      </c>
      <c r="M296" s="306">
        <v>8000000</v>
      </c>
      <c r="N296" s="304"/>
      <c r="O296" s="306"/>
      <c r="P296" s="304"/>
      <c r="Q296" s="304"/>
      <c r="R296" s="306"/>
      <c r="S296" s="306"/>
      <c r="T296" s="304"/>
      <c r="U296" s="304"/>
      <c r="V296" s="304"/>
      <c r="W296" s="304"/>
      <c r="X296" s="304"/>
    </row>
    <row r="297" spans="1:24" ht="75" customHeight="1">
      <c r="A297" s="302" t="s">
        <v>16</v>
      </c>
      <c r="B297" s="303" t="s">
        <v>17</v>
      </c>
      <c r="C297" s="303" t="s">
        <v>66</v>
      </c>
      <c r="D297" s="302" t="s">
        <v>68</v>
      </c>
      <c r="E297" s="304" t="s">
        <v>69</v>
      </c>
      <c r="F297" s="302" t="s">
        <v>473</v>
      </c>
      <c r="G297" s="304" t="s">
        <v>474</v>
      </c>
      <c r="H297" s="305"/>
      <c r="I297" s="305" t="s">
        <v>1092</v>
      </c>
      <c r="J297" s="304" t="s">
        <v>1236</v>
      </c>
      <c r="K297" s="306">
        <v>0</v>
      </c>
      <c r="L297" s="304" t="s">
        <v>1237</v>
      </c>
      <c r="M297" s="306">
        <v>0</v>
      </c>
      <c r="N297" s="145" t="s">
        <v>2859</v>
      </c>
      <c r="O297" s="133"/>
      <c r="P297" s="204" t="s">
        <v>2860</v>
      </c>
      <c r="Q297" s="515" t="s">
        <v>53</v>
      </c>
      <c r="R297" s="304"/>
      <c r="S297" s="306"/>
      <c r="T297" s="304"/>
      <c r="U297" s="304"/>
      <c r="V297" s="304"/>
      <c r="W297" s="304"/>
      <c r="X297" s="304"/>
    </row>
    <row r="298" spans="1:24" ht="75" customHeight="1">
      <c r="A298" s="302" t="s">
        <v>16</v>
      </c>
      <c r="B298" s="303" t="s">
        <v>17</v>
      </c>
      <c r="C298" s="303" t="s">
        <v>66</v>
      </c>
      <c r="D298" s="302" t="s">
        <v>68</v>
      </c>
      <c r="E298" s="304" t="s">
        <v>69</v>
      </c>
      <c r="F298" s="302" t="s">
        <v>478</v>
      </c>
      <c r="G298" s="304" t="s">
        <v>479</v>
      </c>
      <c r="H298" s="305" t="s">
        <v>201</v>
      </c>
      <c r="I298" s="305"/>
      <c r="J298" s="304" t="s">
        <v>1242</v>
      </c>
      <c r="K298" s="306">
        <v>15000000</v>
      </c>
      <c r="L298" s="304" t="s">
        <v>1242</v>
      </c>
      <c r="M298" s="306">
        <v>15000000</v>
      </c>
      <c r="N298" s="255" t="s">
        <v>1834</v>
      </c>
      <c r="O298" s="283"/>
      <c r="P298" s="257" t="s">
        <v>1852</v>
      </c>
      <c r="Q298" s="258"/>
      <c r="R298" s="372" t="s">
        <v>53</v>
      </c>
      <c r="S298" s="306"/>
      <c r="T298" s="304"/>
      <c r="U298" s="304"/>
      <c r="V298" s="304"/>
      <c r="W298" s="304"/>
      <c r="X298" s="304"/>
    </row>
    <row r="299" spans="1:24" ht="75" customHeight="1">
      <c r="A299" s="302" t="s">
        <v>16</v>
      </c>
      <c r="B299" s="303" t="s">
        <v>17</v>
      </c>
      <c r="C299" s="303" t="s">
        <v>66</v>
      </c>
      <c r="D299" s="302" t="s">
        <v>68</v>
      </c>
      <c r="E299" s="304" t="s">
        <v>69</v>
      </c>
      <c r="F299" s="302" t="s">
        <v>478</v>
      </c>
      <c r="G299" s="304" t="s">
        <v>479</v>
      </c>
      <c r="H299" s="305" t="s">
        <v>228</v>
      </c>
      <c r="I299" s="305"/>
      <c r="J299" s="304" t="s">
        <v>1246</v>
      </c>
      <c r="K299" s="306">
        <v>3000000</v>
      </c>
      <c r="L299" s="304" t="s">
        <v>1247</v>
      </c>
      <c r="M299" s="306">
        <v>3000000</v>
      </c>
      <c r="N299" s="304"/>
      <c r="O299" s="306"/>
      <c r="P299" s="304"/>
      <c r="Q299" s="306"/>
      <c r="R299" s="304"/>
      <c r="S299" s="306"/>
      <c r="T299" s="304"/>
      <c r="U299" s="304"/>
      <c r="V299" s="304"/>
      <c r="W299" s="304"/>
      <c r="X299" s="304"/>
    </row>
    <row r="300" spans="1:24" ht="75" customHeight="1">
      <c r="A300" s="302" t="s">
        <v>16</v>
      </c>
      <c r="B300" s="303" t="s">
        <v>17</v>
      </c>
      <c r="C300" s="303" t="s">
        <v>66</v>
      </c>
      <c r="D300" s="302" t="s">
        <v>68</v>
      </c>
      <c r="E300" s="304" t="s">
        <v>69</v>
      </c>
      <c r="F300" s="391" t="s">
        <v>478</v>
      </c>
      <c r="G300" s="304" t="s">
        <v>479</v>
      </c>
      <c r="H300" s="392" t="s">
        <v>293</v>
      </c>
      <c r="I300" s="305"/>
      <c r="J300" s="304" t="s">
        <v>1256</v>
      </c>
      <c r="K300" s="306">
        <v>5000000</v>
      </c>
      <c r="L300" s="304" t="s">
        <v>1256</v>
      </c>
      <c r="M300" s="306">
        <v>5000000</v>
      </c>
      <c r="N300" s="274" t="s">
        <v>1546</v>
      </c>
      <c r="O300" s="275" t="s">
        <v>1547</v>
      </c>
      <c r="P300" s="281" t="s">
        <v>1548</v>
      </c>
      <c r="Q300" s="282" t="s">
        <v>53</v>
      </c>
      <c r="R300" s="304"/>
      <c r="S300" s="306"/>
      <c r="T300" s="304"/>
      <c r="U300" s="304"/>
      <c r="V300" s="304"/>
      <c r="W300" s="304"/>
      <c r="X300" s="304"/>
    </row>
    <row r="301" spans="1:24" ht="75" customHeight="1">
      <c r="A301" s="302" t="s">
        <v>16</v>
      </c>
      <c r="B301" s="303" t="s">
        <v>17</v>
      </c>
      <c r="C301" s="303" t="s">
        <v>66</v>
      </c>
      <c r="D301" s="302" t="s">
        <v>68</v>
      </c>
      <c r="E301" s="304" t="s">
        <v>69</v>
      </c>
      <c r="F301" s="302" t="s">
        <v>478</v>
      </c>
      <c r="G301" s="304" t="s">
        <v>479</v>
      </c>
      <c r="H301" s="305" t="s">
        <v>186</v>
      </c>
      <c r="I301" s="305"/>
      <c r="J301" s="304"/>
      <c r="K301" s="306">
        <v>0</v>
      </c>
      <c r="L301" s="304"/>
      <c r="M301" s="306">
        <v>0</v>
      </c>
      <c r="N301" s="102" t="s">
        <v>2218</v>
      </c>
      <c r="O301" s="27"/>
      <c r="P301" s="102" t="s">
        <v>2219</v>
      </c>
      <c r="Q301" s="304"/>
      <c r="R301" s="306"/>
      <c r="S301" s="306"/>
      <c r="T301" s="304"/>
      <c r="U301" s="304"/>
      <c r="V301" s="304"/>
      <c r="W301" s="304"/>
      <c r="X301" s="304"/>
    </row>
    <row r="302" spans="1:24" ht="75" customHeight="1">
      <c r="A302" s="302" t="s">
        <v>16</v>
      </c>
      <c r="B302" s="303" t="s">
        <v>17</v>
      </c>
      <c r="C302" s="303" t="s">
        <v>66</v>
      </c>
      <c r="D302" s="302" t="s">
        <v>68</v>
      </c>
      <c r="E302" s="304" t="s">
        <v>69</v>
      </c>
      <c r="F302" s="302" t="s">
        <v>478</v>
      </c>
      <c r="G302" s="304" t="s">
        <v>479</v>
      </c>
      <c r="H302" s="305" t="s">
        <v>370</v>
      </c>
      <c r="I302" s="305"/>
      <c r="J302" s="304" t="s">
        <v>1259</v>
      </c>
      <c r="K302" s="306">
        <v>2000000</v>
      </c>
      <c r="L302" s="304" t="s">
        <v>1259</v>
      </c>
      <c r="M302" s="306">
        <v>3000000</v>
      </c>
      <c r="N302" s="194" t="s">
        <v>2393</v>
      </c>
      <c r="O302" s="306"/>
      <c r="P302" s="304"/>
      <c r="Q302" s="304"/>
      <c r="R302" s="306"/>
      <c r="S302" s="306"/>
      <c r="T302" s="304"/>
      <c r="U302" s="304"/>
      <c r="V302" s="304"/>
      <c r="W302" s="304"/>
      <c r="X302" s="304"/>
    </row>
    <row r="303" spans="1:24" ht="75" customHeight="1">
      <c r="A303" s="302" t="s">
        <v>16</v>
      </c>
      <c r="B303" s="303" t="s">
        <v>17</v>
      </c>
      <c r="C303" s="303" t="s">
        <v>66</v>
      </c>
      <c r="D303" s="302" t="s">
        <v>68</v>
      </c>
      <c r="E303" s="304" t="s">
        <v>69</v>
      </c>
      <c r="F303" s="302" t="s">
        <v>478</v>
      </c>
      <c r="G303" s="304" t="s">
        <v>479</v>
      </c>
      <c r="H303" s="305" t="s">
        <v>191</v>
      </c>
      <c r="I303" s="305"/>
      <c r="J303" s="325" t="s">
        <v>1261</v>
      </c>
      <c r="K303" s="306">
        <v>3000000</v>
      </c>
      <c r="L303" s="325" t="s">
        <v>1262</v>
      </c>
      <c r="M303" s="306">
        <v>3000000</v>
      </c>
      <c r="N303" s="223" t="s">
        <v>2799</v>
      </c>
      <c r="O303" s="225">
        <v>3000000</v>
      </c>
      <c r="P303" s="208" t="s">
        <v>2800</v>
      </c>
      <c r="Q303" s="213"/>
      <c r="S303" s="222" t="s">
        <v>53</v>
      </c>
      <c r="T303" s="304"/>
      <c r="U303" s="304"/>
      <c r="V303" s="304"/>
      <c r="W303" s="304"/>
      <c r="X303" s="304"/>
    </row>
    <row r="304" spans="1:24" ht="75" customHeight="1">
      <c r="A304" s="302" t="s">
        <v>16</v>
      </c>
      <c r="B304" s="303" t="s">
        <v>17</v>
      </c>
      <c r="C304" s="303" t="s">
        <v>66</v>
      </c>
      <c r="D304" s="302" t="s">
        <v>68</v>
      </c>
      <c r="E304" s="304" t="s">
        <v>69</v>
      </c>
      <c r="F304" s="302" t="s">
        <v>478</v>
      </c>
      <c r="G304" s="304" t="s">
        <v>479</v>
      </c>
      <c r="H304" s="305" t="s">
        <v>235</v>
      </c>
      <c r="I304" s="305"/>
      <c r="J304" s="304" t="s">
        <v>1264</v>
      </c>
      <c r="K304" s="306">
        <v>10000000</v>
      </c>
      <c r="L304" s="304" t="s">
        <v>1265</v>
      </c>
      <c r="M304" s="306">
        <v>10000000</v>
      </c>
      <c r="N304" s="11" t="s">
        <v>2230</v>
      </c>
      <c r="O304" s="12"/>
      <c r="P304" s="98" t="s">
        <v>2231</v>
      </c>
      <c r="Q304" s="303"/>
      <c r="R304" s="306"/>
      <c r="S304" s="306"/>
      <c r="T304" s="304"/>
      <c r="U304" s="304"/>
      <c r="V304" s="304"/>
      <c r="W304" s="304"/>
      <c r="X304" s="304"/>
    </row>
    <row r="305" spans="1:24" ht="75" customHeight="1">
      <c r="A305" s="302" t="s">
        <v>16</v>
      </c>
      <c r="B305" s="303" t="s">
        <v>17</v>
      </c>
      <c r="C305" s="303" t="s">
        <v>66</v>
      </c>
      <c r="D305" s="302" t="s">
        <v>68</v>
      </c>
      <c r="E305" s="304" t="s">
        <v>69</v>
      </c>
      <c r="F305" s="302" t="s">
        <v>478</v>
      </c>
      <c r="G305" s="304" t="s">
        <v>479</v>
      </c>
      <c r="H305" s="305" t="s">
        <v>224</v>
      </c>
      <c r="I305" s="305"/>
      <c r="J305" s="304" t="s">
        <v>921</v>
      </c>
      <c r="K305" s="306">
        <v>5000000</v>
      </c>
      <c r="L305" s="304" t="s">
        <v>921</v>
      </c>
      <c r="M305" s="306">
        <v>5000000</v>
      </c>
      <c r="N305" s="338" t="s">
        <v>924</v>
      </c>
      <c r="O305" s="261"/>
      <c r="P305" s="266" t="s">
        <v>925</v>
      </c>
      <c r="Q305" s="261" t="s">
        <v>53</v>
      </c>
      <c r="R305" s="304"/>
      <c r="S305" s="306"/>
      <c r="T305" s="304"/>
      <c r="U305" s="304"/>
      <c r="V305" s="304"/>
      <c r="W305" s="304"/>
      <c r="X305" s="304"/>
    </row>
    <row r="306" spans="1:24" ht="75" customHeight="1">
      <c r="A306" s="302" t="s">
        <v>16</v>
      </c>
      <c r="B306" s="303" t="s">
        <v>17</v>
      </c>
      <c r="C306" s="303" t="s">
        <v>66</v>
      </c>
      <c r="D306" s="302" t="s">
        <v>68</v>
      </c>
      <c r="E306" s="304" t="s">
        <v>69</v>
      </c>
      <c r="F306" s="302" t="s">
        <v>478</v>
      </c>
      <c r="G306" s="304" t="s">
        <v>479</v>
      </c>
      <c r="H306" s="305" t="s">
        <v>223</v>
      </c>
      <c r="I306" s="305"/>
      <c r="J306" s="304" t="s">
        <v>480</v>
      </c>
      <c r="K306" s="306">
        <v>25000000</v>
      </c>
      <c r="L306" s="304" t="s">
        <v>481</v>
      </c>
      <c r="M306" s="306">
        <v>75000000</v>
      </c>
      <c r="N306" s="255" t="s">
        <v>482</v>
      </c>
      <c r="O306" s="256">
        <v>25000000</v>
      </c>
      <c r="P306" s="257" t="s">
        <v>457</v>
      </c>
      <c r="Q306" s="258" t="s">
        <v>53</v>
      </c>
      <c r="R306" s="304"/>
      <c r="S306" s="306"/>
      <c r="T306" s="304"/>
      <c r="U306" s="304"/>
      <c r="V306" s="304"/>
      <c r="W306" s="304"/>
      <c r="X306" s="304"/>
    </row>
    <row r="307" spans="1:24" ht="75" customHeight="1">
      <c r="A307" s="302" t="s">
        <v>16</v>
      </c>
      <c r="B307" s="303" t="s">
        <v>17</v>
      </c>
      <c r="C307" s="303" t="s">
        <v>66</v>
      </c>
      <c r="D307" s="302" t="s">
        <v>68</v>
      </c>
      <c r="E307" s="304" t="s">
        <v>69</v>
      </c>
      <c r="F307" s="302" t="s">
        <v>478</v>
      </c>
      <c r="G307" s="304" t="s">
        <v>479</v>
      </c>
      <c r="H307" s="305" t="s">
        <v>311</v>
      </c>
      <c r="I307" s="305"/>
      <c r="J307" s="304" t="s">
        <v>1097</v>
      </c>
      <c r="K307" s="306">
        <v>500000</v>
      </c>
      <c r="L307" s="304" t="s">
        <v>1097</v>
      </c>
      <c r="M307" s="306">
        <f>2*K307*1.1</f>
        <v>1100000</v>
      </c>
      <c r="N307" s="47" t="s">
        <v>1098</v>
      </c>
      <c r="O307" s="151">
        <v>1100000</v>
      </c>
      <c r="P307" s="67" t="s">
        <v>1099</v>
      </c>
      <c r="Q307" s="66" t="s">
        <v>53</v>
      </c>
      <c r="R307" s="304"/>
      <c r="S307" s="306"/>
      <c r="T307" s="304"/>
      <c r="U307" s="304"/>
      <c r="V307" s="304"/>
      <c r="W307" s="304"/>
      <c r="X307" s="304"/>
    </row>
    <row r="308" spans="1:24" ht="75" customHeight="1">
      <c r="A308" s="302" t="s">
        <v>16</v>
      </c>
      <c r="B308" s="303" t="s">
        <v>17</v>
      </c>
      <c r="C308" s="303" t="s">
        <v>66</v>
      </c>
      <c r="D308" s="302" t="s">
        <v>68</v>
      </c>
      <c r="E308" s="304" t="s">
        <v>69</v>
      </c>
      <c r="F308" s="302" t="s">
        <v>478</v>
      </c>
      <c r="G308" s="304" t="s">
        <v>479</v>
      </c>
      <c r="H308" s="305"/>
      <c r="I308" s="305" t="s">
        <v>1092</v>
      </c>
      <c r="J308" s="304" t="s">
        <v>1269</v>
      </c>
      <c r="K308" s="306">
        <v>0</v>
      </c>
      <c r="L308" s="304" t="s">
        <v>1270</v>
      </c>
      <c r="M308" s="306">
        <v>0</v>
      </c>
      <c r="N308" s="145" t="s">
        <v>2861</v>
      </c>
      <c r="O308" s="133"/>
      <c r="P308" s="204" t="s">
        <v>2862</v>
      </c>
      <c r="Q308" s="515" t="s">
        <v>53</v>
      </c>
      <c r="R308" s="304"/>
      <c r="S308" s="306"/>
      <c r="T308" s="304"/>
      <c r="U308" s="304"/>
      <c r="V308" s="304"/>
      <c r="W308" s="304"/>
      <c r="X308" s="304"/>
    </row>
    <row r="309" spans="1:24" ht="75" customHeight="1">
      <c r="A309" s="302" t="s">
        <v>16</v>
      </c>
      <c r="B309" s="303" t="s">
        <v>17</v>
      </c>
      <c r="C309" s="303" t="s">
        <v>66</v>
      </c>
      <c r="D309" s="302" t="s">
        <v>68</v>
      </c>
      <c r="E309" s="304" t="s">
        <v>69</v>
      </c>
      <c r="F309" s="302" t="s">
        <v>485</v>
      </c>
      <c r="G309" s="304" t="s">
        <v>486</v>
      </c>
      <c r="H309" s="305" t="s">
        <v>201</v>
      </c>
      <c r="I309" s="305"/>
      <c r="J309" s="304" t="s">
        <v>1271</v>
      </c>
      <c r="K309" s="306">
        <v>30000000</v>
      </c>
      <c r="L309" s="304" t="s">
        <v>1271</v>
      </c>
      <c r="M309" s="306">
        <v>30000000</v>
      </c>
      <c r="N309" s="255" t="s">
        <v>1834</v>
      </c>
      <c r="O309" s="283"/>
      <c r="P309" s="257" t="s">
        <v>1852</v>
      </c>
      <c r="Q309" s="315"/>
      <c r="R309" s="372" t="s">
        <v>53</v>
      </c>
      <c r="S309" s="306"/>
      <c r="T309" s="304"/>
      <c r="U309" s="304"/>
      <c r="V309" s="304"/>
      <c r="W309" s="304"/>
      <c r="X309" s="304"/>
    </row>
    <row r="310" spans="1:24" ht="75" customHeight="1">
      <c r="A310" s="302" t="s">
        <v>16</v>
      </c>
      <c r="B310" s="303" t="s">
        <v>17</v>
      </c>
      <c r="C310" s="303" t="s">
        <v>66</v>
      </c>
      <c r="D310" s="302" t="s">
        <v>68</v>
      </c>
      <c r="E310" s="304" t="s">
        <v>69</v>
      </c>
      <c r="F310" s="302" t="s">
        <v>485</v>
      </c>
      <c r="G310" s="304" t="s">
        <v>486</v>
      </c>
      <c r="H310" s="305" t="s">
        <v>228</v>
      </c>
      <c r="I310" s="305"/>
      <c r="J310" s="304" t="s">
        <v>1274</v>
      </c>
      <c r="K310" s="306">
        <v>4000000</v>
      </c>
      <c r="L310" s="304" t="s">
        <v>1275</v>
      </c>
      <c r="M310" s="306">
        <v>4000000</v>
      </c>
      <c r="N310" s="349" t="s">
        <v>1610</v>
      </c>
      <c r="O310" s="393"/>
      <c r="P310" s="364" t="s">
        <v>1428</v>
      </c>
      <c r="Q310" s="304"/>
      <c r="R310" s="306"/>
      <c r="S310" s="306"/>
      <c r="T310" s="304"/>
      <c r="U310" s="304"/>
      <c r="V310" s="304"/>
      <c r="W310" s="304"/>
      <c r="X310" s="304"/>
    </row>
    <row r="311" spans="1:24" ht="75" customHeight="1">
      <c r="A311" s="302" t="s">
        <v>16</v>
      </c>
      <c r="B311" s="303" t="s">
        <v>17</v>
      </c>
      <c r="C311" s="303" t="s">
        <v>66</v>
      </c>
      <c r="D311" s="302" t="s">
        <v>68</v>
      </c>
      <c r="E311" s="304" t="s">
        <v>69</v>
      </c>
      <c r="F311" s="302" t="s">
        <v>485</v>
      </c>
      <c r="G311" s="304" t="s">
        <v>486</v>
      </c>
      <c r="H311" s="305" t="s">
        <v>293</v>
      </c>
      <c r="I311" s="305"/>
      <c r="J311" s="304" t="s">
        <v>1277</v>
      </c>
      <c r="K311" s="306">
        <v>5000000</v>
      </c>
      <c r="L311" s="304" t="s">
        <v>1277</v>
      </c>
      <c r="M311" s="306">
        <v>5000000</v>
      </c>
      <c r="N311" s="274" t="s">
        <v>1551</v>
      </c>
      <c r="O311" s="283">
        <v>5000000</v>
      </c>
      <c r="P311" s="284" t="s">
        <v>1548</v>
      </c>
      <c r="Q311" s="285" t="s">
        <v>53</v>
      </c>
      <c r="R311" s="306"/>
      <c r="S311" s="306"/>
      <c r="T311" s="304"/>
      <c r="U311" s="304"/>
      <c r="V311" s="304"/>
      <c r="W311" s="304"/>
      <c r="X311" s="304"/>
    </row>
    <row r="312" spans="1:24" ht="75" customHeight="1">
      <c r="A312" s="302" t="s">
        <v>16</v>
      </c>
      <c r="B312" s="303" t="s">
        <v>17</v>
      </c>
      <c r="C312" s="303" t="s">
        <v>66</v>
      </c>
      <c r="D312" s="302" t="s">
        <v>68</v>
      </c>
      <c r="E312" s="304" t="s">
        <v>69</v>
      </c>
      <c r="F312" s="302" t="s">
        <v>485</v>
      </c>
      <c r="G312" s="304" t="s">
        <v>486</v>
      </c>
      <c r="H312" s="305" t="s">
        <v>186</v>
      </c>
      <c r="I312" s="305"/>
      <c r="J312" s="304" t="s">
        <v>1279</v>
      </c>
      <c r="K312" s="306">
        <v>5000000</v>
      </c>
      <c r="L312" s="304" t="s">
        <v>1279</v>
      </c>
      <c r="M312" s="306">
        <v>15000000</v>
      </c>
      <c r="N312" s="102" t="s">
        <v>2222</v>
      </c>
      <c r="O312" s="27"/>
      <c r="P312" s="102" t="s">
        <v>2223</v>
      </c>
      <c r="Q312" s="304"/>
      <c r="R312" s="306"/>
      <c r="S312" s="306"/>
      <c r="T312" s="304"/>
      <c r="U312" s="304"/>
      <c r="V312" s="304"/>
      <c r="W312" s="304"/>
      <c r="X312" s="304"/>
    </row>
    <row r="313" spans="1:24" ht="75" customHeight="1">
      <c r="A313" s="302" t="s">
        <v>16</v>
      </c>
      <c r="B313" s="303" t="s">
        <v>17</v>
      </c>
      <c r="C313" s="303" t="s">
        <v>66</v>
      </c>
      <c r="D313" s="302" t="s">
        <v>68</v>
      </c>
      <c r="E313" s="304" t="s">
        <v>69</v>
      </c>
      <c r="F313" s="302" t="s">
        <v>485</v>
      </c>
      <c r="G313" s="304" t="s">
        <v>486</v>
      </c>
      <c r="H313" s="305" t="s">
        <v>370</v>
      </c>
      <c r="I313" s="305"/>
      <c r="J313" s="304" t="s">
        <v>1282</v>
      </c>
      <c r="K313" s="306">
        <v>2000000</v>
      </c>
      <c r="L313" s="304" t="s">
        <v>1283</v>
      </c>
      <c r="M313" s="306">
        <v>3000000</v>
      </c>
      <c r="N313" s="191" t="s">
        <v>2413</v>
      </c>
      <c r="O313" s="306"/>
      <c r="P313" s="304"/>
      <c r="Q313" s="304"/>
      <c r="R313" s="306"/>
      <c r="S313" s="306"/>
      <c r="T313" s="304"/>
      <c r="U313" s="304"/>
      <c r="V313" s="304"/>
      <c r="W313" s="304"/>
      <c r="X313" s="304"/>
    </row>
    <row r="314" spans="1:24" ht="75" customHeight="1">
      <c r="A314" s="302" t="s">
        <v>16</v>
      </c>
      <c r="B314" s="303" t="s">
        <v>17</v>
      </c>
      <c r="C314" s="303" t="s">
        <v>66</v>
      </c>
      <c r="D314" s="302" t="s">
        <v>68</v>
      </c>
      <c r="E314" s="304" t="s">
        <v>69</v>
      </c>
      <c r="F314" s="302" t="s">
        <v>485</v>
      </c>
      <c r="G314" s="304" t="s">
        <v>486</v>
      </c>
      <c r="H314" s="305" t="s">
        <v>191</v>
      </c>
      <c r="I314" s="305"/>
      <c r="J314" s="325" t="s">
        <v>1284</v>
      </c>
      <c r="K314" s="306">
        <v>3000000</v>
      </c>
      <c r="L314" s="325" t="s">
        <v>1285</v>
      </c>
      <c r="M314" s="306">
        <v>3000000</v>
      </c>
      <c r="N314" s="219" t="s">
        <v>2795</v>
      </c>
      <c r="O314" s="220">
        <v>3000000</v>
      </c>
      <c r="P314" s="216" t="s">
        <v>2796</v>
      </c>
      <c r="Q314" s="213"/>
      <c r="S314" s="222" t="s">
        <v>53</v>
      </c>
      <c r="T314" s="304"/>
      <c r="U314" s="304"/>
      <c r="V314" s="304"/>
      <c r="W314" s="304"/>
      <c r="X314" s="304"/>
    </row>
    <row r="315" spans="1:24" ht="75" customHeight="1">
      <c r="A315" s="302" t="s">
        <v>16</v>
      </c>
      <c r="B315" s="303" t="s">
        <v>17</v>
      </c>
      <c r="C315" s="303" t="s">
        <v>66</v>
      </c>
      <c r="D315" s="302" t="s">
        <v>68</v>
      </c>
      <c r="E315" s="304" t="s">
        <v>69</v>
      </c>
      <c r="F315" s="302" t="s">
        <v>485</v>
      </c>
      <c r="G315" s="304" t="s">
        <v>486</v>
      </c>
      <c r="H315" s="305" t="s">
        <v>308</v>
      </c>
      <c r="I315" s="305"/>
      <c r="J315" s="304" t="s">
        <v>612</v>
      </c>
      <c r="K315" s="306">
        <v>0</v>
      </c>
      <c r="L315" s="304" t="s">
        <v>612</v>
      </c>
      <c r="M315" s="306">
        <v>5000000</v>
      </c>
      <c r="N315" s="338" t="s">
        <v>927</v>
      </c>
      <c r="O315" s="261"/>
      <c r="P315" s="266" t="s">
        <v>928</v>
      </c>
      <c r="Q315" s="261" t="s">
        <v>53</v>
      </c>
      <c r="R315" s="304"/>
      <c r="S315" s="306"/>
      <c r="T315" s="304"/>
      <c r="U315" s="304"/>
      <c r="V315" s="304"/>
      <c r="W315" s="304"/>
      <c r="X315" s="304"/>
    </row>
    <row r="316" spans="1:24" ht="75" customHeight="1">
      <c r="A316" s="302" t="s">
        <v>16</v>
      </c>
      <c r="B316" s="303" t="s">
        <v>17</v>
      </c>
      <c r="C316" s="303" t="s">
        <v>66</v>
      </c>
      <c r="D316" s="302" t="s">
        <v>68</v>
      </c>
      <c r="E316" s="304" t="s">
        <v>69</v>
      </c>
      <c r="F316" s="302" t="s">
        <v>485</v>
      </c>
      <c r="G316" s="304" t="s">
        <v>486</v>
      </c>
      <c r="H316" s="305" t="s">
        <v>278</v>
      </c>
      <c r="I316" s="305"/>
      <c r="J316" s="304" t="s">
        <v>488</v>
      </c>
      <c r="K316" s="306">
        <v>30161872.84</v>
      </c>
      <c r="L316" s="304" t="s">
        <v>489</v>
      </c>
      <c r="M316" s="306">
        <v>37702341.049999997</v>
      </c>
      <c r="N316" s="255" t="s">
        <v>490</v>
      </c>
      <c r="O316" s="394">
        <v>30161872.84</v>
      </c>
      <c r="P316" s="257" t="s">
        <v>491</v>
      </c>
      <c r="Q316" s="258" t="s">
        <v>53</v>
      </c>
      <c r="R316" s="304"/>
      <c r="S316" s="306"/>
      <c r="T316" s="304"/>
      <c r="U316" s="304"/>
      <c r="V316" s="304"/>
      <c r="W316" s="304"/>
      <c r="X316" s="304"/>
    </row>
    <row r="317" spans="1:24" ht="75" customHeight="1">
      <c r="A317" s="302" t="s">
        <v>16</v>
      </c>
      <c r="B317" s="303" t="s">
        <v>17</v>
      </c>
      <c r="C317" s="303" t="s">
        <v>66</v>
      </c>
      <c r="D317" s="302" t="s">
        <v>68</v>
      </c>
      <c r="E317" s="304" t="s">
        <v>69</v>
      </c>
      <c r="F317" s="302" t="s">
        <v>485</v>
      </c>
      <c r="G317" s="304" t="s">
        <v>486</v>
      </c>
      <c r="H317" s="305" t="s">
        <v>311</v>
      </c>
      <c r="I317" s="305"/>
      <c r="J317" s="304" t="s">
        <v>1104</v>
      </c>
      <c r="K317" s="306">
        <v>3000000</v>
      </c>
      <c r="L317" s="304" t="s">
        <v>1106</v>
      </c>
      <c r="M317" s="306">
        <f>2*K317*1.1</f>
        <v>6600000.0000000009</v>
      </c>
      <c r="N317" s="47" t="s">
        <v>1107</v>
      </c>
      <c r="O317" s="151">
        <v>3300000</v>
      </c>
      <c r="P317" s="67" t="s">
        <v>1108</v>
      </c>
      <c r="Q317" s="66" t="s">
        <v>53</v>
      </c>
      <c r="R317" s="304"/>
      <c r="S317" s="306"/>
      <c r="T317" s="304"/>
      <c r="U317" s="304"/>
      <c r="V317" s="304"/>
      <c r="W317" s="304"/>
      <c r="X317" s="304"/>
    </row>
    <row r="318" spans="1:24" ht="75" customHeight="1">
      <c r="A318" s="302" t="s">
        <v>16</v>
      </c>
      <c r="B318" s="303" t="s">
        <v>17</v>
      </c>
      <c r="C318" s="303" t="s">
        <v>66</v>
      </c>
      <c r="D318" s="302" t="s">
        <v>68</v>
      </c>
      <c r="E318" s="304" t="s">
        <v>69</v>
      </c>
      <c r="F318" s="302" t="s">
        <v>492</v>
      </c>
      <c r="G318" s="304" t="s">
        <v>493</v>
      </c>
      <c r="H318" s="305" t="s">
        <v>201</v>
      </c>
      <c r="I318" s="305"/>
      <c r="J318" s="304" t="s">
        <v>1298</v>
      </c>
      <c r="K318" s="306">
        <v>22275000</v>
      </c>
      <c r="L318" s="304" t="s">
        <v>1299</v>
      </c>
      <c r="M318" s="306">
        <v>22275000</v>
      </c>
      <c r="N318" s="255" t="s">
        <v>1834</v>
      </c>
      <c r="O318" s="283"/>
      <c r="P318" s="257" t="s">
        <v>1852</v>
      </c>
      <c r="Q318" s="315"/>
      <c r="R318" s="372" t="s">
        <v>53</v>
      </c>
      <c r="S318" s="306"/>
      <c r="T318" s="304"/>
      <c r="U318" s="304"/>
      <c r="V318" s="304"/>
      <c r="W318" s="304"/>
      <c r="X318" s="304"/>
    </row>
    <row r="319" spans="1:24" ht="75" customHeight="1">
      <c r="A319" s="302" t="s">
        <v>16</v>
      </c>
      <c r="B319" s="303" t="s">
        <v>17</v>
      </c>
      <c r="C319" s="303" t="s">
        <v>66</v>
      </c>
      <c r="D319" s="302" t="s">
        <v>68</v>
      </c>
      <c r="E319" s="304" t="s">
        <v>69</v>
      </c>
      <c r="F319" s="302" t="s">
        <v>492</v>
      </c>
      <c r="G319" s="304" t="s">
        <v>493</v>
      </c>
      <c r="H319" s="305" t="s">
        <v>228</v>
      </c>
      <c r="I319" s="305"/>
      <c r="J319" s="304" t="s">
        <v>1303</v>
      </c>
      <c r="K319" s="306">
        <v>4000000</v>
      </c>
      <c r="L319" s="304" t="s">
        <v>1304</v>
      </c>
      <c r="M319" s="306">
        <v>4000000</v>
      </c>
      <c r="N319" s="349" t="s">
        <v>1610</v>
      </c>
      <c r="O319" s="393"/>
      <c r="P319" s="364" t="s">
        <v>1428</v>
      </c>
      <c r="Q319" s="304"/>
      <c r="R319" s="306"/>
      <c r="S319" s="306"/>
      <c r="T319" s="304"/>
      <c r="U319" s="304"/>
      <c r="V319" s="304"/>
      <c r="W319" s="304"/>
      <c r="X319" s="304"/>
    </row>
    <row r="320" spans="1:24" ht="75" customHeight="1">
      <c r="A320" s="302" t="s">
        <v>16</v>
      </c>
      <c r="B320" s="303" t="s">
        <v>17</v>
      </c>
      <c r="C320" s="303" t="s">
        <v>66</v>
      </c>
      <c r="D320" s="302" t="s">
        <v>68</v>
      </c>
      <c r="E320" s="304" t="s">
        <v>69</v>
      </c>
      <c r="F320" s="302" t="s">
        <v>492</v>
      </c>
      <c r="G320" s="304" t="s">
        <v>493</v>
      </c>
      <c r="H320" s="305" t="s">
        <v>183</v>
      </c>
      <c r="I320" s="305"/>
      <c r="J320" s="304" t="s">
        <v>1307</v>
      </c>
      <c r="K320" s="306">
        <v>5000000</v>
      </c>
      <c r="L320" s="304" t="s">
        <v>1307</v>
      </c>
      <c r="M320" s="306">
        <v>5000000</v>
      </c>
      <c r="N320" s="287" t="s">
        <v>1557</v>
      </c>
      <c r="O320" s="288">
        <v>5000000</v>
      </c>
      <c r="P320" s="289" t="s">
        <v>1548</v>
      </c>
      <c r="Q320" s="290" t="s">
        <v>53</v>
      </c>
      <c r="R320" s="306"/>
      <c r="S320" s="306"/>
      <c r="T320" s="304"/>
      <c r="U320" s="304"/>
      <c r="V320" s="304"/>
      <c r="W320" s="304"/>
      <c r="X320" s="304"/>
    </row>
    <row r="321" spans="1:24" ht="75" customHeight="1">
      <c r="A321" s="302" t="s">
        <v>16</v>
      </c>
      <c r="B321" s="303" t="s">
        <v>17</v>
      </c>
      <c r="C321" s="303" t="s">
        <v>66</v>
      </c>
      <c r="D321" s="302" t="s">
        <v>68</v>
      </c>
      <c r="E321" s="304" t="s">
        <v>69</v>
      </c>
      <c r="F321" s="302" t="s">
        <v>492</v>
      </c>
      <c r="G321" s="304" t="s">
        <v>493</v>
      </c>
      <c r="H321" s="305" t="s">
        <v>186</v>
      </c>
      <c r="I321" s="305"/>
      <c r="J321" s="304" t="s">
        <v>1309</v>
      </c>
      <c r="K321" s="306">
        <v>5000000</v>
      </c>
      <c r="L321" s="304" t="s">
        <v>1309</v>
      </c>
      <c r="M321" s="306">
        <v>15000000</v>
      </c>
      <c r="N321" s="102" t="s">
        <v>2224</v>
      </c>
      <c r="O321" s="27"/>
      <c r="P321" s="102" t="s">
        <v>2225</v>
      </c>
      <c r="Q321" s="304"/>
      <c r="R321" s="306"/>
      <c r="S321" s="306"/>
      <c r="T321" s="304"/>
      <c r="U321" s="304"/>
      <c r="V321" s="304"/>
      <c r="W321" s="304"/>
      <c r="X321" s="304"/>
    </row>
    <row r="322" spans="1:24" ht="75" customHeight="1">
      <c r="A322" s="302" t="s">
        <v>16</v>
      </c>
      <c r="B322" s="303" t="s">
        <v>17</v>
      </c>
      <c r="C322" s="303" t="s">
        <v>66</v>
      </c>
      <c r="D322" s="302" t="s">
        <v>68</v>
      </c>
      <c r="E322" s="304" t="s">
        <v>69</v>
      </c>
      <c r="F322" s="302" t="s">
        <v>492</v>
      </c>
      <c r="G322" s="304" t="s">
        <v>493</v>
      </c>
      <c r="H322" s="305" t="s">
        <v>370</v>
      </c>
      <c r="I322" s="305"/>
      <c r="J322" s="304" t="s">
        <v>1312</v>
      </c>
      <c r="K322" s="306">
        <v>2000000</v>
      </c>
      <c r="L322" s="304" t="s">
        <v>1312</v>
      </c>
      <c r="M322" s="306">
        <v>3000000</v>
      </c>
      <c r="N322" s="191" t="s">
        <v>2414</v>
      </c>
      <c r="O322" s="306"/>
      <c r="P322" s="304"/>
      <c r="Q322" s="304"/>
      <c r="R322" s="306"/>
      <c r="S322" s="306"/>
      <c r="T322" s="304"/>
      <c r="U322" s="304"/>
      <c r="V322" s="304"/>
      <c r="W322" s="304"/>
      <c r="X322" s="304"/>
    </row>
    <row r="323" spans="1:24" ht="75" customHeight="1">
      <c r="A323" s="302" t="s">
        <v>16</v>
      </c>
      <c r="B323" s="303" t="s">
        <v>17</v>
      </c>
      <c r="C323" s="303" t="s">
        <v>66</v>
      </c>
      <c r="D323" s="302" t="s">
        <v>68</v>
      </c>
      <c r="E323" s="304" t="s">
        <v>69</v>
      </c>
      <c r="F323" s="302" t="s">
        <v>492</v>
      </c>
      <c r="G323" s="304" t="s">
        <v>493</v>
      </c>
      <c r="H323" s="305" t="s">
        <v>191</v>
      </c>
      <c r="I323" s="305"/>
      <c r="J323" s="325" t="s">
        <v>1314</v>
      </c>
      <c r="K323" s="306">
        <v>3000000</v>
      </c>
      <c r="L323" s="325" t="s">
        <v>1315</v>
      </c>
      <c r="M323" s="306">
        <v>3000000</v>
      </c>
      <c r="N323" s="325"/>
      <c r="O323" s="306"/>
      <c r="P323" s="325"/>
      <c r="Q323" s="325"/>
      <c r="R323" s="306"/>
      <c r="S323" s="306"/>
      <c r="T323" s="304"/>
      <c r="U323" s="304"/>
      <c r="V323" s="304"/>
      <c r="W323" s="304"/>
      <c r="X323" s="304"/>
    </row>
    <row r="324" spans="1:24" ht="75" customHeight="1">
      <c r="A324" s="302" t="s">
        <v>16</v>
      </c>
      <c r="B324" s="303" t="s">
        <v>17</v>
      </c>
      <c r="C324" s="303" t="s">
        <v>66</v>
      </c>
      <c r="D324" s="302" t="s">
        <v>68</v>
      </c>
      <c r="E324" s="304" t="s">
        <v>69</v>
      </c>
      <c r="F324" s="302" t="s">
        <v>492</v>
      </c>
      <c r="G324" s="304" t="s">
        <v>493</v>
      </c>
      <c r="H324" s="305" t="s">
        <v>235</v>
      </c>
      <c r="I324" s="305"/>
      <c r="J324" s="304" t="s">
        <v>1316</v>
      </c>
      <c r="K324" s="306">
        <v>20000000</v>
      </c>
      <c r="L324" s="304" t="s">
        <v>1283</v>
      </c>
      <c r="M324" s="306">
        <v>10000000</v>
      </c>
      <c r="N324" s="11" t="s">
        <v>2230</v>
      </c>
      <c r="O324" s="12"/>
      <c r="P324" s="98" t="s">
        <v>2231</v>
      </c>
      <c r="Q324" s="304"/>
      <c r="R324" s="306"/>
      <c r="S324" s="306"/>
      <c r="T324" s="304"/>
      <c r="U324" s="304"/>
      <c r="V324" s="304"/>
      <c r="W324" s="304"/>
      <c r="X324" s="304"/>
    </row>
    <row r="325" spans="1:24" ht="75" customHeight="1">
      <c r="A325" s="302" t="s">
        <v>16</v>
      </c>
      <c r="B325" s="303" t="s">
        <v>17</v>
      </c>
      <c r="C325" s="303" t="s">
        <v>66</v>
      </c>
      <c r="D325" s="302" t="s">
        <v>68</v>
      </c>
      <c r="E325" s="304" t="s">
        <v>69</v>
      </c>
      <c r="F325" s="302" t="s">
        <v>492</v>
      </c>
      <c r="G325" s="304" t="s">
        <v>493</v>
      </c>
      <c r="H325" s="305" t="s">
        <v>224</v>
      </c>
      <c r="I325" s="305"/>
      <c r="J325" s="304" t="s">
        <v>612</v>
      </c>
      <c r="K325" s="306">
        <v>5000000</v>
      </c>
      <c r="L325" s="304" t="s">
        <v>612</v>
      </c>
      <c r="M325" s="306">
        <v>5000000</v>
      </c>
      <c r="N325" s="338" t="s">
        <v>933</v>
      </c>
      <c r="O325" s="261"/>
      <c r="P325" s="266" t="s">
        <v>911</v>
      </c>
      <c r="Q325" s="261" t="s">
        <v>53</v>
      </c>
      <c r="R325" s="306"/>
      <c r="S325" s="306"/>
      <c r="T325" s="304"/>
      <c r="U325" s="304"/>
      <c r="V325" s="304"/>
      <c r="W325" s="304"/>
      <c r="X325" s="304"/>
    </row>
    <row r="326" spans="1:24" ht="75" customHeight="1">
      <c r="A326" s="302" t="s">
        <v>16</v>
      </c>
      <c r="B326" s="303" t="s">
        <v>17</v>
      </c>
      <c r="C326" s="303" t="s">
        <v>66</v>
      </c>
      <c r="D326" s="302" t="s">
        <v>68</v>
      </c>
      <c r="E326" s="304" t="s">
        <v>69</v>
      </c>
      <c r="F326" s="302" t="s">
        <v>492</v>
      </c>
      <c r="G326" s="304" t="s">
        <v>493</v>
      </c>
      <c r="H326" s="305" t="s">
        <v>278</v>
      </c>
      <c r="I326" s="305"/>
      <c r="J326" s="304" t="s">
        <v>494</v>
      </c>
      <c r="K326" s="306">
        <v>39936825.280000001</v>
      </c>
      <c r="L326" s="304" t="s">
        <v>495</v>
      </c>
      <c r="M326" s="306">
        <v>49921031.600000001</v>
      </c>
      <c r="N326" s="255" t="s">
        <v>496</v>
      </c>
      <c r="O326" s="394">
        <v>39936825.280000001</v>
      </c>
      <c r="P326" s="257" t="s">
        <v>497</v>
      </c>
      <c r="Q326" s="258" t="s">
        <v>53</v>
      </c>
      <c r="R326" s="306"/>
      <c r="S326" s="306"/>
      <c r="T326" s="304"/>
      <c r="U326" s="304"/>
      <c r="V326" s="304"/>
      <c r="W326" s="304"/>
      <c r="X326" s="304"/>
    </row>
    <row r="327" spans="1:24" ht="75" customHeight="1">
      <c r="A327" s="302" t="s">
        <v>16</v>
      </c>
      <c r="B327" s="303" t="s">
        <v>17</v>
      </c>
      <c r="C327" s="303" t="s">
        <v>66</v>
      </c>
      <c r="D327" s="302" t="s">
        <v>68</v>
      </c>
      <c r="E327" s="304" t="s">
        <v>69</v>
      </c>
      <c r="F327" s="302" t="s">
        <v>492</v>
      </c>
      <c r="G327" s="304" t="s">
        <v>493</v>
      </c>
      <c r="H327" s="305" t="s">
        <v>311</v>
      </c>
      <c r="I327" s="305"/>
      <c r="J327" s="304" t="s">
        <v>1109</v>
      </c>
      <c r="K327" s="306">
        <v>3000000</v>
      </c>
      <c r="L327" s="304" t="s">
        <v>1112</v>
      </c>
      <c r="M327" s="306">
        <f>2*K327*1.1</f>
        <v>6600000.0000000009</v>
      </c>
      <c r="N327" s="47" t="s">
        <v>1113</v>
      </c>
      <c r="O327" s="151">
        <v>3300000</v>
      </c>
      <c r="P327" s="67" t="s">
        <v>1099</v>
      </c>
      <c r="Q327" s="66" t="s">
        <v>53</v>
      </c>
      <c r="R327" s="306"/>
      <c r="S327" s="306"/>
      <c r="T327" s="304"/>
      <c r="U327" s="304"/>
      <c r="V327" s="304"/>
      <c r="W327" s="304"/>
      <c r="X327" s="304"/>
    </row>
    <row r="328" spans="1:24" ht="75" customHeight="1">
      <c r="A328" s="302" t="s">
        <v>16</v>
      </c>
      <c r="B328" s="303" t="s">
        <v>17</v>
      </c>
      <c r="C328" s="303" t="s">
        <v>66</v>
      </c>
      <c r="D328" s="302" t="s">
        <v>68</v>
      </c>
      <c r="E328" s="304" t="s">
        <v>69</v>
      </c>
      <c r="F328" s="302" t="s">
        <v>492</v>
      </c>
      <c r="G328" s="304" t="s">
        <v>493</v>
      </c>
      <c r="H328" s="305"/>
      <c r="I328" s="305" t="s">
        <v>1320</v>
      </c>
      <c r="J328" s="304" t="s">
        <v>1321</v>
      </c>
      <c r="K328" s="306">
        <v>8400000</v>
      </c>
      <c r="L328" s="304"/>
      <c r="M328" s="306">
        <v>0</v>
      </c>
      <c r="N328" s="92" t="s">
        <v>2156</v>
      </c>
      <c r="O328" s="44"/>
      <c r="P328" s="92" t="s">
        <v>2157</v>
      </c>
      <c r="Q328" s="304"/>
      <c r="R328" s="306"/>
      <c r="S328" s="306"/>
      <c r="T328" s="304"/>
      <c r="U328" s="304"/>
      <c r="V328" s="304"/>
      <c r="W328" s="304"/>
      <c r="X328" s="304"/>
    </row>
    <row r="329" spans="1:24" ht="75" customHeight="1">
      <c r="A329" s="302" t="s">
        <v>16</v>
      </c>
      <c r="B329" s="303" t="s">
        <v>17</v>
      </c>
      <c r="C329" s="303" t="s">
        <v>66</v>
      </c>
      <c r="D329" s="302" t="s">
        <v>68</v>
      </c>
      <c r="E329" s="304" t="s">
        <v>69</v>
      </c>
      <c r="F329" s="302" t="s">
        <v>500</v>
      </c>
      <c r="G329" s="304" t="s">
        <v>501</v>
      </c>
      <c r="H329" s="305" t="s">
        <v>224</v>
      </c>
      <c r="I329" s="305"/>
      <c r="J329" s="304" t="s">
        <v>935</v>
      </c>
      <c r="K329" s="306">
        <v>270000000</v>
      </c>
      <c r="L329" s="304" t="s">
        <v>935</v>
      </c>
      <c r="M329" s="306">
        <v>270000000</v>
      </c>
      <c r="N329" s="338" t="s">
        <v>936</v>
      </c>
      <c r="O329" s="261"/>
      <c r="P329" s="519" t="s">
        <v>905</v>
      </c>
      <c r="Q329" s="396" t="s">
        <v>53</v>
      </c>
      <c r="R329" s="306"/>
      <c r="S329" s="306"/>
      <c r="T329" s="304"/>
      <c r="U329" s="304"/>
      <c r="V329" s="304"/>
      <c r="W329" s="304"/>
      <c r="X329" s="304"/>
    </row>
    <row r="330" spans="1:24" ht="75" customHeight="1">
      <c r="A330" s="302" t="s">
        <v>16</v>
      </c>
      <c r="B330" s="303" t="s">
        <v>17</v>
      </c>
      <c r="C330" s="303" t="s">
        <v>66</v>
      </c>
      <c r="D330" s="302" t="s">
        <v>68</v>
      </c>
      <c r="E330" s="304" t="s">
        <v>69</v>
      </c>
      <c r="F330" s="302" t="s">
        <v>500</v>
      </c>
      <c r="G330" s="304" t="s">
        <v>501</v>
      </c>
      <c r="H330" s="305" t="s">
        <v>278</v>
      </c>
      <c r="I330" s="305"/>
      <c r="J330" s="304" t="s">
        <v>502</v>
      </c>
      <c r="K330" s="306">
        <v>200000000</v>
      </c>
      <c r="L330" s="304" t="s">
        <v>503</v>
      </c>
      <c r="M330" s="306">
        <v>600000000</v>
      </c>
      <c r="N330" s="397" t="s">
        <v>504</v>
      </c>
      <c r="O330" s="256">
        <v>600000000</v>
      </c>
      <c r="P330" s="257" t="s">
        <v>505</v>
      </c>
      <c r="Q330" s="258" t="s">
        <v>53</v>
      </c>
      <c r="R330" s="306"/>
      <c r="S330" s="306"/>
      <c r="T330" s="304"/>
      <c r="U330" s="304"/>
      <c r="V330" s="304"/>
      <c r="W330" s="304"/>
      <c r="X330" s="304"/>
    </row>
    <row r="331" spans="1:24" ht="75" customHeight="1">
      <c r="A331" s="302" t="s">
        <v>16</v>
      </c>
      <c r="B331" s="303" t="s">
        <v>17</v>
      </c>
      <c r="C331" s="303" t="s">
        <v>66</v>
      </c>
      <c r="D331" s="302" t="s">
        <v>68</v>
      </c>
      <c r="E331" s="304" t="s">
        <v>69</v>
      </c>
      <c r="F331" s="302" t="s">
        <v>500</v>
      </c>
      <c r="G331" s="304" t="s">
        <v>501</v>
      </c>
      <c r="H331" s="305" t="s">
        <v>311</v>
      </c>
      <c r="I331" s="305"/>
      <c r="J331" s="304" t="s">
        <v>1114</v>
      </c>
      <c r="K331" s="306">
        <v>5000000</v>
      </c>
      <c r="L331" s="304" t="s">
        <v>1115</v>
      </c>
      <c r="M331" s="306">
        <f>2*K331*1.1</f>
        <v>11000000</v>
      </c>
      <c r="N331" s="47" t="s">
        <v>1117</v>
      </c>
      <c r="O331" s="151">
        <v>0</v>
      </c>
      <c r="P331" s="67" t="s">
        <v>1119</v>
      </c>
      <c r="Q331" s="66" t="s">
        <v>53</v>
      </c>
      <c r="R331" s="306"/>
      <c r="S331" s="306"/>
      <c r="T331" s="304"/>
      <c r="U331" s="304"/>
      <c r="V331" s="304"/>
      <c r="W331" s="304"/>
      <c r="X331" s="304"/>
    </row>
    <row r="332" spans="1:24" ht="75" customHeight="1">
      <c r="A332" s="302" t="s">
        <v>16</v>
      </c>
      <c r="B332" s="303" t="s">
        <v>17</v>
      </c>
      <c r="C332" s="303" t="s">
        <v>66</v>
      </c>
      <c r="D332" s="302" t="s">
        <v>68</v>
      </c>
      <c r="E332" s="304" t="s">
        <v>69</v>
      </c>
      <c r="F332" s="302" t="s">
        <v>500</v>
      </c>
      <c r="G332" s="304" t="s">
        <v>501</v>
      </c>
      <c r="H332" s="305"/>
      <c r="I332" s="305" t="s">
        <v>92</v>
      </c>
      <c r="J332" s="304" t="s">
        <v>1322</v>
      </c>
      <c r="K332" s="306">
        <v>0</v>
      </c>
      <c r="L332" s="304"/>
      <c r="M332" s="306">
        <v>0</v>
      </c>
      <c r="N332" s="255" t="s">
        <v>1914</v>
      </c>
      <c r="O332" s="311"/>
      <c r="P332" s="257" t="s">
        <v>1910</v>
      </c>
      <c r="Q332" s="315" t="s">
        <v>53</v>
      </c>
      <c r="R332" s="306"/>
      <c r="S332" s="306"/>
      <c r="T332" s="304"/>
      <c r="U332" s="304"/>
      <c r="V332" s="304"/>
      <c r="W332" s="304"/>
      <c r="X332" s="304"/>
    </row>
    <row r="333" spans="1:24" ht="75" customHeight="1">
      <c r="A333" s="302" t="s">
        <v>16</v>
      </c>
      <c r="B333" s="303" t="s">
        <v>17</v>
      </c>
      <c r="C333" s="303" t="s">
        <v>66</v>
      </c>
      <c r="D333" s="302" t="s">
        <v>68</v>
      </c>
      <c r="E333" s="304" t="s">
        <v>69</v>
      </c>
      <c r="F333" s="302" t="s">
        <v>500</v>
      </c>
      <c r="G333" s="304" t="s">
        <v>501</v>
      </c>
      <c r="H333" s="305"/>
      <c r="I333" s="305" t="s">
        <v>228</v>
      </c>
      <c r="J333" s="304" t="s">
        <v>1323</v>
      </c>
      <c r="K333" s="306">
        <v>4000000</v>
      </c>
      <c r="L333" s="304" t="s">
        <v>231</v>
      </c>
      <c r="M333" s="306">
        <v>0</v>
      </c>
      <c r="N333" s="304"/>
      <c r="O333" s="306"/>
      <c r="P333" s="304"/>
      <c r="Q333" s="304"/>
      <c r="R333" s="306"/>
      <c r="S333" s="306"/>
      <c r="T333" s="304"/>
      <c r="U333" s="304"/>
      <c r="V333" s="304"/>
      <c r="W333" s="304"/>
      <c r="X333" s="304"/>
    </row>
    <row r="334" spans="1:24" ht="75" customHeight="1">
      <c r="A334" s="302" t="s">
        <v>16</v>
      </c>
      <c r="B334" s="303" t="s">
        <v>17</v>
      </c>
      <c r="C334" s="303" t="s">
        <v>66</v>
      </c>
      <c r="D334" s="302" t="s">
        <v>68</v>
      </c>
      <c r="E334" s="304" t="s">
        <v>69</v>
      </c>
      <c r="F334" s="302" t="s">
        <v>500</v>
      </c>
      <c r="G334" s="304" t="s">
        <v>501</v>
      </c>
      <c r="H334" s="305"/>
      <c r="I334" s="305" t="s">
        <v>183</v>
      </c>
      <c r="J334" s="304" t="s">
        <v>1324</v>
      </c>
      <c r="K334" s="306">
        <v>2000000</v>
      </c>
      <c r="L334" s="304" t="s">
        <v>1325</v>
      </c>
      <c r="M334" s="306">
        <v>2000000</v>
      </c>
      <c r="N334" s="398" t="s">
        <v>1561</v>
      </c>
      <c r="O334" s="306"/>
      <c r="P334" s="398"/>
      <c r="Q334" s="304"/>
      <c r="R334" s="306"/>
      <c r="S334" s="306"/>
      <c r="T334" s="304"/>
      <c r="U334" s="304"/>
      <c r="V334" s="304"/>
      <c r="W334" s="304"/>
      <c r="X334" s="304"/>
    </row>
    <row r="335" spans="1:24" ht="75" customHeight="1">
      <c r="A335" s="302" t="s">
        <v>16</v>
      </c>
      <c r="B335" s="303" t="s">
        <v>17</v>
      </c>
      <c r="C335" s="303" t="s">
        <v>66</v>
      </c>
      <c r="D335" s="302" t="s">
        <v>68</v>
      </c>
      <c r="E335" s="304" t="s">
        <v>69</v>
      </c>
      <c r="F335" s="302" t="s">
        <v>500</v>
      </c>
      <c r="G335" s="304" t="s">
        <v>501</v>
      </c>
      <c r="H335" s="305"/>
      <c r="I335" s="305" t="s">
        <v>186</v>
      </c>
      <c r="J335" s="304" t="s">
        <v>1326</v>
      </c>
      <c r="K335" s="306">
        <v>10000000</v>
      </c>
      <c r="L335" s="304" t="s">
        <v>1327</v>
      </c>
      <c r="M335" s="306">
        <v>300000000</v>
      </c>
      <c r="N335" s="304"/>
      <c r="O335" s="306"/>
      <c r="P335" s="304"/>
      <c r="Q335" s="304"/>
      <c r="R335" s="306"/>
      <c r="S335" s="306"/>
      <c r="T335" s="304"/>
      <c r="U335" s="304"/>
      <c r="V335" s="304"/>
      <c r="W335" s="304"/>
      <c r="X335" s="304"/>
    </row>
    <row r="336" spans="1:24" ht="75" customHeight="1">
      <c r="A336" s="302" t="s">
        <v>16</v>
      </c>
      <c r="B336" s="303" t="s">
        <v>17</v>
      </c>
      <c r="C336" s="303" t="s">
        <v>66</v>
      </c>
      <c r="D336" s="302" t="s">
        <v>68</v>
      </c>
      <c r="E336" s="304" t="s">
        <v>69</v>
      </c>
      <c r="F336" s="302" t="s">
        <v>500</v>
      </c>
      <c r="G336" s="304" t="s">
        <v>501</v>
      </c>
      <c r="H336" s="305"/>
      <c r="I336" s="305" t="s">
        <v>188</v>
      </c>
      <c r="J336" s="304" t="s">
        <v>1328</v>
      </c>
      <c r="K336" s="306">
        <v>2000000</v>
      </c>
      <c r="L336" s="304" t="s">
        <v>1328</v>
      </c>
      <c r="M336" s="306">
        <v>3000000</v>
      </c>
      <c r="N336" s="197" t="s">
        <v>2416</v>
      </c>
      <c r="O336" s="306"/>
      <c r="P336" s="304"/>
      <c r="Q336" s="304"/>
      <c r="R336" s="306"/>
      <c r="S336" s="306"/>
      <c r="T336" s="304"/>
      <c r="U336" s="304"/>
      <c r="V336" s="304"/>
      <c r="W336" s="304"/>
      <c r="X336" s="304"/>
    </row>
    <row r="337" spans="1:24" ht="75" customHeight="1">
      <c r="A337" s="302" t="s">
        <v>16</v>
      </c>
      <c r="B337" s="303" t="s">
        <v>17</v>
      </c>
      <c r="C337" s="303" t="s">
        <v>66</v>
      </c>
      <c r="D337" s="302" t="s">
        <v>68</v>
      </c>
      <c r="E337" s="304" t="s">
        <v>69</v>
      </c>
      <c r="F337" s="302" t="s">
        <v>500</v>
      </c>
      <c r="G337" s="304" t="s">
        <v>501</v>
      </c>
      <c r="H337" s="305"/>
      <c r="I337" s="305" t="s">
        <v>191</v>
      </c>
      <c r="J337" s="325" t="s">
        <v>1329</v>
      </c>
      <c r="K337" s="306">
        <v>3000000</v>
      </c>
      <c r="L337" s="325" t="s">
        <v>1330</v>
      </c>
      <c r="M337" s="306">
        <v>3000000</v>
      </c>
      <c r="N337" s="325"/>
      <c r="O337" s="306"/>
      <c r="P337" s="325"/>
      <c r="Q337" s="325"/>
      <c r="R337" s="306"/>
      <c r="S337" s="306"/>
      <c r="T337" s="304"/>
      <c r="U337" s="304"/>
      <c r="V337" s="304"/>
      <c r="W337" s="304"/>
      <c r="X337" s="304"/>
    </row>
    <row r="338" spans="1:24" ht="75" customHeight="1">
      <c r="A338" s="302" t="s">
        <v>16</v>
      </c>
      <c r="B338" s="303" t="s">
        <v>17</v>
      </c>
      <c r="C338" s="303" t="s">
        <v>66</v>
      </c>
      <c r="D338" s="302" t="s">
        <v>68</v>
      </c>
      <c r="E338" s="304" t="s">
        <v>69</v>
      </c>
      <c r="F338" s="302" t="s">
        <v>500</v>
      </c>
      <c r="G338" s="304" t="s">
        <v>501</v>
      </c>
      <c r="H338" s="305"/>
      <c r="I338" s="305" t="s">
        <v>235</v>
      </c>
      <c r="J338" s="304" t="s">
        <v>1331</v>
      </c>
      <c r="K338" s="306">
        <v>10000000</v>
      </c>
      <c r="L338" s="304" t="s">
        <v>1332</v>
      </c>
      <c r="M338" s="306">
        <v>10000000</v>
      </c>
      <c r="N338" s="304"/>
      <c r="O338" s="306"/>
      <c r="P338" s="304"/>
      <c r="Q338" s="304"/>
      <c r="R338" s="306"/>
      <c r="S338" s="306"/>
      <c r="T338" s="304"/>
      <c r="U338" s="304"/>
      <c r="V338" s="304"/>
      <c r="W338" s="304"/>
      <c r="X338" s="304"/>
    </row>
    <row r="339" spans="1:24" ht="75" customHeight="1">
      <c r="A339" s="302" t="s">
        <v>16</v>
      </c>
      <c r="B339" s="303" t="s">
        <v>17</v>
      </c>
      <c r="C339" s="303" t="s">
        <v>66</v>
      </c>
      <c r="D339" s="302" t="s">
        <v>68</v>
      </c>
      <c r="E339" s="304" t="s">
        <v>69</v>
      </c>
      <c r="F339" s="302" t="s">
        <v>500</v>
      </c>
      <c r="G339" s="304" t="s">
        <v>501</v>
      </c>
      <c r="H339" s="305"/>
      <c r="I339" s="305" t="s">
        <v>1333</v>
      </c>
      <c r="J339" s="304" t="s">
        <v>1334</v>
      </c>
      <c r="K339" s="306">
        <v>21078920</v>
      </c>
      <c r="L339" s="304" t="s">
        <v>1335</v>
      </c>
      <c r="M339" s="306">
        <v>24912894</v>
      </c>
      <c r="N339" s="255" t="s">
        <v>1339</v>
      </c>
      <c r="O339" s="283">
        <v>12017000</v>
      </c>
      <c r="P339" s="257" t="s">
        <v>1340</v>
      </c>
      <c r="Q339" s="399" t="s">
        <v>1341</v>
      </c>
      <c r="R339" s="306"/>
      <c r="S339" s="306"/>
      <c r="T339" s="304"/>
      <c r="U339" s="304"/>
      <c r="V339" s="304"/>
      <c r="W339" s="304"/>
      <c r="X339" s="304"/>
    </row>
    <row r="340" spans="1:24" ht="75" customHeight="1">
      <c r="A340" s="302" t="s">
        <v>16</v>
      </c>
      <c r="B340" s="303" t="s">
        <v>17</v>
      </c>
      <c r="C340" s="303" t="s">
        <v>66</v>
      </c>
      <c r="D340" s="302" t="s">
        <v>68</v>
      </c>
      <c r="E340" s="304" t="s">
        <v>69</v>
      </c>
      <c r="F340" s="302" t="s">
        <v>95</v>
      </c>
      <c r="G340" s="304" t="s">
        <v>507</v>
      </c>
      <c r="H340" s="305" t="s">
        <v>224</v>
      </c>
      <c r="I340" s="305"/>
      <c r="J340" s="304" t="s">
        <v>893</v>
      </c>
      <c r="K340" s="400">
        <v>17500000</v>
      </c>
      <c r="L340" s="304"/>
      <c r="M340" s="306">
        <v>0</v>
      </c>
      <c r="N340" s="338" t="s">
        <v>898</v>
      </c>
      <c r="O340" s="261"/>
      <c r="P340" s="519" t="s">
        <v>899</v>
      </c>
      <c r="Q340" s="261" t="s">
        <v>53</v>
      </c>
      <c r="R340" s="306"/>
      <c r="S340" s="306"/>
      <c r="T340" s="304"/>
      <c r="U340" s="304"/>
      <c r="V340" s="304"/>
      <c r="W340" s="304"/>
      <c r="X340" s="304"/>
    </row>
    <row r="341" spans="1:24" ht="75" customHeight="1">
      <c r="A341" s="302" t="s">
        <v>16</v>
      </c>
      <c r="B341" s="303" t="s">
        <v>17</v>
      </c>
      <c r="C341" s="303" t="s">
        <v>66</v>
      </c>
      <c r="D341" s="302" t="s">
        <v>68</v>
      </c>
      <c r="E341" s="304" t="s">
        <v>69</v>
      </c>
      <c r="F341" s="302" t="s">
        <v>95</v>
      </c>
      <c r="G341" s="304" t="s">
        <v>507</v>
      </c>
      <c r="H341" s="305" t="s">
        <v>278</v>
      </c>
      <c r="I341" s="305"/>
      <c r="J341" s="304" t="s">
        <v>508</v>
      </c>
      <c r="K341" s="306">
        <v>30000000</v>
      </c>
      <c r="L341" s="304" t="s">
        <v>508</v>
      </c>
      <c r="M341" s="306">
        <v>50000000</v>
      </c>
      <c r="N341" s="255" t="s">
        <v>509</v>
      </c>
      <c r="O341" s="256">
        <v>30000000</v>
      </c>
      <c r="P341" s="257" t="s">
        <v>510</v>
      </c>
      <c r="Q341" s="258" t="s">
        <v>53</v>
      </c>
      <c r="R341" s="306"/>
      <c r="S341" s="306"/>
      <c r="T341" s="304"/>
      <c r="U341" s="304"/>
      <c r="V341" s="304"/>
      <c r="W341" s="304"/>
      <c r="X341" s="304"/>
    </row>
    <row r="342" spans="1:24" ht="75" customHeight="1">
      <c r="A342" s="302" t="s">
        <v>16</v>
      </c>
      <c r="B342" s="303" t="s">
        <v>17</v>
      </c>
      <c r="C342" s="303" t="s">
        <v>66</v>
      </c>
      <c r="D342" s="302" t="s">
        <v>68</v>
      </c>
      <c r="E342" s="304" t="s">
        <v>69</v>
      </c>
      <c r="F342" s="302" t="s">
        <v>95</v>
      </c>
      <c r="G342" s="304" t="s">
        <v>96</v>
      </c>
      <c r="H342" s="305" t="s">
        <v>311</v>
      </c>
      <c r="I342" s="305"/>
      <c r="J342" s="304" t="s">
        <v>1121</v>
      </c>
      <c r="K342" s="306">
        <v>0</v>
      </c>
      <c r="L342" s="304"/>
      <c r="M342" s="306">
        <v>0</v>
      </c>
      <c r="N342" s="47" t="s">
        <v>1122</v>
      </c>
      <c r="O342" s="151">
        <v>0</v>
      </c>
      <c r="P342" s="67" t="s">
        <v>1123</v>
      </c>
      <c r="Q342" s="66" t="s">
        <v>53</v>
      </c>
      <c r="R342" s="306"/>
      <c r="S342" s="306"/>
      <c r="T342" s="304"/>
      <c r="U342" s="304"/>
      <c r="V342" s="304"/>
      <c r="W342" s="304"/>
      <c r="X342" s="304"/>
    </row>
    <row r="343" spans="1:24" ht="75" customHeight="1">
      <c r="A343" s="302" t="s">
        <v>16</v>
      </c>
      <c r="B343" s="303" t="s">
        <v>17</v>
      </c>
      <c r="C343" s="303" t="s">
        <v>66</v>
      </c>
      <c r="D343" s="302" t="s">
        <v>68</v>
      </c>
      <c r="E343" s="304" t="s">
        <v>69</v>
      </c>
      <c r="F343" s="302" t="s">
        <v>95</v>
      </c>
      <c r="G343" s="304" t="s">
        <v>507</v>
      </c>
      <c r="H343" s="305" t="s">
        <v>76</v>
      </c>
      <c r="I343" s="305"/>
      <c r="J343" s="304" t="s">
        <v>1336</v>
      </c>
      <c r="K343" s="306">
        <v>39836323</v>
      </c>
      <c r="L343" s="304" t="s">
        <v>1336</v>
      </c>
      <c r="M343" s="306">
        <v>74984760</v>
      </c>
      <c r="N343" s="102" t="s">
        <v>2542</v>
      </c>
      <c r="O343" s="109">
        <v>74984760</v>
      </c>
      <c r="P343" s="102" t="s">
        <v>2543</v>
      </c>
      <c r="Q343" s="304"/>
      <c r="S343" s="306" t="s">
        <v>151</v>
      </c>
      <c r="T343" s="304"/>
      <c r="U343" s="304"/>
      <c r="V343" s="304"/>
      <c r="W343" s="304"/>
      <c r="X343" s="304"/>
    </row>
    <row r="344" spans="1:24" ht="75" customHeight="1">
      <c r="A344" s="302" t="s">
        <v>16</v>
      </c>
      <c r="B344" s="303" t="s">
        <v>17</v>
      </c>
      <c r="C344" s="303" t="s">
        <v>66</v>
      </c>
      <c r="D344" s="302" t="s">
        <v>68</v>
      </c>
      <c r="E344" s="304" t="s">
        <v>69</v>
      </c>
      <c r="F344" s="302" t="s">
        <v>95</v>
      </c>
      <c r="G344" s="304" t="s">
        <v>507</v>
      </c>
      <c r="H344" s="305"/>
      <c r="I344" s="305" t="s">
        <v>1002</v>
      </c>
      <c r="J344" s="304" t="s">
        <v>1337</v>
      </c>
      <c r="K344" s="306">
        <v>0</v>
      </c>
      <c r="L344" s="304" t="s">
        <v>1337</v>
      </c>
      <c r="M344" s="306">
        <v>0</v>
      </c>
      <c r="N344" s="304"/>
      <c r="O344" s="306"/>
      <c r="P344" s="304"/>
      <c r="Q344" s="304"/>
      <c r="R344" s="306"/>
      <c r="S344" s="306"/>
      <c r="T344" s="304"/>
      <c r="U344" s="304"/>
      <c r="V344" s="304"/>
      <c r="W344" s="304"/>
      <c r="X344" s="304"/>
    </row>
    <row r="345" spans="1:24" ht="75" customHeight="1">
      <c r="A345" s="302" t="s">
        <v>16</v>
      </c>
      <c r="B345" s="303" t="s">
        <v>17</v>
      </c>
      <c r="C345" s="303" t="s">
        <v>66</v>
      </c>
      <c r="D345" s="302" t="s">
        <v>68</v>
      </c>
      <c r="E345" s="304" t="s">
        <v>69</v>
      </c>
      <c r="F345" s="302" t="s">
        <v>95</v>
      </c>
      <c r="G345" s="304" t="s">
        <v>507</v>
      </c>
      <c r="H345" s="305"/>
      <c r="I345" s="305" t="s">
        <v>92</v>
      </c>
      <c r="J345" s="304" t="s">
        <v>1338</v>
      </c>
      <c r="K345" s="306">
        <v>0</v>
      </c>
      <c r="L345" s="304"/>
      <c r="M345" s="306">
        <v>0</v>
      </c>
      <c r="N345" s="255" t="s">
        <v>1908</v>
      </c>
      <c r="O345" s="311"/>
      <c r="P345" s="257" t="s">
        <v>1910</v>
      </c>
      <c r="Q345" s="315" t="s">
        <v>53</v>
      </c>
      <c r="R345" s="306"/>
      <c r="S345" s="306"/>
      <c r="T345" s="304"/>
      <c r="U345" s="304"/>
      <c r="V345" s="304"/>
      <c r="W345" s="304"/>
      <c r="X345" s="304"/>
    </row>
    <row r="346" spans="1:24" ht="75" customHeight="1">
      <c r="A346" s="302" t="s">
        <v>16</v>
      </c>
      <c r="B346" s="303" t="s">
        <v>17</v>
      </c>
      <c r="C346" s="303" t="s">
        <v>66</v>
      </c>
      <c r="D346" s="302" t="s">
        <v>68</v>
      </c>
      <c r="E346" s="304" t="s">
        <v>69</v>
      </c>
      <c r="F346" s="302" t="s">
        <v>95</v>
      </c>
      <c r="G346" s="304" t="s">
        <v>507</v>
      </c>
      <c r="H346" s="305"/>
      <c r="I346" s="305" t="s">
        <v>228</v>
      </c>
      <c r="J346" s="304" t="s">
        <v>1342</v>
      </c>
      <c r="K346" s="306">
        <v>4000000</v>
      </c>
      <c r="L346" s="304" t="s">
        <v>1343</v>
      </c>
      <c r="M346" s="306">
        <v>4000000</v>
      </c>
      <c r="N346" s="304"/>
      <c r="O346" s="306"/>
      <c r="P346" s="401"/>
      <c r="Q346" s="304"/>
      <c r="R346" s="306"/>
      <c r="S346" s="306"/>
      <c r="T346" s="304"/>
      <c r="U346" s="304"/>
      <c r="V346" s="304"/>
      <c r="W346" s="304"/>
      <c r="X346" s="304"/>
    </row>
    <row r="347" spans="1:24" ht="75" customHeight="1">
      <c r="A347" s="302" t="s">
        <v>16</v>
      </c>
      <c r="B347" s="303" t="s">
        <v>17</v>
      </c>
      <c r="C347" s="303" t="s">
        <v>66</v>
      </c>
      <c r="D347" s="302" t="s">
        <v>68</v>
      </c>
      <c r="E347" s="304" t="s">
        <v>69</v>
      </c>
      <c r="F347" s="302" t="s">
        <v>95</v>
      </c>
      <c r="G347" s="304" t="s">
        <v>507</v>
      </c>
      <c r="H347" s="305"/>
      <c r="I347" s="305" t="s">
        <v>293</v>
      </c>
      <c r="J347" s="304" t="s">
        <v>1349</v>
      </c>
      <c r="K347" s="306">
        <v>2000000</v>
      </c>
      <c r="L347" s="304" t="s">
        <v>1349</v>
      </c>
      <c r="M347" s="306">
        <v>2000000</v>
      </c>
      <c r="N347" s="274" t="s">
        <v>1349</v>
      </c>
      <c r="O347" s="402" t="s">
        <v>1514</v>
      </c>
      <c r="P347" s="289" t="s">
        <v>1529</v>
      </c>
      <c r="Q347" s="290" t="s">
        <v>151</v>
      </c>
      <c r="R347" s="306"/>
      <c r="S347" s="306"/>
      <c r="T347" s="304"/>
      <c r="U347" s="304"/>
      <c r="V347" s="304"/>
      <c r="W347" s="304"/>
      <c r="X347" s="304"/>
    </row>
    <row r="348" spans="1:24" ht="75" customHeight="1">
      <c r="A348" s="302" t="s">
        <v>16</v>
      </c>
      <c r="B348" s="303" t="s">
        <v>17</v>
      </c>
      <c r="C348" s="303" t="s">
        <v>66</v>
      </c>
      <c r="D348" s="302" t="s">
        <v>68</v>
      </c>
      <c r="E348" s="304" t="s">
        <v>69</v>
      </c>
      <c r="F348" s="302" t="s">
        <v>95</v>
      </c>
      <c r="G348" s="304" t="s">
        <v>507</v>
      </c>
      <c r="H348" s="305"/>
      <c r="I348" s="305" t="s">
        <v>186</v>
      </c>
      <c r="J348" s="304" t="s">
        <v>1351</v>
      </c>
      <c r="K348" s="306">
        <v>0</v>
      </c>
      <c r="L348" s="304"/>
      <c r="M348" s="306">
        <v>0</v>
      </c>
      <c r="N348" s="304"/>
      <c r="O348" s="306"/>
      <c r="P348" s="371"/>
      <c r="Q348" s="304"/>
      <c r="R348" s="306"/>
      <c r="S348" s="306"/>
      <c r="T348" s="304"/>
      <c r="U348" s="304"/>
      <c r="V348" s="304"/>
      <c r="W348" s="304"/>
      <c r="X348" s="304"/>
    </row>
    <row r="349" spans="1:24" ht="75" customHeight="1">
      <c r="A349" s="302" t="s">
        <v>16</v>
      </c>
      <c r="B349" s="303" t="s">
        <v>17</v>
      </c>
      <c r="C349" s="303" t="s">
        <v>66</v>
      </c>
      <c r="D349" s="302" t="s">
        <v>68</v>
      </c>
      <c r="E349" s="304" t="s">
        <v>69</v>
      </c>
      <c r="F349" s="302" t="s">
        <v>95</v>
      </c>
      <c r="G349" s="304" t="s">
        <v>507</v>
      </c>
      <c r="H349" s="305"/>
      <c r="I349" s="305" t="s">
        <v>188</v>
      </c>
      <c r="J349" s="304" t="s">
        <v>1355</v>
      </c>
      <c r="K349" s="306">
        <v>2000000</v>
      </c>
      <c r="L349" s="304" t="s">
        <v>1355</v>
      </c>
      <c r="M349" s="306">
        <v>3000000</v>
      </c>
      <c r="N349" s="197" t="s">
        <v>2416</v>
      </c>
      <c r="O349" s="306"/>
      <c r="P349" s="304"/>
      <c r="Q349" s="304"/>
      <c r="R349" s="306"/>
      <c r="S349" s="306"/>
      <c r="T349" s="304"/>
      <c r="U349" s="304"/>
      <c r="V349" s="304"/>
      <c r="W349" s="304"/>
      <c r="X349" s="304"/>
    </row>
    <row r="350" spans="1:24" ht="75" customHeight="1">
      <c r="A350" s="302" t="s">
        <v>16</v>
      </c>
      <c r="B350" s="303" t="s">
        <v>17</v>
      </c>
      <c r="C350" s="303" t="s">
        <v>66</v>
      </c>
      <c r="D350" s="302" t="s">
        <v>68</v>
      </c>
      <c r="E350" s="304" t="s">
        <v>69</v>
      </c>
      <c r="F350" s="302" t="s">
        <v>95</v>
      </c>
      <c r="G350" s="304" t="s">
        <v>507</v>
      </c>
      <c r="H350" s="305"/>
      <c r="I350" s="305" t="s">
        <v>378</v>
      </c>
      <c r="J350" s="325" t="s">
        <v>1356</v>
      </c>
      <c r="K350" s="306">
        <v>3000000</v>
      </c>
      <c r="L350" s="325" t="s">
        <v>1357</v>
      </c>
      <c r="M350" s="306">
        <v>3000000</v>
      </c>
      <c r="N350" s="325"/>
      <c r="O350" s="306"/>
      <c r="P350" s="325"/>
      <c r="Q350" s="325"/>
      <c r="R350" s="306"/>
      <c r="S350" s="306"/>
      <c r="T350" s="304"/>
      <c r="U350" s="304"/>
      <c r="V350" s="304"/>
      <c r="W350" s="304"/>
      <c r="X350" s="304"/>
    </row>
    <row r="351" spans="1:24" ht="75" customHeight="1">
      <c r="A351" s="302" t="s">
        <v>16</v>
      </c>
      <c r="B351" s="303" t="s">
        <v>17</v>
      </c>
      <c r="C351" s="303" t="s">
        <v>66</v>
      </c>
      <c r="D351" s="302" t="s">
        <v>68</v>
      </c>
      <c r="E351" s="304" t="s">
        <v>69</v>
      </c>
      <c r="F351" s="302" t="s">
        <v>95</v>
      </c>
      <c r="G351" s="304" t="s">
        <v>507</v>
      </c>
      <c r="H351" s="305"/>
      <c r="I351" s="305" t="s">
        <v>235</v>
      </c>
      <c r="J351" s="304" t="s">
        <v>1358</v>
      </c>
      <c r="K351" s="306">
        <v>10000000</v>
      </c>
      <c r="L351" s="304" t="s">
        <v>1359</v>
      </c>
      <c r="M351" s="306">
        <v>4000000</v>
      </c>
      <c r="N351" s="304"/>
      <c r="O351" s="306"/>
      <c r="P351" s="304"/>
      <c r="Q351" s="304"/>
      <c r="R351" s="306"/>
      <c r="S351" s="306"/>
      <c r="T351" s="304"/>
      <c r="U351" s="304"/>
      <c r="V351" s="304"/>
      <c r="W351" s="304"/>
      <c r="X351" s="304"/>
    </row>
    <row r="352" spans="1:24" ht="75" customHeight="1">
      <c r="A352" s="302" t="s">
        <v>16</v>
      </c>
      <c r="B352" s="303" t="s">
        <v>17</v>
      </c>
      <c r="C352" s="303" t="s">
        <v>66</v>
      </c>
      <c r="D352" s="302" t="s">
        <v>68</v>
      </c>
      <c r="E352" s="304" t="s">
        <v>69</v>
      </c>
      <c r="F352" s="302" t="s">
        <v>95</v>
      </c>
      <c r="G352" s="304" t="s">
        <v>96</v>
      </c>
      <c r="H352" s="305"/>
      <c r="I352" s="305" t="s">
        <v>39</v>
      </c>
      <c r="J352" s="304" t="s">
        <v>97</v>
      </c>
      <c r="K352" s="306">
        <v>80000000</v>
      </c>
      <c r="L352" s="302" t="s">
        <v>98</v>
      </c>
      <c r="M352" s="306">
        <v>240000000</v>
      </c>
      <c r="N352" s="383" t="s">
        <v>99</v>
      </c>
      <c r="O352" s="403" t="s">
        <v>48</v>
      </c>
      <c r="P352" s="404" t="s">
        <v>52</v>
      </c>
      <c r="Q352" s="319" t="s">
        <v>54</v>
      </c>
      <c r="R352" s="386"/>
      <c r="S352" s="319" t="s">
        <v>59</v>
      </c>
      <c r="T352" s="304"/>
      <c r="U352" s="304"/>
      <c r="V352" s="304"/>
      <c r="W352" s="304"/>
      <c r="X352" s="304"/>
    </row>
    <row r="353" spans="1:24" ht="75" customHeight="1">
      <c r="A353" s="302" t="s">
        <v>16</v>
      </c>
      <c r="B353" s="303" t="s">
        <v>17</v>
      </c>
      <c r="C353" s="303" t="s">
        <v>66</v>
      </c>
      <c r="D353" s="302" t="s">
        <v>68</v>
      </c>
      <c r="E353" s="304" t="s">
        <v>69</v>
      </c>
      <c r="F353" s="302" t="s">
        <v>95</v>
      </c>
      <c r="G353" s="304" t="s">
        <v>507</v>
      </c>
      <c r="H353" s="305"/>
      <c r="I353" s="305" t="s">
        <v>1333</v>
      </c>
      <c r="J353" s="303" t="s">
        <v>1344</v>
      </c>
      <c r="K353" s="306">
        <v>2812992</v>
      </c>
      <c r="L353" s="303" t="s">
        <v>1345</v>
      </c>
      <c r="M353" s="306">
        <v>3339584</v>
      </c>
      <c r="N353" s="405" t="s">
        <v>1346</v>
      </c>
      <c r="O353" s="406" t="s">
        <v>1347</v>
      </c>
      <c r="P353" s="407" t="s">
        <v>1348</v>
      </c>
      <c r="Q353" s="408" t="s">
        <v>1341</v>
      </c>
      <c r="R353" s="306"/>
      <c r="S353" s="306"/>
      <c r="T353" s="304"/>
      <c r="U353" s="304"/>
      <c r="V353" s="304"/>
      <c r="W353" s="304"/>
      <c r="X353" s="304"/>
    </row>
    <row r="354" spans="1:24" ht="75" customHeight="1">
      <c r="A354" s="302" t="s">
        <v>16</v>
      </c>
      <c r="B354" s="303" t="s">
        <v>17</v>
      </c>
      <c r="C354" s="303" t="s">
        <v>107</v>
      </c>
      <c r="D354" s="302" t="s">
        <v>108</v>
      </c>
      <c r="E354" s="304" t="s">
        <v>109</v>
      </c>
      <c r="F354" s="302" t="s">
        <v>511</v>
      </c>
      <c r="G354" s="304" t="s">
        <v>512</v>
      </c>
      <c r="H354" s="305" t="s">
        <v>76</v>
      </c>
      <c r="I354" s="305"/>
      <c r="J354" s="304" t="s">
        <v>1360</v>
      </c>
      <c r="K354" s="306">
        <v>5490472</v>
      </c>
      <c r="L354" s="304" t="s">
        <v>1360</v>
      </c>
      <c r="M354" s="306">
        <v>6108315</v>
      </c>
      <c r="N354" s="102" t="s">
        <v>2545</v>
      </c>
      <c r="O354" s="103"/>
      <c r="P354" s="102" t="s">
        <v>2546</v>
      </c>
      <c r="Q354" s="103" t="s">
        <v>53</v>
      </c>
      <c r="R354" s="306"/>
      <c r="S354" s="306"/>
      <c r="T354" s="304"/>
      <c r="U354" s="304"/>
      <c r="V354" s="304"/>
      <c r="W354" s="304"/>
      <c r="X354" s="304"/>
    </row>
    <row r="355" spans="1:24" ht="75" customHeight="1">
      <c r="A355" s="302" t="s">
        <v>16</v>
      </c>
      <c r="B355" s="303" t="s">
        <v>17</v>
      </c>
      <c r="C355" s="303" t="s">
        <v>107</v>
      </c>
      <c r="D355" s="302" t="s">
        <v>108</v>
      </c>
      <c r="E355" s="304" t="s">
        <v>109</v>
      </c>
      <c r="F355" s="302" t="s">
        <v>511</v>
      </c>
      <c r="G355" s="304" t="s">
        <v>512</v>
      </c>
      <c r="H355" s="305" t="s">
        <v>224</v>
      </c>
      <c r="I355" s="305"/>
      <c r="J355" s="304"/>
      <c r="K355" s="306">
        <v>0</v>
      </c>
      <c r="L355" s="304" t="s">
        <v>939</v>
      </c>
      <c r="M355" s="306">
        <v>10000000</v>
      </c>
      <c r="N355" s="263" t="s">
        <v>940</v>
      </c>
      <c r="O355" s="261"/>
      <c r="P355" s="264" t="s">
        <v>941</v>
      </c>
      <c r="Q355" s="304"/>
      <c r="R355" s="306"/>
      <c r="S355" s="306"/>
      <c r="T355" s="304"/>
      <c r="U355" s="304"/>
      <c r="V355" s="304"/>
      <c r="W355" s="304"/>
      <c r="X355" s="304"/>
    </row>
    <row r="356" spans="1:24" ht="75" customHeight="1">
      <c r="A356" s="302" t="s">
        <v>16</v>
      </c>
      <c r="B356" s="303" t="s">
        <v>17</v>
      </c>
      <c r="C356" s="303" t="s">
        <v>107</v>
      </c>
      <c r="D356" s="302" t="s">
        <v>108</v>
      </c>
      <c r="E356" s="304" t="s">
        <v>109</v>
      </c>
      <c r="F356" s="302" t="s">
        <v>511</v>
      </c>
      <c r="G356" s="304" t="s">
        <v>512</v>
      </c>
      <c r="H356" s="305" t="s">
        <v>278</v>
      </c>
      <c r="I356" s="305"/>
      <c r="J356" s="304" t="s">
        <v>513</v>
      </c>
      <c r="K356" s="409">
        <v>37824080</v>
      </c>
      <c r="L356" s="304" t="s">
        <v>514</v>
      </c>
      <c r="M356" s="306">
        <v>47280100</v>
      </c>
      <c r="N356" s="255" t="s">
        <v>516</v>
      </c>
      <c r="O356" s="394">
        <v>0</v>
      </c>
      <c r="P356" s="257" t="s">
        <v>518</v>
      </c>
      <c r="Q356" s="304"/>
      <c r="R356" s="306"/>
      <c r="S356" s="306"/>
      <c r="T356" s="304"/>
      <c r="U356" s="304"/>
      <c r="V356" s="304"/>
      <c r="W356" s="304"/>
      <c r="X356" s="304"/>
    </row>
    <row r="357" spans="1:24" ht="75" customHeight="1">
      <c r="A357" s="302" t="s">
        <v>16</v>
      </c>
      <c r="B357" s="303" t="s">
        <v>17</v>
      </c>
      <c r="C357" s="303" t="s">
        <v>107</v>
      </c>
      <c r="D357" s="302" t="s">
        <v>108</v>
      </c>
      <c r="E357" s="304" t="s">
        <v>109</v>
      </c>
      <c r="F357" s="302" t="s">
        <v>519</v>
      </c>
      <c r="G357" s="304" t="s">
        <v>520</v>
      </c>
      <c r="H357" s="305" t="s">
        <v>308</v>
      </c>
      <c r="I357" s="305"/>
      <c r="J357" s="304"/>
      <c r="K357" s="306">
        <v>0</v>
      </c>
      <c r="L357" s="304" t="s">
        <v>612</v>
      </c>
      <c r="M357" s="306">
        <v>5000000</v>
      </c>
      <c r="N357" s="263" t="s">
        <v>944</v>
      </c>
      <c r="O357" s="261"/>
      <c r="P357" s="264" t="s">
        <v>945</v>
      </c>
      <c r="Q357" s="265" t="s">
        <v>151</v>
      </c>
      <c r="R357" s="306"/>
      <c r="S357" s="306"/>
      <c r="T357" s="304"/>
      <c r="U357" s="304"/>
      <c r="V357" s="304"/>
      <c r="W357" s="304"/>
      <c r="X357" s="304"/>
    </row>
    <row r="358" spans="1:24" ht="75" customHeight="1">
      <c r="A358" s="302" t="s">
        <v>16</v>
      </c>
      <c r="B358" s="303" t="s">
        <v>17</v>
      </c>
      <c r="C358" s="303" t="s">
        <v>107</v>
      </c>
      <c r="D358" s="302" t="s">
        <v>108</v>
      </c>
      <c r="E358" s="304" t="s">
        <v>109</v>
      </c>
      <c r="F358" s="302" t="s">
        <v>519</v>
      </c>
      <c r="G358" s="304" t="s">
        <v>520</v>
      </c>
      <c r="H358" s="305" t="s">
        <v>278</v>
      </c>
      <c r="I358" s="305"/>
      <c r="J358" s="303" t="s">
        <v>521</v>
      </c>
      <c r="K358" s="306">
        <v>28836745.399999999</v>
      </c>
      <c r="L358" s="410" t="s">
        <v>522</v>
      </c>
      <c r="M358" s="306">
        <v>34274855.5</v>
      </c>
      <c r="N358" s="411" t="s">
        <v>524</v>
      </c>
      <c r="O358" s="394">
        <v>28836745.399999999</v>
      </c>
      <c r="P358" s="412" t="s">
        <v>526</v>
      </c>
      <c r="Q358" s="258" t="s">
        <v>53</v>
      </c>
      <c r="R358" s="306"/>
      <c r="S358" s="306"/>
      <c r="T358" s="304"/>
      <c r="U358" s="304"/>
      <c r="V358" s="304"/>
      <c r="W358" s="304"/>
      <c r="X358" s="304"/>
    </row>
    <row r="359" spans="1:24" ht="75" customHeight="1">
      <c r="A359" s="302" t="s">
        <v>16</v>
      </c>
      <c r="B359" s="303" t="s">
        <v>17</v>
      </c>
      <c r="C359" s="303" t="s">
        <v>107</v>
      </c>
      <c r="D359" s="302" t="s">
        <v>108</v>
      </c>
      <c r="E359" s="304" t="s">
        <v>109</v>
      </c>
      <c r="F359" s="302" t="s">
        <v>519</v>
      </c>
      <c r="G359" s="304" t="s">
        <v>1129</v>
      </c>
      <c r="H359" s="305" t="s">
        <v>311</v>
      </c>
      <c r="I359" s="305"/>
      <c r="J359" s="304" t="s">
        <v>1130</v>
      </c>
      <c r="K359" s="306">
        <v>500000</v>
      </c>
      <c r="L359" s="304" t="s">
        <v>1131</v>
      </c>
      <c r="M359" s="306">
        <f>2*K359*1.1</f>
        <v>1100000</v>
      </c>
      <c r="N359" s="47" t="s">
        <v>1133</v>
      </c>
      <c r="O359" s="151">
        <v>550000</v>
      </c>
      <c r="P359" s="67" t="s">
        <v>1134</v>
      </c>
      <c r="Q359" s="66" t="s">
        <v>53</v>
      </c>
      <c r="R359" s="306"/>
      <c r="S359" s="306"/>
      <c r="T359" s="304"/>
      <c r="U359" s="304"/>
      <c r="V359" s="304"/>
      <c r="W359" s="304"/>
      <c r="X359" s="304"/>
    </row>
    <row r="360" spans="1:24" ht="75" customHeight="1">
      <c r="A360" s="302" t="s">
        <v>16</v>
      </c>
      <c r="B360" s="303" t="s">
        <v>17</v>
      </c>
      <c r="C360" s="303" t="s">
        <v>107</v>
      </c>
      <c r="D360" s="302" t="s">
        <v>108</v>
      </c>
      <c r="E360" s="304" t="s">
        <v>109</v>
      </c>
      <c r="F360" s="302" t="s">
        <v>110</v>
      </c>
      <c r="G360" s="304" t="s">
        <v>112</v>
      </c>
      <c r="H360" s="305" t="s">
        <v>308</v>
      </c>
      <c r="I360" s="305"/>
      <c r="J360" s="304" t="s">
        <v>948</v>
      </c>
      <c r="K360" s="306">
        <v>70000000</v>
      </c>
      <c r="L360" s="304" t="s">
        <v>948</v>
      </c>
      <c r="M360" s="306">
        <v>70000000</v>
      </c>
      <c r="N360" s="338" t="s">
        <v>951</v>
      </c>
      <c r="O360" s="261"/>
      <c r="P360" s="413" t="s">
        <v>952</v>
      </c>
      <c r="Q360" s="261" t="s">
        <v>53</v>
      </c>
      <c r="R360" s="306"/>
      <c r="S360" s="306"/>
      <c r="T360" s="304"/>
      <c r="U360" s="304"/>
      <c r="V360" s="304"/>
      <c r="W360" s="304"/>
      <c r="X360" s="304"/>
    </row>
    <row r="361" spans="1:24" ht="75" customHeight="1">
      <c r="A361" s="302" t="s">
        <v>16</v>
      </c>
      <c r="B361" s="303" t="s">
        <v>17</v>
      </c>
      <c r="C361" s="303" t="s">
        <v>107</v>
      </c>
      <c r="D361" s="302" t="s">
        <v>108</v>
      </c>
      <c r="E361" s="304" t="s">
        <v>109</v>
      </c>
      <c r="F361" s="302" t="s">
        <v>110</v>
      </c>
      <c r="G361" s="304" t="s">
        <v>112</v>
      </c>
      <c r="H361" s="305" t="s">
        <v>278</v>
      </c>
      <c r="I361" s="305"/>
      <c r="J361" s="304" t="s">
        <v>529</v>
      </c>
      <c r="K361" s="306">
        <v>50000000</v>
      </c>
      <c r="L361" s="304" t="s">
        <v>529</v>
      </c>
      <c r="M361" s="306">
        <v>60000000</v>
      </c>
      <c r="N361" s="255" t="s">
        <v>530</v>
      </c>
      <c r="O361" s="394">
        <v>50000000</v>
      </c>
      <c r="P361" s="257" t="s">
        <v>531</v>
      </c>
      <c r="Q361" s="258" t="s">
        <v>53</v>
      </c>
      <c r="R361" s="306"/>
      <c r="S361" s="306"/>
      <c r="T361" s="304"/>
      <c r="U361" s="304"/>
      <c r="V361" s="304"/>
      <c r="W361" s="304"/>
      <c r="X361" s="304"/>
    </row>
    <row r="362" spans="1:24" ht="75" customHeight="1">
      <c r="A362" s="302" t="s">
        <v>16</v>
      </c>
      <c r="B362" s="303" t="s">
        <v>17</v>
      </c>
      <c r="C362" s="303" t="s">
        <v>107</v>
      </c>
      <c r="D362" s="302" t="s">
        <v>108</v>
      </c>
      <c r="E362" s="304" t="s">
        <v>109</v>
      </c>
      <c r="F362" s="302" t="s">
        <v>110</v>
      </c>
      <c r="G362" s="304" t="s">
        <v>112</v>
      </c>
      <c r="H362" s="305" t="s">
        <v>311</v>
      </c>
      <c r="I362" s="305"/>
      <c r="J362" s="304" t="s">
        <v>1136</v>
      </c>
      <c r="K362" s="306">
        <v>0</v>
      </c>
      <c r="L362" s="304"/>
      <c r="M362" s="306">
        <v>0</v>
      </c>
      <c r="N362" s="47" t="s">
        <v>1137</v>
      </c>
      <c r="O362" s="151">
        <v>500000</v>
      </c>
      <c r="P362" s="67" t="s">
        <v>1138</v>
      </c>
      <c r="Q362" s="66" t="s">
        <v>53</v>
      </c>
      <c r="R362" s="306"/>
      <c r="S362" s="306"/>
      <c r="T362" s="304"/>
      <c r="U362" s="304"/>
      <c r="V362" s="304"/>
      <c r="W362" s="304"/>
      <c r="X362" s="304"/>
    </row>
    <row r="363" spans="1:24" ht="75" customHeight="1">
      <c r="A363" s="302" t="s">
        <v>16</v>
      </c>
      <c r="B363" s="303" t="s">
        <v>17</v>
      </c>
      <c r="C363" s="303" t="s">
        <v>107</v>
      </c>
      <c r="D363" s="302" t="s">
        <v>108</v>
      </c>
      <c r="E363" s="304" t="s">
        <v>109</v>
      </c>
      <c r="F363" s="302" t="s">
        <v>110</v>
      </c>
      <c r="G363" s="304" t="s">
        <v>112</v>
      </c>
      <c r="H363" s="305" t="s">
        <v>76</v>
      </c>
      <c r="I363" s="305"/>
      <c r="J363" s="304" t="s">
        <v>1361</v>
      </c>
      <c r="K363" s="306">
        <v>39836323</v>
      </c>
      <c r="L363" s="304" t="s">
        <v>1361</v>
      </c>
      <c r="M363" s="306">
        <v>74984760</v>
      </c>
      <c r="N363" s="102" t="s">
        <v>2547</v>
      </c>
      <c r="O363" s="103"/>
      <c r="P363" s="102" t="s">
        <v>2548</v>
      </c>
      <c r="Q363" s="103" t="s">
        <v>53</v>
      </c>
      <c r="R363" s="306"/>
      <c r="S363" s="306"/>
      <c r="T363" s="304"/>
      <c r="U363" s="304"/>
      <c r="V363" s="304"/>
      <c r="W363" s="304"/>
      <c r="X363" s="304"/>
    </row>
    <row r="364" spans="1:24" ht="75" customHeight="1">
      <c r="A364" s="302" t="s">
        <v>16</v>
      </c>
      <c r="B364" s="303" t="s">
        <v>17</v>
      </c>
      <c r="C364" s="303" t="s">
        <v>107</v>
      </c>
      <c r="D364" s="302" t="s">
        <v>108</v>
      </c>
      <c r="E364" s="304" t="s">
        <v>109</v>
      </c>
      <c r="F364" s="302" t="s">
        <v>110</v>
      </c>
      <c r="G364" s="304" t="s">
        <v>112</v>
      </c>
      <c r="H364" s="305"/>
      <c r="I364" s="305" t="s">
        <v>1002</v>
      </c>
      <c r="J364" s="304" t="s">
        <v>1362</v>
      </c>
      <c r="K364" s="306">
        <v>0</v>
      </c>
      <c r="L364" s="304" t="s">
        <v>1362</v>
      </c>
      <c r="M364" s="306">
        <v>0</v>
      </c>
      <c r="N364" s="203" t="s">
        <v>2786</v>
      </c>
      <c r="O364" s="311"/>
      <c r="P364" s="414" t="s">
        <v>2787</v>
      </c>
      <c r="Q364" s="304"/>
      <c r="R364" s="306"/>
      <c r="S364" s="306"/>
      <c r="T364" s="304"/>
      <c r="U364" s="304"/>
      <c r="V364" s="304"/>
      <c r="W364" s="304"/>
      <c r="X364" s="304"/>
    </row>
    <row r="365" spans="1:24" ht="75" customHeight="1">
      <c r="A365" s="302" t="s">
        <v>16</v>
      </c>
      <c r="B365" s="303" t="s">
        <v>17</v>
      </c>
      <c r="C365" s="303" t="s">
        <v>107</v>
      </c>
      <c r="D365" s="302" t="s">
        <v>108</v>
      </c>
      <c r="E365" s="304" t="s">
        <v>109</v>
      </c>
      <c r="F365" s="302" t="s">
        <v>110</v>
      </c>
      <c r="G365" s="304" t="s">
        <v>112</v>
      </c>
      <c r="H365" s="305"/>
      <c r="I365" s="305" t="s">
        <v>113</v>
      </c>
      <c r="J365" s="304" t="s">
        <v>97</v>
      </c>
      <c r="K365" s="306">
        <v>80000000</v>
      </c>
      <c r="L365" s="302" t="s">
        <v>98</v>
      </c>
      <c r="M365" s="306">
        <v>240000000</v>
      </c>
      <c r="N365" s="415" t="s">
        <v>99</v>
      </c>
      <c r="O365" s="416" t="s">
        <v>48</v>
      </c>
      <c r="P365" s="417" t="s">
        <v>52</v>
      </c>
      <c r="Q365" s="319" t="s">
        <v>54</v>
      </c>
      <c r="R365" s="386"/>
      <c r="S365" s="319" t="s">
        <v>59</v>
      </c>
      <c r="T365" s="304"/>
      <c r="U365" s="304"/>
      <c r="V365" s="304"/>
      <c r="W365" s="304"/>
      <c r="X365" s="304"/>
    </row>
    <row r="366" spans="1:24" ht="75" customHeight="1">
      <c r="A366" s="302" t="s">
        <v>16</v>
      </c>
      <c r="B366" s="303" t="s">
        <v>17</v>
      </c>
      <c r="C366" s="303" t="s">
        <v>107</v>
      </c>
      <c r="D366" s="302" t="s">
        <v>108</v>
      </c>
      <c r="E366" s="304" t="s">
        <v>109</v>
      </c>
      <c r="F366" s="302" t="s">
        <v>1363</v>
      </c>
      <c r="G366" s="304" t="s">
        <v>1364</v>
      </c>
      <c r="H366" s="305" t="s">
        <v>76</v>
      </c>
      <c r="I366" s="305"/>
      <c r="J366" s="304" t="s">
        <v>1365</v>
      </c>
      <c r="K366" s="306">
        <v>5490472</v>
      </c>
      <c r="L366" s="304" t="s">
        <v>1366</v>
      </c>
      <c r="M366" s="306">
        <v>11996343</v>
      </c>
      <c r="N366" s="102" t="s">
        <v>2549</v>
      </c>
      <c r="O366" s="103"/>
      <c r="P366" s="102" t="s">
        <v>2550</v>
      </c>
      <c r="Q366" s="103" t="s">
        <v>53</v>
      </c>
      <c r="R366" s="306"/>
      <c r="S366" s="306"/>
      <c r="T366" s="304"/>
      <c r="U366" s="304"/>
      <c r="V366" s="304"/>
      <c r="W366" s="304"/>
      <c r="X366" s="304"/>
    </row>
    <row r="367" spans="1:24" ht="75" customHeight="1">
      <c r="A367" s="302" t="s">
        <v>16</v>
      </c>
      <c r="B367" s="303" t="s">
        <v>17</v>
      </c>
      <c r="C367" s="303" t="s">
        <v>107</v>
      </c>
      <c r="D367" s="302" t="s">
        <v>108</v>
      </c>
      <c r="E367" s="304" t="s">
        <v>109</v>
      </c>
      <c r="F367" s="302" t="s">
        <v>1367</v>
      </c>
      <c r="G367" s="304" t="s">
        <v>1368</v>
      </c>
      <c r="H367" s="305" t="s">
        <v>76</v>
      </c>
      <c r="I367" s="305"/>
      <c r="J367" s="304" t="s">
        <v>1369</v>
      </c>
      <c r="K367" s="306">
        <v>14836323</v>
      </c>
      <c r="L367" s="304" t="s">
        <v>1369</v>
      </c>
      <c r="M367" s="306">
        <v>2484760</v>
      </c>
      <c r="N367" s="102" t="s">
        <v>2551</v>
      </c>
      <c r="O367" s="103"/>
      <c r="P367" s="102" t="s">
        <v>2552</v>
      </c>
      <c r="Q367" s="103" t="s">
        <v>53</v>
      </c>
      <c r="R367" s="306"/>
      <c r="S367" s="306"/>
      <c r="T367" s="304"/>
      <c r="U367" s="304"/>
      <c r="V367" s="304"/>
      <c r="W367" s="304"/>
      <c r="X367" s="304"/>
    </row>
    <row r="368" spans="1:24" ht="75" customHeight="1">
      <c r="A368" s="302" t="s">
        <v>16</v>
      </c>
      <c r="B368" s="303" t="s">
        <v>17</v>
      </c>
      <c r="C368" s="303" t="s">
        <v>107</v>
      </c>
      <c r="D368" s="302" t="s">
        <v>108</v>
      </c>
      <c r="E368" s="304" t="s">
        <v>109</v>
      </c>
      <c r="F368" s="302" t="s">
        <v>1372</v>
      </c>
      <c r="G368" s="304" t="s">
        <v>1373</v>
      </c>
      <c r="H368" s="305" t="s">
        <v>183</v>
      </c>
      <c r="I368" s="305"/>
      <c r="J368" s="304" t="s">
        <v>1374</v>
      </c>
      <c r="K368" s="306">
        <v>0</v>
      </c>
      <c r="L368" s="304"/>
      <c r="M368" s="306">
        <v>0</v>
      </c>
      <c r="N368" s="287" t="s">
        <v>1563</v>
      </c>
      <c r="O368" s="369"/>
      <c r="P368" s="289" t="s">
        <v>1459</v>
      </c>
      <c r="Q368" s="418"/>
      <c r="S368" s="330" t="s">
        <v>53</v>
      </c>
      <c r="T368" s="304"/>
      <c r="U368" s="304"/>
      <c r="V368" s="304"/>
      <c r="W368" s="304"/>
      <c r="X368" s="304"/>
    </row>
    <row r="369" spans="1:24" ht="75" customHeight="1">
      <c r="A369" s="302" t="s">
        <v>16</v>
      </c>
      <c r="B369" s="303" t="s">
        <v>17</v>
      </c>
      <c r="C369" s="303" t="s">
        <v>107</v>
      </c>
      <c r="D369" s="302" t="s">
        <v>108</v>
      </c>
      <c r="E369" s="304" t="s">
        <v>109</v>
      </c>
      <c r="F369" s="302" t="s">
        <v>1377</v>
      </c>
      <c r="G369" s="304" t="s">
        <v>1378</v>
      </c>
      <c r="H369" s="305" t="s">
        <v>76</v>
      </c>
      <c r="I369" s="305"/>
      <c r="J369" s="304" t="s">
        <v>1380</v>
      </c>
      <c r="K369" s="306">
        <v>6952534</v>
      </c>
      <c r="L369" s="304" t="s">
        <v>1381</v>
      </c>
      <c r="M369" s="306">
        <v>25228309</v>
      </c>
      <c r="N369" s="105" t="s">
        <v>2553</v>
      </c>
      <c r="O369" s="103"/>
      <c r="P369" s="105" t="s">
        <v>2554</v>
      </c>
      <c r="Q369" s="103" t="s">
        <v>53</v>
      </c>
      <c r="R369" s="306"/>
      <c r="S369" s="306"/>
      <c r="T369" s="304"/>
      <c r="U369" s="304"/>
      <c r="V369" s="304"/>
      <c r="W369" s="304"/>
      <c r="X369" s="304"/>
    </row>
    <row r="370" spans="1:24" ht="75" customHeight="1">
      <c r="A370" s="302" t="s">
        <v>16</v>
      </c>
      <c r="B370" s="303" t="s">
        <v>17</v>
      </c>
      <c r="C370" s="303" t="s">
        <v>107</v>
      </c>
      <c r="D370" s="302" t="s">
        <v>1385</v>
      </c>
      <c r="E370" s="304" t="s">
        <v>1386</v>
      </c>
      <c r="F370" s="302" t="s">
        <v>1387</v>
      </c>
      <c r="G370" s="304" t="s">
        <v>1388</v>
      </c>
      <c r="H370" s="305" t="s">
        <v>76</v>
      </c>
      <c r="I370" s="305"/>
      <c r="J370" s="304" t="s">
        <v>1389</v>
      </c>
      <c r="K370" s="306">
        <v>6478068</v>
      </c>
      <c r="L370" s="304" t="s">
        <v>1389</v>
      </c>
      <c r="M370" s="306">
        <v>12143985</v>
      </c>
      <c r="N370" s="105" t="s">
        <v>2555</v>
      </c>
      <c r="O370" s="103"/>
      <c r="P370" s="105" t="s">
        <v>2556</v>
      </c>
      <c r="Q370" s="103" t="s">
        <v>53</v>
      </c>
      <c r="R370" s="306"/>
      <c r="S370" s="306"/>
      <c r="T370" s="304"/>
      <c r="U370" s="304"/>
      <c r="V370" s="304"/>
      <c r="W370" s="304"/>
      <c r="X370" s="304"/>
    </row>
    <row r="371" spans="1:24" ht="75" customHeight="1">
      <c r="A371" s="302" t="s">
        <v>16</v>
      </c>
      <c r="B371" s="303" t="s">
        <v>17</v>
      </c>
      <c r="C371" s="303" t="s">
        <v>107</v>
      </c>
      <c r="D371" s="302" t="s">
        <v>1385</v>
      </c>
      <c r="E371" s="304" t="s">
        <v>1386</v>
      </c>
      <c r="F371" s="302" t="s">
        <v>1390</v>
      </c>
      <c r="G371" s="304" t="s">
        <v>1391</v>
      </c>
      <c r="H371" s="305" t="s">
        <v>76</v>
      </c>
      <c r="I371" s="305"/>
      <c r="J371" s="304" t="s">
        <v>292</v>
      </c>
      <c r="K371" s="306">
        <v>3573846</v>
      </c>
      <c r="L371" s="304" t="s">
        <v>292</v>
      </c>
      <c r="M371" s="306">
        <v>15265767</v>
      </c>
      <c r="N371" s="102" t="s">
        <v>2549</v>
      </c>
      <c r="O371" s="103"/>
      <c r="P371" s="102" t="s">
        <v>2557</v>
      </c>
      <c r="Q371" s="103" t="s">
        <v>53</v>
      </c>
      <c r="R371" s="306"/>
      <c r="S371" s="306"/>
      <c r="T371" s="304"/>
      <c r="U371" s="304"/>
      <c r="V371" s="304"/>
      <c r="W371" s="304"/>
      <c r="X371" s="304"/>
    </row>
    <row r="372" spans="1:24" ht="75" customHeight="1">
      <c r="A372" s="302" t="s">
        <v>16</v>
      </c>
      <c r="B372" s="303" t="s">
        <v>17</v>
      </c>
      <c r="C372" s="303" t="s">
        <v>107</v>
      </c>
      <c r="D372" s="302" t="s">
        <v>1385</v>
      </c>
      <c r="E372" s="304" t="s">
        <v>1386</v>
      </c>
      <c r="F372" s="302" t="s">
        <v>1392</v>
      </c>
      <c r="G372" s="304" t="s">
        <v>1393</v>
      </c>
      <c r="H372" s="305" t="s">
        <v>76</v>
      </c>
      <c r="I372" s="305"/>
      <c r="J372" s="304" t="s">
        <v>1394</v>
      </c>
      <c r="K372" s="306">
        <v>16573901</v>
      </c>
      <c r="L372" s="304" t="s">
        <v>1395</v>
      </c>
      <c r="M372" s="306">
        <v>11350443</v>
      </c>
      <c r="N372" s="105" t="s">
        <v>2558</v>
      </c>
      <c r="O372" s="103"/>
      <c r="P372" s="105" t="s">
        <v>2559</v>
      </c>
      <c r="Q372" s="103" t="s">
        <v>53</v>
      </c>
      <c r="R372" s="306"/>
      <c r="S372" s="306"/>
      <c r="T372" s="304"/>
      <c r="U372" s="304"/>
      <c r="V372" s="304"/>
      <c r="W372" s="304"/>
      <c r="X372" s="304"/>
    </row>
    <row r="373" spans="1:24" ht="75" customHeight="1">
      <c r="A373" s="302" t="s">
        <v>16</v>
      </c>
      <c r="B373" s="303" t="s">
        <v>17</v>
      </c>
      <c r="C373" s="303" t="s">
        <v>107</v>
      </c>
      <c r="D373" s="302" t="s">
        <v>1385</v>
      </c>
      <c r="E373" s="304" t="s">
        <v>1386</v>
      </c>
      <c r="F373" s="302" t="s">
        <v>1396</v>
      </c>
      <c r="G373" s="304" t="s">
        <v>1397</v>
      </c>
      <c r="H373" s="305" t="s">
        <v>301</v>
      </c>
      <c r="I373" s="305"/>
      <c r="J373" s="304" t="s">
        <v>1398</v>
      </c>
      <c r="K373" s="306">
        <v>400000</v>
      </c>
      <c r="L373" s="304" t="s">
        <v>1398</v>
      </c>
      <c r="M373" s="306">
        <v>450000</v>
      </c>
      <c r="N373" s="340" t="s">
        <v>1973</v>
      </c>
      <c r="O373" s="374">
        <v>0</v>
      </c>
      <c r="P373" s="354" t="s">
        <v>1974</v>
      </c>
      <c r="Q373" s="304"/>
      <c r="R373" s="306"/>
      <c r="S373" s="306"/>
      <c r="T373" s="304"/>
      <c r="U373" s="304"/>
      <c r="V373" s="304"/>
      <c r="W373" s="304"/>
      <c r="X373" s="304"/>
    </row>
    <row r="374" spans="1:24" ht="75" customHeight="1">
      <c r="A374" s="302" t="s">
        <v>16</v>
      </c>
      <c r="B374" s="303" t="s">
        <v>17</v>
      </c>
      <c r="C374" s="303" t="s">
        <v>107</v>
      </c>
      <c r="D374" s="302" t="s">
        <v>1385</v>
      </c>
      <c r="E374" s="304" t="s">
        <v>1386</v>
      </c>
      <c r="F374" s="302" t="s">
        <v>1396</v>
      </c>
      <c r="G374" s="304" t="s">
        <v>1397</v>
      </c>
      <c r="H374" s="305" t="s">
        <v>76</v>
      </c>
      <c r="I374" s="305"/>
      <c r="J374" s="304" t="s">
        <v>1399</v>
      </c>
      <c r="K374" s="306">
        <v>2734235</v>
      </c>
      <c r="L374" s="304" t="s">
        <v>1399</v>
      </c>
      <c r="M374" s="306">
        <v>5729522</v>
      </c>
      <c r="N374" s="105" t="s">
        <v>2560</v>
      </c>
      <c r="O374" s="103"/>
      <c r="P374" s="105" t="s">
        <v>2561</v>
      </c>
      <c r="Q374" s="103" t="s">
        <v>53</v>
      </c>
      <c r="R374" s="306"/>
      <c r="S374" s="306"/>
      <c r="T374" s="304"/>
      <c r="U374" s="304"/>
      <c r="V374" s="304"/>
      <c r="W374" s="304"/>
      <c r="X374" s="304"/>
    </row>
    <row r="375" spans="1:24" ht="75" customHeight="1" thickBot="1">
      <c r="A375" s="302" t="s">
        <v>16</v>
      </c>
      <c r="B375" s="303" t="s">
        <v>17</v>
      </c>
      <c r="C375" s="303" t="s">
        <v>107</v>
      </c>
      <c r="D375" s="302" t="s">
        <v>1385</v>
      </c>
      <c r="E375" s="304" t="s">
        <v>1386</v>
      </c>
      <c r="F375" s="302" t="s">
        <v>1396</v>
      </c>
      <c r="G375" s="304" t="s">
        <v>1397</v>
      </c>
      <c r="H375" s="305"/>
      <c r="I375" s="305" t="s">
        <v>49</v>
      </c>
      <c r="J375" s="304"/>
      <c r="K375" s="306">
        <v>19000000</v>
      </c>
      <c r="L375" s="304"/>
      <c r="M375" s="306">
        <v>43000000</v>
      </c>
      <c r="N375" s="23" t="s">
        <v>2086</v>
      </c>
      <c r="O375" s="24" t="s">
        <v>2087</v>
      </c>
      <c r="P375" s="39" t="s">
        <v>2088</v>
      </c>
      <c r="Q375" s="50" t="s">
        <v>53</v>
      </c>
      <c r="R375" s="306"/>
      <c r="S375" s="306"/>
      <c r="T375" s="304"/>
      <c r="U375" s="304"/>
      <c r="V375" s="304"/>
      <c r="W375" s="304"/>
      <c r="X375" s="304"/>
    </row>
    <row r="376" spans="1:24" ht="75" customHeight="1">
      <c r="A376" s="302" t="s">
        <v>16</v>
      </c>
      <c r="B376" s="303" t="s">
        <v>17</v>
      </c>
      <c r="C376" s="303" t="s">
        <v>107</v>
      </c>
      <c r="D376" s="302" t="s">
        <v>1385</v>
      </c>
      <c r="E376" s="304" t="s">
        <v>1386</v>
      </c>
      <c r="F376" s="302" t="s">
        <v>1396</v>
      </c>
      <c r="G376" s="304" t="s">
        <v>1397</v>
      </c>
      <c r="H376" s="305"/>
      <c r="I376" s="305" t="s">
        <v>115</v>
      </c>
      <c r="J376" s="304" t="s">
        <v>1400</v>
      </c>
      <c r="K376" s="306">
        <v>2360000</v>
      </c>
      <c r="L376" s="304" t="s">
        <v>1400</v>
      </c>
      <c r="M376" s="306">
        <f>((K376*14/100)+K376)*2</f>
        <v>5380800</v>
      </c>
      <c r="N376" s="127" t="s">
        <v>2680</v>
      </c>
      <c r="O376" s="202" t="s">
        <v>2681</v>
      </c>
      <c r="P376" s="127" t="s">
        <v>2675</v>
      </c>
      <c r="Q376" s="125" t="s">
        <v>53</v>
      </c>
      <c r="R376" s="124"/>
      <c r="S376" s="125" t="s">
        <v>53</v>
      </c>
      <c r="T376" s="304"/>
      <c r="U376" s="304"/>
      <c r="V376" s="304"/>
      <c r="W376" s="304"/>
      <c r="X376" s="304"/>
    </row>
    <row r="377" spans="1:24" ht="75" customHeight="1">
      <c r="A377" s="302" t="s">
        <v>16</v>
      </c>
      <c r="B377" s="303" t="s">
        <v>17</v>
      </c>
      <c r="C377" s="303" t="s">
        <v>107</v>
      </c>
      <c r="D377" s="302" t="s">
        <v>1385</v>
      </c>
      <c r="E377" s="304" t="s">
        <v>1386</v>
      </c>
      <c r="F377" s="302" t="s">
        <v>1396</v>
      </c>
      <c r="G377" s="304" t="s">
        <v>1397</v>
      </c>
      <c r="H377" s="305"/>
      <c r="I377" s="305" t="s">
        <v>236</v>
      </c>
      <c r="J377" s="304"/>
      <c r="K377" s="306">
        <v>0</v>
      </c>
      <c r="L377" s="304"/>
      <c r="M377" s="306">
        <v>0</v>
      </c>
      <c r="N377" s="304" t="s">
        <v>2872</v>
      </c>
      <c r="O377" s="523" t="s">
        <v>2875</v>
      </c>
      <c r="P377" s="304" t="s">
        <v>2873</v>
      </c>
      <c r="Q377" s="304" t="s">
        <v>2874</v>
      </c>
      <c r="R377" s="306"/>
      <c r="S377" s="306" t="s">
        <v>2723</v>
      </c>
      <c r="T377" s="304"/>
      <c r="U377" s="304"/>
      <c r="V377" s="304"/>
      <c r="W377" s="304"/>
      <c r="X377" s="304"/>
    </row>
    <row r="378" spans="1:24" ht="75" customHeight="1">
      <c r="A378" s="302" t="s">
        <v>23</v>
      </c>
      <c r="B378" s="303" t="s">
        <v>532</v>
      </c>
      <c r="C378" s="303" t="s">
        <v>28</v>
      </c>
      <c r="D378" s="302" t="s">
        <v>533</v>
      </c>
      <c r="E378" s="304" t="s">
        <v>534</v>
      </c>
      <c r="F378" s="302" t="s">
        <v>535</v>
      </c>
      <c r="G378" s="304" t="s">
        <v>536</v>
      </c>
      <c r="H378" s="305" t="s">
        <v>224</v>
      </c>
      <c r="I378" s="305"/>
      <c r="J378" s="304" t="s">
        <v>954</v>
      </c>
      <c r="K378" s="400">
        <v>300000000</v>
      </c>
      <c r="L378" s="304"/>
      <c r="M378" s="306">
        <v>0</v>
      </c>
      <c r="N378" s="263" t="s">
        <v>956</v>
      </c>
      <c r="O378" s="261"/>
      <c r="P378" s="264" t="s">
        <v>957</v>
      </c>
      <c r="Q378" s="266"/>
      <c r="S378" s="267" t="s">
        <v>53</v>
      </c>
      <c r="T378" s="304"/>
      <c r="U378" s="304"/>
      <c r="V378" s="304"/>
      <c r="W378" s="304"/>
      <c r="X378" s="304"/>
    </row>
    <row r="379" spans="1:24" ht="75" customHeight="1">
      <c r="A379" s="302" t="s">
        <v>23</v>
      </c>
      <c r="B379" s="303" t="s">
        <v>532</v>
      </c>
      <c r="C379" s="303" t="s">
        <v>28</v>
      </c>
      <c r="D379" s="302" t="s">
        <v>533</v>
      </c>
      <c r="E379" s="304" t="s">
        <v>534</v>
      </c>
      <c r="F379" s="302" t="s">
        <v>535</v>
      </c>
      <c r="G379" s="304" t="s">
        <v>536</v>
      </c>
      <c r="H379" s="305" t="s">
        <v>223</v>
      </c>
      <c r="I379" s="305"/>
      <c r="J379" s="304" t="s">
        <v>537</v>
      </c>
      <c r="K379" s="306">
        <v>27419884.400000002</v>
      </c>
      <c r="L379" s="304" t="s">
        <v>537</v>
      </c>
      <c r="M379" s="306">
        <v>34274855.5</v>
      </c>
      <c r="N379" s="255" t="s">
        <v>538</v>
      </c>
      <c r="O379" s="394">
        <v>27419884.400000002</v>
      </c>
      <c r="P379" s="257" t="s">
        <v>539</v>
      </c>
      <c r="Q379" s="258" t="s">
        <v>53</v>
      </c>
      <c r="R379" s="306"/>
      <c r="S379" s="306"/>
      <c r="T379" s="304"/>
      <c r="U379" s="304"/>
      <c r="V379" s="304"/>
      <c r="W379" s="304"/>
      <c r="X379" s="304"/>
    </row>
    <row r="380" spans="1:24" ht="75" customHeight="1">
      <c r="A380" s="302" t="s">
        <v>23</v>
      </c>
      <c r="B380" s="303" t="s">
        <v>532</v>
      </c>
      <c r="C380" s="303" t="s">
        <v>28</v>
      </c>
      <c r="D380" s="302" t="s">
        <v>533</v>
      </c>
      <c r="E380" s="304" t="s">
        <v>534</v>
      </c>
      <c r="F380" s="302" t="s">
        <v>535</v>
      </c>
      <c r="G380" s="304" t="s">
        <v>536</v>
      </c>
      <c r="H380" s="305" t="s">
        <v>311</v>
      </c>
      <c r="I380" s="305"/>
      <c r="J380" s="304"/>
      <c r="K380" s="306">
        <v>0</v>
      </c>
      <c r="L380" s="302" t="s">
        <v>1149</v>
      </c>
      <c r="M380" s="306">
        <v>0</v>
      </c>
      <c r="N380" s="47" t="s">
        <v>1051</v>
      </c>
      <c r="O380" s="420">
        <v>0</v>
      </c>
      <c r="P380" s="67" t="s">
        <v>1043</v>
      </c>
      <c r="Q380" s="419"/>
      <c r="R380" s="306"/>
      <c r="S380" s="306"/>
      <c r="T380" s="304"/>
      <c r="U380" s="304"/>
      <c r="V380" s="304"/>
      <c r="W380" s="304"/>
      <c r="X380" s="304"/>
    </row>
    <row r="381" spans="1:24" ht="75" customHeight="1">
      <c r="A381" s="302" t="s">
        <v>23</v>
      </c>
      <c r="B381" s="303" t="s">
        <v>532</v>
      </c>
      <c r="C381" s="303" t="s">
        <v>28</v>
      </c>
      <c r="D381" s="302" t="s">
        <v>533</v>
      </c>
      <c r="E381" s="304" t="s">
        <v>534</v>
      </c>
      <c r="F381" s="302" t="s">
        <v>535</v>
      </c>
      <c r="G381" s="304" t="s">
        <v>536</v>
      </c>
      <c r="H381" s="305" t="s">
        <v>49</v>
      </c>
      <c r="I381" s="305"/>
      <c r="J381" s="304" t="s">
        <v>1402</v>
      </c>
      <c r="K381" s="306">
        <v>17000000</v>
      </c>
      <c r="L381" s="302"/>
      <c r="M381" s="306">
        <v>0</v>
      </c>
      <c r="N381" s="11" t="s">
        <v>2059</v>
      </c>
      <c r="O381" s="13">
        <v>33040550</v>
      </c>
      <c r="P381" s="36" t="s">
        <v>2060</v>
      </c>
      <c r="Q381" s="45" t="s">
        <v>53</v>
      </c>
      <c r="R381" s="306"/>
      <c r="S381" s="306"/>
      <c r="T381" s="304"/>
      <c r="U381" s="304"/>
      <c r="V381" s="304"/>
      <c r="W381" s="304"/>
      <c r="X381" s="304"/>
    </row>
    <row r="382" spans="1:24" ht="75" customHeight="1">
      <c r="A382" s="302" t="s">
        <v>23</v>
      </c>
      <c r="B382" s="303" t="s">
        <v>532</v>
      </c>
      <c r="C382" s="303" t="s">
        <v>28</v>
      </c>
      <c r="D382" s="302" t="s">
        <v>533</v>
      </c>
      <c r="E382" s="304" t="s">
        <v>534</v>
      </c>
      <c r="F382" s="302" t="s">
        <v>535</v>
      </c>
      <c r="G382" s="304" t="s">
        <v>536</v>
      </c>
      <c r="H382" s="305"/>
      <c r="I382" s="305" t="s">
        <v>183</v>
      </c>
      <c r="J382" s="304" t="s">
        <v>1406</v>
      </c>
      <c r="K382" s="306">
        <v>20000000</v>
      </c>
      <c r="L382" s="304" t="s">
        <v>1407</v>
      </c>
      <c r="M382" s="306">
        <v>2000000</v>
      </c>
      <c r="N382" s="274" t="s">
        <v>1597</v>
      </c>
      <c r="O382" s="311"/>
      <c r="P382" s="324" t="s">
        <v>1422</v>
      </c>
      <c r="Q382" s="326" t="s">
        <v>1422</v>
      </c>
      <c r="R382" s="306"/>
      <c r="S382" s="306"/>
      <c r="T382" s="304"/>
      <c r="U382" s="304"/>
      <c r="V382" s="304"/>
      <c r="W382" s="304"/>
      <c r="X382" s="304"/>
    </row>
    <row r="383" spans="1:24" ht="75" customHeight="1">
      <c r="A383" s="302" t="s">
        <v>23</v>
      </c>
      <c r="B383" s="303" t="s">
        <v>532</v>
      </c>
      <c r="C383" s="303" t="s">
        <v>28</v>
      </c>
      <c r="D383" s="302" t="s">
        <v>533</v>
      </c>
      <c r="E383" s="304" t="s">
        <v>534</v>
      </c>
      <c r="F383" s="302" t="s">
        <v>535</v>
      </c>
      <c r="G383" s="304" t="s">
        <v>536</v>
      </c>
      <c r="H383" s="305"/>
      <c r="I383" s="305" t="s">
        <v>186</v>
      </c>
      <c r="J383" s="304" t="s">
        <v>1410</v>
      </c>
      <c r="K383" s="306">
        <v>33000000</v>
      </c>
      <c r="L383" s="304" t="s">
        <v>1411</v>
      </c>
      <c r="M383" s="306">
        <v>30000000</v>
      </c>
      <c r="N383" s="102" t="s">
        <v>2296</v>
      </c>
      <c r="O383" s="27"/>
      <c r="P383" s="102" t="s">
        <v>2297</v>
      </c>
      <c r="Q383" s="304"/>
      <c r="R383" s="306"/>
      <c r="S383" s="306"/>
      <c r="T383" s="304"/>
      <c r="U383" s="304"/>
      <c r="V383" s="304"/>
      <c r="W383" s="304"/>
      <c r="X383" s="304"/>
    </row>
    <row r="384" spans="1:24" ht="75" customHeight="1">
      <c r="A384" s="302" t="s">
        <v>23</v>
      </c>
      <c r="B384" s="303" t="s">
        <v>532</v>
      </c>
      <c r="C384" s="303" t="s">
        <v>28</v>
      </c>
      <c r="D384" s="302" t="s">
        <v>533</v>
      </c>
      <c r="E384" s="304" t="s">
        <v>534</v>
      </c>
      <c r="F384" s="302" t="s">
        <v>535</v>
      </c>
      <c r="G384" s="304" t="s">
        <v>536</v>
      </c>
      <c r="H384" s="305"/>
      <c r="I384" s="305" t="s">
        <v>188</v>
      </c>
      <c r="J384" s="304" t="s">
        <v>1413</v>
      </c>
      <c r="K384" s="306">
        <v>2000000</v>
      </c>
      <c r="L384" s="304" t="s">
        <v>1413</v>
      </c>
      <c r="M384" s="306">
        <v>3000000</v>
      </c>
      <c r="N384" s="194" t="s">
        <v>2393</v>
      </c>
      <c r="O384" s="306"/>
      <c r="P384" s="304"/>
      <c r="Q384" s="304"/>
      <c r="R384" s="306"/>
      <c r="S384" s="306"/>
      <c r="T384" s="304"/>
      <c r="U384" s="304"/>
      <c r="V384" s="304"/>
      <c r="W384" s="304"/>
      <c r="X384" s="304"/>
    </row>
    <row r="385" spans="1:24" ht="75" customHeight="1">
      <c r="A385" s="302" t="s">
        <v>23</v>
      </c>
      <c r="B385" s="303" t="s">
        <v>532</v>
      </c>
      <c r="C385" s="303" t="s">
        <v>28</v>
      </c>
      <c r="D385" s="302" t="s">
        <v>533</v>
      </c>
      <c r="E385" s="304" t="s">
        <v>534</v>
      </c>
      <c r="F385" s="302" t="s">
        <v>535</v>
      </c>
      <c r="G385" s="304" t="s">
        <v>536</v>
      </c>
      <c r="H385" s="305"/>
      <c r="I385" s="305" t="s">
        <v>191</v>
      </c>
      <c r="J385" s="325" t="s">
        <v>2738</v>
      </c>
      <c r="K385" s="306">
        <v>3000000</v>
      </c>
      <c r="L385" s="325" t="s">
        <v>2738</v>
      </c>
      <c r="M385" s="306">
        <v>4000000</v>
      </c>
      <c r="N385" s="325"/>
      <c r="O385" s="306"/>
      <c r="P385" s="325"/>
      <c r="Q385" s="325"/>
      <c r="R385" s="306"/>
      <c r="S385" s="306"/>
      <c r="T385" s="304"/>
      <c r="U385" s="304"/>
      <c r="V385" s="304"/>
      <c r="W385" s="304"/>
      <c r="X385" s="304"/>
    </row>
    <row r="386" spans="1:24" ht="75" customHeight="1">
      <c r="A386" s="302" t="s">
        <v>23</v>
      </c>
      <c r="B386" s="303" t="s">
        <v>532</v>
      </c>
      <c r="C386" s="303" t="s">
        <v>28</v>
      </c>
      <c r="D386" s="302" t="s">
        <v>533</v>
      </c>
      <c r="E386" s="304" t="s">
        <v>534</v>
      </c>
      <c r="F386" s="302" t="s">
        <v>535</v>
      </c>
      <c r="G386" s="304" t="s">
        <v>536</v>
      </c>
      <c r="H386" s="305"/>
      <c r="I386" s="305" t="s">
        <v>235</v>
      </c>
      <c r="J386" s="304" t="s">
        <v>1419</v>
      </c>
      <c r="K386" s="306">
        <v>20000000</v>
      </c>
      <c r="L386" s="304" t="s">
        <v>1420</v>
      </c>
      <c r="M386" s="306">
        <v>9000000</v>
      </c>
      <c r="N386" s="304"/>
      <c r="O386" s="306"/>
      <c r="P386" s="304"/>
      <c r="Q386" s="304"/>
      <c r="R386" s="306"/>
      <c r="S386" s="306"/>
      <c r="T386" s="304"/>
      <c r="U386" s="304"/>
      <c r="V386" s="304"/>
      <c r="W386" s="304"/>
      <c r="X386" s="304"/>
    </row>
    <row r="387" spans="1:24" ht="75" customHeight="1">
      <c r="A387" s="302" t="s">
        <v>23</v>
      </c>
      <c r="B387" s="303" t="s">
        <v>532</v>
      </c>
      <c r="C387" s="303" t="s">
        <v>28</v>
      </c>
      <c r="D387" s="302" t="s">
        <v>533</v>
      </c>
      <c r="E387" s="304" t="s">
        <v>534</v>
      </c>
      <c r="F387" s="302" t="s">
        <v>535</v>
      </c>
      <c r="G387" s="304" t="s">
        <v>536</v>
      </c>
      <c r="H387" s="305"/>
      <c r="I387" s="305" t="s">
        <v>115</v>
      </c>
      <c r="J387" s="304" t="s">
        <v>194</v>
      </c>
      <c r="K387" s="306">
        <v>3056000</v>
      </c>
      <c r="L387" s="304" t="s">
        <v>195</v>
      </c>
      <c r="M387" s="306">
        <f>((K387*14/100)+K387)*2</f>
        <v>6967680</v>
      </c>
      <c r="N387" s="127" t="s">
        <v>2682</v>
      </c>
      <c r="O387" s="202" t="s">
        <v>2661</v>
      </c>
      <c r="P387" s="127" t="s">
        <v>2683</v>
      </c>
      <c r="Q387" s="125" t="s">
        <v>53</v>
      </c>
      <c r="R387" s="306"/>
      <c r="S387" s="306"/>
      <c r="T387" s="304"/>
      <c r="U387" s="304"/>
      <c r="V387" s="304"/>
      <c r="W387" s="304"/>
      <c r="X387" s="304"/>
    </row>
    <row r="388" spans="1:24" ht="75" customHeight="1">
      <c r="A388" s="302" t="s">
        <v>23</v>
      </c>
      <c r="B388" s="303" t="s">
        <v>532</v>
      </c>
      <c r="C388" s="303" t="s">
        <v>28</v>
      </c>
      <c r="D388" s="302" t="s">
        <v>533</v>
      </c>
      <c r="E388" s="304" t="s">
        <v>534</v>
      </c>
      <c r="F388" s="302" t="s">
        <v>535</v>
      </c>
      <c r="G388" s="304" t="s">
        <v>536</v>
      </c>
      <c r="H388" s="305"/>
      <c r="I388" s="305" t="s">
        <v>236</v>
      </c>
      <c r="J388" s="304"/>
      <c r="K388" s="306">
        <v>0</v>
      </c>
      <c r="L388" s="304"/>
      <c r="M388" s="306">
        <v>0</v>
      </c>
      <c r="N388" s="11" t="s">
        <v>2724</v>
      </c>
      <c r="O388" s="14" t="s">
        <v>2703</v>
      </c>
      <c r="P388" s="16" t="s">
        <v>2704</v>
      </c>
      <c r="Q388" s="53"/>
      <c r="R388" s="3"/>
      <c r="S388" s="254" t="s">
        <v>2705</v>
      </c>
      <c r="T388" s="304"/>
      <c r="U388" s="304"/>
      <c r="V388" s="304"/>
      <c r="W388" s="304"/>
      <c r="X388" s="304"/>
    </row>
    <row r="389" spans="1:24" ht="75" customHeight="1">
      <c r="A389" s="302" t="s">
        <v>23</v>
      </c>
      <c r="B389" s="303" t="s">
        <v>532</v>
      </c>
      <c r="C389" s="303" t="s">
        <v>28</v>
      </c>
      <c r="D389" s="302" t="s">
        <v>533</v>
      </c>
      <c r="E389" s="304" t="s">
        <v>534</v>
      </c>
      <c r="F389" s="302" t="s">
        <v>1431</v>
      </c>
      <c r="G389" s="304" t="s">
        <v>1432</v>
      </c>
      <c r="H389" s="305" t="s">
        <v>183</v>
      </c>
      <c r="I389" s="305"/>
      <c r="J389" s="304" t="s">
        <v>1433</v>
      </c>
      <c r="K389" s="306">
        <v>200000000</v>
      </c>
      <c r="L389" s="304" t="s">
        <v>1434</v>
      </c>
      <c r="M389" s="306">
        <v>20000000</v>
      </c>
      <c r="N389" s="274" t="s">
        <v>1600</v>
      </c>
      <c r="O389" s="275" t="s">
        <v>1601</v>
      </c>
      <c r="P389" s="281" t="s">
        <v>1602</v>
      </c>
      <c r="Q389" s="282" t="s">
        <v>151</v>
      </c>
      <c r="R389" s="306"/>
      <c r="S389" s="306"/>
      <c r="T389" s="304"/>
      <c r="U389" s="304"/>
      <c r="V389" s="304"/>
      <c r="W389" s="304"/>
      <c r="X389" s="304"/>
    </row>
    <row r="390" spans="1:24" ht="75" customHeight="1">
      <c r="A390" s="302" t="s">
        <v>23</v>
      </c>
      <c r="B390" s="303" t="s">
        <v>532</v>
      </c>
      <c r="C390" s="303" t="s">
        <v>28</v>
      </c>
      <c r="D390" s="302" t="s">
        <v>533</v>
      </c>
      <c r="E390" s="304" t="s">
        <v>534</v>
      </c>
      <c r="F390" s="302" t="s">
        <v>1431</v>
      </c>
      <c r="G390" s="304" t="s">
        <v>1432</v>
      </c>
      <c r="H390" s="305" t="s">
        <v>186</v>
      </c>
      <c r="I390" s="305"/>
      <c r="J390" s="304" t="s">
        <v>1435</v>
      </c>
      <c r="K390" s="306">
        <v>0</v>
      </c>
      <c r="L390" s="304">
        <v>0</v>
      </c>
      <c r="M390" s="306">
        <v>0</v>
      </c>
      <c r="N390" s="102" t="s">
        <v>2240</v>
      </c>
      <c r="O390" s="27"/>
      <c r="P390" s="102" t="s">
        <v>2241</v>
      </c>
      <c r="Q390" s="88" t="s">
        <v>151</v>
      </c>
      <c r="R390" s="306"/>
      <c r="S390" s="306"/>
      <c r="T390" s="304"/>
      <c r="U390" s="304"/>
      <c r="V390" s="304"/>
      <c r="W390" s="304"/>
      <c r="X390" s="304"/>
    </row>
    <row r="391" spans="1:24" ht="75" customHeight="1">
      <c r="A391" s="302" t="s">
        <v>23</v>
      </c>
      <c r="B391" s="303" t="s">
        <v>532</v>
      </c>
      <c r="C391" s="303" t="s">
        <v>28</v>
      </c>
      <c r="D391" s="302" t="s">
        <v>533</v>
      </c>
      <c r="E391" s="304" t="s">
        <v>534</v>
      </c>
      <c r="F391" s="302" t="s">
        <v>1431</v>
      </c>
      <c r="G391" s="304" t="s">
        <v>1432</v>
      </c>
      <c r="H391" s="305" t="s">
        <v>370</v>
      </c>
      <c r="I391" s="305"/>
      <c r="J391" s="304" t="s">
        <v>1440</v>
      </c>
      <c r="K391" s="306">
        <v>0</v>
      </c>
      <c r="L391" s="303"/>
      <c r="M391" s="306">
        <v>0</v>
      </c>
      <c r="N391" s="191" t="s">
        <v>2422</v>
      </c>
      <c r="O391" s="306"/>
      <c r="P391" s="304"/>
      <c r="Q391" s="304"/>
      <c r="R391" s="306"/>
      <c r="S391" s="306"/>
      <c r="T391" s="304"/>
      <c r="U391" s="304"/>
      <c r="V391" s="304"/>
      <c r="W391" s="304"/>
      <c r="X391" s="304"/>
    </row>
    <row r="392" spans="1:24" ht="75" customHeight="1">
      <c r="A392" s="302" t="s">
        <v>23</v>
      </c>
      <c r="B392" s="303" t="s">
        <v>532</v>
      </c>
      <c r="C392" s="303" t="s">
        <v>28</v>
      </c>
      <c r="D392" s="302" t="s">
        <v>533</v>
      </c>
      <c r="E392" s="304" t="s">
        <v>534</v>
      </c>
      <c r="F392" s="302" t="s">
        <v>1431</v>
      </c>
      <c r="G392" s="304" t="s">
        <v>1432</v>
      </c>
      <c r="H392" s="305" t="s">
        <v>191</v>
      </c>
      <c r="I392" s="305"/>
      <c r="J392" s="304" t="s">
        <v>2739</v>
      </c>
      <c r="K392" s="306">
        <v>3000000</v>
      </c>
      <c r="L392" s="304" t="s">
        <v>2740</v>
      </c>
      <c r="M392" s="306">
        <v>3000000</v>
      </c>
      <c r="N392" s="231" t="s">
        <v>2812</v>
      </c>
      <c r="O392" s="232">
        <v>8000000</v>
      </c>
      <c r="P392" s="233" t="s">
        <v>2813</v>
      </c>
      <c r="Q392" s="304"/>
      <c r="R392" s="306"/>
      <c r="S392" s="306"/>
      <c r="T392" s="304"/>
      <c r="U392" s="304"/>
      <c r="V392" s="304"/>
      <c r="W392" s="304"/>
      <c r="X392" s="304"/>
    </row>
    <row r="393" spans="1:24" ht="75" customHeight="1">
      <c r="A393" s="302" t="s">
        <v>23</v>
      </c>
      <c r="B393" s="303" t="s">
        <v>532</v>
      </c>
      <c r="C393" s="303" t="s">
        <v>28</v>
      </c>
      <c r="D393" s="302" t="s">
        <v>533</v>
      </c>
      <c r="E393" s="304" t="s">
        <v>534</v>
      </c>
      <c r="F393" s="302" t="s">
        <v>1431</v>
      </c>
      <c r="G393" s="304" t="s">
        <v>1432</v>
      </c>
      <c r="H393" s="305" t="s">
        <v>235</v>
      </c>
      <c r="I393" s="305"/>
      <c r="J393" s="304" t="s">
        <v>1452</v>
      </c>
      <c r="K393" s="306">
        <v>15000000</v>
      </c>
      <c r="L393" s="303" t="s">
        <v>1454</v>
      </c>
      <c r="M393" s="306">
        <v>10000000</v>
      </c>
      <c r="N393" s="11" t="s">
        <v>2247</v>
      </c>
      <c r="O393" s="12">
        <v>100956000</v>
      </c>
      <c r="P393" s="96" t="s">
        <v>2248</v>
      </c>
      <c r="Q393" s="304"/>
      <c r="R393" s="306"/>
      <c r="S393" s="306"/>
      <c r="T393" s="304"/>
      <c r="U393" s="304"/>
      <c r="V393" s="304"/>
      <c r="W393" s="304"/>
      <c r="X393" s="304"/>
    </row>
    <row r="394" spans="1:24" ht="75" customHeight="1">
      <c r="A394" s="302" t="s">
        <v>23</v>
      </c>
      <c r="B394" s="303" t="s">
        <v>532</v>
      </c>
      <c r="C394" s="303" t="s">
        <v>28</v>
      </c>
      <c r="D394" s="302" t="s">
        <v>533</v>
      </c>
      <c r="E394" s="304" t="s">
        <v>534</v>
      </c>
      <c r="F394" s="302" t="s">
        <v>1431</v>
      </c>
      <c r="G394" s="304" t="s">
        <v>1432</v>
      </c>
      <c r="H394" s="305"/>
      <c r="I394" s="305" t="s">
        <v>76</v>
      </c>
      <c r="J394" s="304" t="s">
        <v>1452</v>
      </c>
      <c r="K394" s="306">
        <v>2685615</v>
      </c>
      <c r="L394" s="303" t="s">
        <v>1454</v>
      </c>
      <c r="M394" s="306">
        <v>5567533</v>
      </c>
      <c r="N394" s="102" t="s">
        <v>2588</v>
      </c>
      <c r="O394" s="109"/>
      <c r="P394" s="102" t="s">
        <v>2587</v>
      </c>
      <c r="Q394" s="109" t="s">
        <v>53</v>
      </c>
      <c r="R394" s="306"/>
      <c r="S394" s="306"/>
      <c r="T394" s="304"/>
      <c r="U394" s="304"/>
      <c r="V394" s="304"/>
      <c r="W394" s="304"/>
      <c r="X394" s="304"/>
    </row>
    <row r="395" spans="1:24" ht="75" customHeight="1">
      <c r="A395" s="302" t="s">
        <v>23</v>
      </c>
      <c r="B395" s="303" t="s">
        <v>532</v>
      </c>
      <c r="C395" s="303" t="s">
        <v>28</v>
      </c>
      <c r="D395" s="302" t="s">
        <v>533</v>
      </c>
      <c r="E395" s="304" t="s">
        <v>534</v>
      </c>
      <c r="F395" s="302" t="s">
        <v>542</v>
      </c>
      <c r="G395" s="304" t="s">
        <v>541</v>
      </c>
      <c r="H395" s="305" t="s">
        <v>183</v>
      </c>
      <c r="I395" s="305"/>
      <c r="J395" s="304"/>
      <c r="K395" s="306">
        <v>0</v>
      </c>
      <c r="L395" s="304" t="s">
        <v>1434</v>
      </c>
      <c r="M395" s="368">
        <v>0</v>
      </c>
      <c r="N395" s="421"/>
      <c r="O395" s="422"/>
      <c r="P395" s="421"/>
      <c r="Q395" s="421"/>
      <c r="R395" s="423"/>
      <c r="S395" s="306"/>
      <c r="T395" s="304"/>
      <c r="U395" s="304"/>
      <c r="V395" s="304"/>
      <c r="W395" s="304"/>
      <c r="X395" s="304"/>
    </row>
    <row r="396" spans="1:24" ht="75" customHeight="1">
      <c r="A396" s="302" t="s">
        <v>23</v>
      </c>
      <c r="B396" s="303" t="s">
        <v>532</v>
      </c>
      <c r="C396" s="303" t="s">
        <v>28</v>
      </c>
      <c r="D396" s="302" t="s">
        <v>533</v>
      </c>
      <c r="E396" s="304" t="s">
        <v>534</v>
      </c>
      <c r="F396" s="302" t="s">
        <v>542</v>
      </c>
      <c r="G396" s="304" t="s">
        <v>541</v>
      </c>
      <c r="H396" s="305" t="s">
        <v>186</v>
      </c>
      <c r="I396" s="305"/>
      <c r="J396" s="304" t="s">
        <v>1464</v>
      </c>
      <c r="K396" s="306">
        <v>100000000</v>
      </c>
      <c r="L396" s="304" t="s">
        <v>1464</v>
      </c>
      <c r="M396" s="306">
        <v>300000000</v>
      </c>
      <c r="N396" s="102" t="s">
        <v>2240</v>
      </c>
      <c r="O396" s="27"/>
      <c r="P396" s="102" t="s">
        <v>2244</v>
      </c>
      <c r="Q396" s="26"/>
      <c r="S396" s="88" t="s">
        <v>151</v>
      </c>
      <c r="T396" s="304"/>
      <c r="U396" s="304"/>
      <c r="V396" s="304"/>
      <c r="W396" s="304"/>
      <c r="X396" s="304"/>
    </row>
    <row r="397" spans="1:24" ht="75" customHeight="1">
      <c r="A397" s="302" t="s">
        <v>23</v>
      </c>
      <c r="B397" s="303" t="s">
        <v>532</v>
      </c>
      <c r="C397" s="303" t="s">
        <v>28</v>
      </c>
      <c r="D397" s="302" t="s">
        <v>533</v>
      </c>
      <c r="E397" s="304" t="s">
        <v>534</v>
      </c>
      <c r="F397" s="302" t="s">
        <v>542</v>
      </c>
      <c r="G397" s="304" t="s">
        <v>541</v>
      </c>
      <c r="H397" s="305" t="s">
        <v>370</v>
      </c>
      <c r="I397" s="305"/>
      <c r="J397" s="304" t="s">
        <v>1468</v>
      </c>
      <c r="K397" s="306">
        <v>3000000</v>
      </c>
      <c r="L397" s="304" t="s">
        <v>1468</v>
      </c>
      <c r="M397" s="306">
        <v>4000000</v>
      </c>
      <c r="N397" s="191" t="s">
        <v>2427</v>
      </c>
      <c r="O397" s="306"/>
      <c r="P397" s="304"/>
      <c r="Q397" s="304"/>
      <c r="R397" s="306"/>
      <c r="S397" s="306"/>
      <c r="T397" s="304"/>
      <c r="U397" s="304"/>
      <c r="V397" s="304"/>
      <c r="W397" s="304"/>
      <c r="X397" s="304"/>
    </row>
    <row r="398" spans="1:24" ht="75" customHeight="1">
      <c r="A398" s="302" t="s">
        <v>23</v>
      </c>
      <c r="B398" s="303" t="s">
        <v>532</v>
      </c>
      <c r="C398" s="303" t="s">
        <v>28</v>
      </c>
      <c r="D398" s="302" t="s">
        <v>533</v>
      </c>
      <c r="E398" s="304" t="s">
        <v>534</v>
      </c>
      <c r="F398" s="302" t="s">
        <v>542</v>
      </c>
      <c r="G398" s="304" t="s">
        <v>541</v>
      </c>
      <c r="H398" s="305" t="s">
        <v>191</v>
      </c>
      <c r="I398" s="305"/>
      <c r="J398" s="304" t="s">
        <v>2741</v>
      </c>
      <c r="K398" s="306">
        <v>10000000</v>
      </c>
      <c r="L398" s="304" t="s">
        <v>2742</v>
      </c>
      <c r="M398" s="306">
        <v>12000000</v>
      </c>
      <c r="N398" s="231" t="s">
        <v>2814</v>
      </c>
      <c r="O398" s="234" t="s">
        <v>2197</v>
      </c>
      <c r="P398" s="233" t="s">
        <v>2813</v>
      </c>
      <c r="Q398" s="304"/>
      <c r="R398" s="306"/>
      <c r="S398" s="306"/>
      <c r="T398" s="304"/>
      <c r="U398" s="304"/>
      <c r="V398" s="304"/>
      <c r="W398" s="304"/>
      <c r="X398" s="304"/>
    </row>
    <row r="399" spans="1:24" ht="75" customHeight="1">
      <c r="A399" s="302" t="s">
        <v>23</v>
      </c>
      <c r="B399" s="303" t="s">
        <v>532</v>
      </c>
      <c r="C399" s="303" t="s">
        <v>28</v>
      </c>
      <c r="D399" s="302" t="s">
        <v>533</v>
      </c>
      <c r="E399" s="304" t="s">
        <v>534</v>
      </c>
      <c r="F399" s="302" t="s">
        <v>542</v>
      </c>
      <c r="G399" s="304" t="s">
        <v>541</v>
      </c>
      <c r="H399" s="305" t="s">
        <v>235</v>
      </c>
      <c r="I399" s="305"/>
      <c r="J399" s="304" t="s">
        <v>1482</v>
      </c>
      <c r="K399" s="306">
        <v>10000000</v>
      </c>
      <c r="L399" s="304" t="s">
        <v>1483</v>
      </c>
      <c r="M399" s="306">
        <v>15000000</v>
      </c>
      <c r="N399" s="11" t="s">
        <v>2253</v>
      </c>
      <c r="O399" s="306"/>
      <c r="P399" s="304"/>
      <c r="Q399" s="304"/>
      <c r="R399" s="306"/>
      <c r="S399" s="306"/>
      <c r="T399" s="304"/>
      <c r="U399" s="304"/>
      <c r="V399" s="304"/>
      <c r="W399" s="304"/>
      <c r="X399" s="304"/>
    </row>
    <row r="400" spans="1:24" ht="75" customHeight="1">
      <c r="A400" s="302" t="s">
        <v>23</v>
      </c>
      <c r="B400" s="303" t="s">
        <v>532</v>
      </c>
      <c r="C400" s="303" t="s">
        <v>28</v>
      </c>
      <c r="D400" s="302" t="s">
        <v>533</v>
      </c>
      <c r="E400" s="304" t="s">
        <v>534</v>
      </c>
      <c r="F400" s="302" t="s">
        <v>542</v>
      </c>
      <c r="G400" s="304" t="s">
        <v>541</v>
      </c>
      <c r="H400" s="305"/>
      <c r="I400" s="305" t="s">
        <v>76</v>
      </c>
      <c r="J400" s="304" t="s">
        <v>1488</v>
      </c>
      <c r="K400" s="306">
        <v>2685615</v>
      </c>
      <c r="L400" s="304" t="s">
        <v>1488</v>
      </c>
      <c r="M400" s="306">
        <v>5567533</v>
      </c>
      <c r="N400" s="102" t="s">
        <v>2589</v>
      </c>
      <c r="O400" s="103"/>
      <c r="P400" s="102" t="s">
        <v>2590</v>
      </c>
      <c r="Q400" s="103" t="s">
        <v>53</v>
      </c>
      <c r="R400" s="306"/>
      <c r="S400" s="306"/>
      <c r="T400" s="304"/>
      <c r="U400" s="304"/>
      <c r="V400" s="304"/>
      <c r="W400" s="304"/>
      <c r="X400" s="304"/>
    </row>
    <row r="401" spans="1:24" ht="75" customHeight="1">
      <c r="A401" s="302" t="s">
        <v>23</v>
      </c>
      <c r="B401" s="303" t="s">
        <v>532</v>
      </c>
      <c r="C401" s="303" t="s">
        <v>28</v>
      </c>
      <c r="D401" s="302" t="s">
        <v>533</v>
      </c>
      <c r="E401" s="304" t="s">
        <v>534</v>
      </c>
      <c r="F401" s="302" t="s">
        <v>542</v>
      </c>
      <c r="G401" s="304" t="s">
        <v>541</v>
      </c>
      <c r="H401" s="305"/>
      <c r="I401" s="305" t="s">
        <v>223</v>
      </c>
      <c r="J401" s="304" t="s">
        <v>804</v>
      </c>
      <c r="K401" s="306">
        <v>20000000</v>
      </c>
      <c r="L401" s="304" t="s">
        <v>804</v>
      </c>
      <c r="M401" s="306">
        <v>25000000</v>
      </c>
      <c r="N401" s="255" t="s">
        <v>416</v>
      </c>
      <c r="O401" s="306"/>
      <c r="P401" s="304"/>
      <c r="Q401" s="304"/>
      <c r="R401" s="306"/>
      <c r="S401" s="306"/>
      <c r="T401" s="304"/>
      <c r="U401" s="304"/>
      <c r="V401" s="304"/>
      <c r="W401" s="304"/>
      <c r="X401" s="304"/>
    </row>
    <row r="402" spans="1:24" ht="75" customHeight="1">
      <c r="A402" s="302" t="s">
        <v>23</v>
      </c>
      <c r="B402" s="303" t="s">
        <v>532</v>
      </c>
      <c r="C402" s="303" t="s">
        <v>28</v>
      </c>
      <c r="D402" s="302" t="s">
        <v>533</v>
      </c>
      <c r="E402" s="304" t="s">
        <v>534</v>
      </c>
      <c r="F402" s="302" t="s">
        <v>542</v>
      </c>
      <c r="G402" s="304" t="s">
        <v>541</v>
      </c>
      <c r="H402" s="305"/>
      <c r="I402" s="305" t="s">
        <v>287</v>
      </c>
      <c r="J402" s="304" t="s">
        <v>1188</v>
      </c>
      <c r="K402" s="306">
        <v>3000000</v>
      </c>
      <c r="L402" s="304" t="s">
        <v>1189</v>
      </c>
      <c r="M402" s="306">
        <f>2*K402*1.1</f>
        <v>6600000.0000000009</v>
      </c>
      <c r="N402" s="47" t="s">
        <v>1190</v>
      </c>
      <c r="O402" s="151">
        <v>0</v>
      </c>
      <c r="P402" s="67" t="s">
        <v>1191</v>
      </c>
      <c r="Q402" s="66" t="s">
        <v>53</v>
      </c>
      <c r="R402" s="306"/>
      <c r="S402" s="306"/>
      <c r="T402" s="304"/>
      <c r="U402" s="304"/>
      <c r="V402" s="304"/>
      <c r="W402" s="304"/>
      <c r="X402" s="304"/>
    </row>
    <row r="403" spans="1:24" ht="75" customHeight="1">
      <c r="A403" s="302" t="s">
        <v>23</v>
      </c>
      <c r="B403" s="303" t="s">
        <v>532</v>
      </c>
      <c r="C403" s="303" t="s">
        <v>28</v>
      </c>
      <c r="D403" s="302" t="s">
        <v>533</v>
      </c>
      <c r="E403" s="304" t="s">
        <v>534</v>
      </c>
      <c r="F403" s="302" t="s">
        <v>542</v>
      </c>
      <c r="G403" s="304" t="s">
        <v>541</v>
      </c>
      <c r="H403" s="305"/>
      <c r="I403" s="305" t="s">
        <v>224</v>
      </c>
      <c r="J403" s="304"/>
      <c r="K403" s="306">
        <v>0</v>
      </c>
      <c r="L403" s="304"/>
      <c r="M403" s="306">
        <v>0</v>
      </c>
      <c r="N403" s="291" t="s">
        <v>960</v>
      </c>
      <c r="O403" s="292"/>
      <c r="P403" s="293" t="s">
        <v>961</v>
      </c>
      <c r="Q403" s="294" t="s">
        <v>151</v>
      </c>
      <c r="R403" s="306"/>
      <c r="S403" s="306"/>
      <c r="T403" s="304"/>
      <c r="U403" s="304"/>
      <c r="V403" s="304"/>
      <c r="W403" s="304"/>
      <c r="X403" s="304"/>
    </row>
    <row r="404" spans="1:24" ht="75" customHeight="1">
      <c r="A404" s="302" t="s">
        <v>23</v>
      </c>
      <c r="B404" s="303" t="s">
        <v>532</v>
      </c>
      <c r="C404" s="303" t="s">
        <v>28</v>
      </c>
      <c r="D404" s="302" t="s">
        <v>533</v>
      </c>
      <c r="E404" s="304" t="s">
        <v>534</v>
      </c>
      <c r="F404" s="302" t="s">
        <v>1503</v>
      </c>
      <c r="G404" s="304" t="s">
        <v>1504</v>
      </c>
      <c r="H404" s="305" t="s">
        <v>183</v>
      </c>
      <c r="I404" s="305"/>
      <c r="J404" s="304" t="s">
        <v>1505</v>
      </c>
      <c r="K404" s="306">
        <v>0</v>
      </c>
      <c r="L404" s="304" t="s">
        <v>1434</v>
      </c>
      <c r="M404" s="368">
        <v>0</v>
      </c>
      <c r="N404" s="424" t="s">
        <v>1605</v>
      </c>
      <c r="O404" s="425" t="s">
        <v>1606</v>
      </c>
      <c r="P404" s="426" t="s">
        <v>1607</v>
      </c>
      <c r="Q404" s="427" t="s">
        <v>53</v>
      </c>
      <c r="R404" s="423"/>
      <c r="S404" s="306"/>
      <c r="T404" s="304"/>
      <c r="U404" s="304"/>
      <c r="V404" s="304"/>
      <c r="W404" s="304"/>
      <c r="X404" s="304"/>
    </row>
    <row r="405" spans="1:24" ht="75" customHeight="1">
      <c r="A405" s="302" t="s">
        <v>23</v>
      </c>
      <c r="B405" s="303" t="s">
        <v>532</v>
      </c>
      <c r="C405" s="303" t="s">
        <v>28</v>
      </c>
      <c r="D405" s="302" t="s">
        <v>533</v>
      </c>
      <c r="E405" s="304" t="s">
        <v>534</v>
      </c>
      <c r="F405" s="302" t="s">
        <v>1503</v>
      </c>
      <c r="G405" s="304" t="s">
        <v>1504</v>
      </c>
      <c r="H405" s="305" t="s">
        <v>186</v>
      </c>
      <c r="I405" s="305"/>
      <c r="J405" s="304" t="s">
        <v>1512</v>
      </c>
      <c r="K405" s="306">
        <v>0</v>
      </c>
      <c r="L405" s="304"/>
      <c r="M405" s="306">
        <v>0</v>
      </c>
      <c r="N405" s="102" t="s">
        <v>2245</v>
      </c>
      <c r="O405" s="27"/>
      <c r="P405" s="102" t="s">
        <v>2246</v>
      </c>
      <c r="Q405" s="88" t="s">
        <v>151</v>
      </c>
      <c r="R405" s="306"/>
      <c r="S405" s="306"/>
      <c r="T405" s="304"/>
      <c r="U405" s="304"/>
      <c r="V405" s="304"/>
      <c r="W405" s="304"/>
      <c r="X405" s="304"/>
    </row>
    <row r="406" spans="1:24" ht="75" customHeight="1">
      <c r="A406" s="302" t="s">
        <v>23</v>
      </c>
      <c r="B406" s="303" t="s">
        <v>532</v>
      </c>
      <c r="C406" s="303" t="s">
        <v>28</v>
      </c>
      <c r="D406" s="302" t="s">
        <v>533</v>
      </c>
      <c r="E406" s="304" t="s">
        <v>534</v>
      </c>
      <c r="F406" s="302" t="s">
        <v>1503</v>
      </c>
      <c r="G406" s="304" t="s">
        <v>1504</v>
      </c>
      <c r="H406" s="305" t="s">
        <v>370</v>
      </c>
      <c r="I406" s="305"/>
      <c r="J406" s="304" t="s">
        <v>1517</v>
      </c>
      <c r="K406" s="306">
        <v>2000000</v>
      </c>
      <c r="L406" s="304" t="s">
        <v>1518</v>
      </c>
      <c r="M406" s="306">
        <v>3000000</v>
      </c>
      <c r="N406" s="191" t="s">
        <v>2427</v>
      </c>
      <c r="O406" s="306"/>
      <c r="P406" s="304"/>
      <c r="Q406" s="304"/>
      <c r="R406" s="306"/>
      <c r="S406" s="306"/>
      <c r="T406" s="304"/>
      <c r="U406" s="304"/>
      <c r="V406" s="304"/>
      <c r="W406" s="304"/>
      <c r="X406" s="304"/>
    </row>
    <row r="407" spans="1:24" ht="75" customHeight="1">
      <c r="A407" s="302" t="s">
        <v>23</v>
      </c>
      <c r="B407" s="303" t="s">
        <v>532</v>
      </c>
      <c r="C407" s="303" t="s">
        <v>28</v>
      </c>
      <c r="D407" s="302" t="s">
        <v>533</v>
      </c>
      <c r="E407" s="304" t="s">
        <v>534</v>
      </c>
      <c r="F407" s="302" t="s">
        <v>1503</v>
      </c>
      <c r="G407" s="304" t="s">
        <v>1504</v>
      </c>
      <c r="H407" s="305" t="s">
        <v>191</v>
      </c>
      <c r="I407" s="305"/>
      <c r="J407" s="304" t="s">
        <v>2743</v>
      </c>
      <c r="K407" s="306">
        <v>10000000</v>
      </c>
      <c r="L407" s="304" t="s">
        <v>1524</v>
      </c>
      <c r="M407" s="306">
        <v>5000000</v>
      </c>
      <c r="N407" s="231" t="s">
        <v>2815</v>
      </c>
      <c r="O407" s="232">
        <v>3000000</v>
      </c>
      <c r="P407" s="233" t="s">
        <v>2816</v>
      </c>
      <c r="Q407" s="304"/>
      <c r="R407" s="306"/>
      <c r="S407" s="306"/>
      <c r="T407" s="304"/>
      <c r="U407" s="304"/>
      <c r="V407" s="304"/>
      <c r="W407" s="304"/>
      <c r="X407" s="304"/>
    </row>
    <row r="408" spans="1:24" ht="75" customHeight="1">
      <c r="A408" s="302" t="s">
        <v>23</v>
      </c>
      <c r="B408" s="303" t="s">
        <v>532</v>
      </c>
      <c r="C408" s="303" t="s">
        <v>28</v>
      </c>
      <c r="D408" s="302" t="s">
        <v>533</v>
      </c>
      <c r="E408" s="304" t="s">
        <v>534</v>
      </c>
      <c r="F408" s="302" t="s">
        <v>1503</v>
      </c>
      <c r="G408" s="304" t="s">
        <v>1504</v>
      </c>
      <c r="H408" s="305" t="s">
        <v>235</v>
      </c>
      <c r="I408" s="305"/>
      <c r="J408" s="304" t="s">
        <v>1525</v>
      </c>
      <c r="K408" s="306">
        <v>10000000</v>
      </c>
      <c r="L408" s="304" t="s">
        <v>1526</v>
      </c>
      <c r="M408" s="306">
        <v>10000000</v>
      </c>
      <c r="N408" s="11" t="s">
        <v>2254</v>
      </c>
      <c r="O408" s="395"/>
      <c r="P408" s="401"/>
      <c r="Q408" s="401"/>
      <c r="R408" s="306"/>
      <c r="S408" s="306"/>
      <c r="T408" s="304"/>
      <c r="U408" s="304"/>
      <c r="V408" s="304"/>
      <c r="W408" s="304"/>
      <c r="X408" s="304"/>
    </row>
    <row r="409" spans="1:24" ht="75" customHeight="1">
      <c r="A409" s="302" t="s">
        <v>23</v>
      </c>
      <c r="B409" s="303" t="s">
        <v>532</v>
      </c>
      <c r="C409" s="303" t="s">
        <v>28</v>
      </c>
      <c r="D409" s="302" t="s">
        <v>533</v>
      </c>
      <c r="E409" s="304" t="s">
        <v>534</v>
      </c>
      <c r="F409" s="302" t="s">
        <v>1423</v>
      </c>
      <c r="G409" s="304" t="s">
        <v>1424</v>
      </c>
      <c r="H409" s="305" t="s">
        <v>293</v>
      </c>
      <c r="I409" s="305"/>
      <c r="J409" s="304" t="s">
        <v>1530</v>
      </c>
      <c r="K409" s="306">
        <v>0</v>
      </c>
      <c r="L409" s="304" t="s">
        <v>1434</v>
      </c>
      <c r="M409" s="368">
        <v>0</v>
      </c>
      <c r="N409" s="428" t="s">
        <v>1611</v>
      </c>
      <c r="O409" s="429" t="s">
        <v>1613</v>
      </c>
      <c r="P409" s="430" t="s">
        <v>1614</v>
      </c>
      <c r="Q409" s="427" t="s">
        <v>53</v>
      </c>
      <c r="R409" s="423"/>
      <c r="S409" s="306"/>
      <c r="T409" s="304"/>
      <c r="U409" s="304"/>
      <c r="V409" s="304"/>
      <c r="W409" s="304"/>
      <c r="X409" s="304"/>
    </row>
    <row r="410" spans="1:24" ht="75" customHeight="1">
      <c r="A410" s="302" t="s">
        <v>23</v>
      </c>
      <c r="B410" s="303" t="s">
        <v>532</v>
      </c>
      <c r="C410" s="303" t="s">
        <v>28</v>
      </c>
      <c r="D410" s="302" t="s">
        <v>533</v>
      </c>
      <c r="E410" s="304" t="s">
        <v>534</v>
      </c>
      <c r="F410" s="302" t="s">
        <v>1423</v>
      </c>
      <c r="G410" s="304" t="s">
        <v>1424</v>
      </c>
      <c r="H410" s="305" t="s">
        <v>186</v>
      </c>
      <c r="I410" s="305"/>
      <c r="J410" s="304" t="s">
        <v>1533</v>
      </c>
      <c r="K410" s="306">
        <v>0</v>
      </c>
      <c r="L410" s="304" t="s">
        <v>1533</v>
      </c>
      <c r="M410" s="306">
        <v>100000000</v>
      </c>
      <c r="N410" s="102" t="s">
        <v>2249</v>
      </c>
      <c r="O410" s="27"/>
      <c r="P410" s="102" t="s">
        <v>2250</v>
      </c>
      <c r="Q410" s="88" t="s">
        <v>151</v>
      </c>
      <c r="R410" s="306"/>
      <c r="S410" s="306"/>
      <c r="T410" s="304"/>
      <c r="U410" s="304"/>
      <c r="V410" s="304"/>
      <c r="W410" s="304"/>
      <c r="X410" s="304"/>
    </row>
    <row r="411" spans="1:24" ht="75" customHeight="1">
      <c r="A411" s="302" t="s">
        <v>23</v>
      </c>
      <c r="B411" s="303" t="s">
        <v>532</v>
      </c>
      <c r="C411" s="303" t="s">
        <v>28</v>
      </c>
      <c r="D411" s="302" t="s">
        <v>533</v>
      </c>
      <c r="E411" s="304" t="s">
        <v>534</v>
      </c>
      <c r="F411" s="302" t="s">
        <v>1423</v>
      </c>
      <c r="G411" s="304" t="s">
        <v>1424</v>
      </c>
      <c r="H411" s="305" t="s">
        <v>370</v>
      </c>
      <c r="I411" s="305"/>
      <c r="J411" s="304" t="s">
        <v>1535</v>
      </c>
      <c r="K411" s="306">
        <v>2000000</v>
      </c>
      <c r="L411" s="304" t="s">
        <v>1537</v>
      </c>
      <c r="M411" s="306">
        <v>3000000</v>
      </c>
      <c r="N411" s="191" t="s">
        <v>2428</v>
      </c>
      <c r="O411" s="306"/>
      <c r="P411" s="304"/>
      <c r="Q411" s="304"/>
      <c r="R411" s="306"/>
      <c r="S411" s="306"/>
      <c r="T411" s="304"/>
      <c r="U411" s="304"/>
      <c r="V411" s="304"/>
      <c r="W411" s="304"/>
      <c r="X411" s="304"/>
    </row>
    <row r="412" spans="1:24" ht="75" customHeight="1">
      <c r="A412" s="302" t="s">
        <v>23</v>
      </c>
      <c r="B412" s="303" t="s">
        <v>532</v>
      </c>
      <c r="C412" s="303" t="s">
        <v>28</v>
      </c>
      <c r="D412" s="302" t="s">
        <v>533</v>
      </c>
      <c r="E412" s="304" t="s">
        <v>534</v>
      </c>
      <c r="F412" s="302" t="s">
        <v>1423</v>
      </c>
      <c r="G412" s="304" t="s">
        <v>1424</v>
      </c>
      <c r="H412" s="305" t="s">
        <v>191</v>
      </c>
      <c r="I412" s="305"/>
      <c r="J412" s="304" t="s">
        <v>2744</v>
      </c>
      <c r="K412" s="306">
        <v>3000000</v>
      </c>
      <c r="L412" s="304" t="s">
        <v>2745</v>
      </c>
      <c r="M412" s="306">
        <v>10000000</v>
      </c>
      <c r="N412" s="304"/>
      <c r="O412" s="306"/>
      <c r="P412" s="304"/>
      <c r="Q412" s="304"/>
      <c r="R412" s="306"/>
      <c r="S412" s="306"/>
      <c r="T412" s="304"/>
      <c r="U412" s="304"/>
      <c r="V412" s="304"/>
      <c r="W412" s="304"/>
      <c r="X412" s="304"/>
    </row>
    <row r="413" spans="1:24" ht="75" customHeight="1">
      <c r="A413" s="302" t="s">
        <v>23</v>
      </c>
      <c r="B413" s="303" t="s">
        <v>532</v>
      </c>
      <c r="C413" s="303" t="s">
        <v>28</v>
      </c>
      <c r="D413" s="302" t="s">
        <v>533</v>
      </c>
      <c r="E413" s="304" t="s">
        <v>534</v>
      </c>
      <c r="F413" s="302" t="s">
        <v>1423</v>
      </c>
      <c r="G413" s="304" t="s">
        <v>1424</v>
      </c>
      <c r="H413" s="305" t="s">
        <v>235</v>
      </c>
      <c r="I413" s="305"/>
      <c r="J413" s="304" t="s">
        <v>1544</v>
      </c>
      <c r="K413" s="306">
        <v>8000000</v>
      </c>
      <c r="L413" s="304" t="s">
        <v>1545</v>
      </c>
      <c r="M413" s="306">
        <v>10000000</v>
      </c>
      <c r="N413" s="11" t="s">
        <v>2258</v>
      </c>
      <c r="O413" s="12">
        <v>80000000</v>
      </c>
      <c r="P413" s="96" t="s">
        <v>2260</v>
      </c>
      <c r="Q413" s="304"/>
      <c r="R413" s="306"/>
      <c r="S413" s="306"/>
      <c r="T413" s="304"/>
      <c r="U413" s="304"/>
      <c r="V413" s="304"/>
      <c r="W413" s="304"/>
      <c r="X413" s="304"/>
    </row>
    <row r="414" spans="1:24" ht="75" customHeight="1">
      <c r="A414" s="302" t="s">
        <v>23</v>
      </c>
      <c r="B414" s="303" t="s">
        <v>532</v>
      </c>
      <c r="C414" s="303" t="s">
        <v>28</v>
      </c>
      <c r="D414" s="302" t="s">
        <v>533</v>
      </c>
      <c r="E414" s="304" t="s">
        <v>534</v>
      </c>
      <c r="F414" s="302" t="s">
        <v>1423</v>
      </c>
      <c r="G414" s="304" t="s">
        <v>1424</v>
      </c>
      <c r="H414" s="305"/>
      <c r="I414" s="305" t="s">
        <v>228</v>
      </c>
      <c r="J414" s="304" t="s">
        <v>1425</v>
      </c>
      <c r="K414" s="306">
        <v>8000000</v>
      </c>
      <c r="L414" s="304" t="s">
        <v>1426</v>
      </c>
      <c r="M414" s="306">
        <v>8000000</v>
      </c>
      <c r="N414" s="349" t="s">
        <v>1427</v>
      </c>
      <c r="O414" s="311"/>
      <c r="P414" s="431" t="s">
        <v>1428</v>
      </c>
      <c r="Q414" s="304"/>
      <c r="R414" s="306"/>
      <c r="S414" s="306"/>
      <c r="T414" s="304"/>
      <c r="U414" s="304"/>
      <c r="V414" s="304"/>
      <c r="W414" s="304"/>
      <c r="X414" s="304"/>
    </row>
    <row r="415" spans="1:24" ht="75" customHeight="1">
      <c r="A415" s="302" t="s">
        <v>23</v>
      </c>
      <c r="B415" s="303" t="s">
        <v>532</v>
      </c>
      <c r="C415" s="303" t="s">
        <v>28</v>
      </c>
      <c r="D415" s="302" t="s">
        <v>533</v>
      </c>
      <c r="E415" s="304" t="s">
        <v>534</v>
      </c>
      <c r="F415" s="302" t="s">
        <v>1423</v>
      </c>
      <c r="G415" s="304" t="s">
        <v>1424</v>
      </c>
      <c r="H415" s="305"/>
      <c r="I415" s="305" t="s">
        <v>92</v>
      </c>
      <c r="J415" s="304"/>
      <c r="K415" s="306">
        <v>0</v>
      </c>
      <c r="L415" s="304"/>
      <c r="M415" s="306">
        <v>0</v>
      </c>
      <c r="N415" s="304"/>
      <c r="O415" s="306"/>
      <c r="P415" s="304"/>
      <c r="Q415" s="304"/>
      <c r="R415" s="306"/>
      <c r="S415" s="306"/>
      <c r="T415" s="304"/>
      <c r="U415" s="304"/>
      <c r="V415" s="304"/>
      <c r="W415" s="304"/>
      <c r="X415" s="304"/>
    </row>
    <row r="416" spans="1:24" ht="75" customHeight="1">
      <c r="A416" s="302" t="s">
        <v>23</v>
      </c>
      <c r="B416" s="303" t="s">
        <v>532</v>
      </c>
      <c r="C416" s="303" t="s">
        <v>28</v>
      </c>
      <c r="D416" s="302" t="s">
        <v>533</v>
      </c>
      <c r="E416" s="304" t="s">
        <v>534</v>
      </c>
      <c r="F416" s="302" t="s">
        <v>1436</v>
      </c>
      <c r="G416" s="304" t="s">
        <v>1437</v>
      </c>
      <c r="H416" s="305" t="s">
        <v>228</v>
      </c>
      <c r="I416" s="305"/>
      <c r="J416" s="304" t="s">
        <v>1438</v>
      </c>
      <c r="K416" s="306">
        <v>8000000</v>
      </c>
      <c r="L416" s="304" t="s">
        <v>1439</v>
      </c>
      <c r="M416" s="306">
        <v>8000000</v>
      </c>
      <c r="N416" s="432" t="s">
        <v>1441</v>
      </c>
      <c r="O416" s="283"/>
      <c r="P416" s="433" t="s">
        <v>1443</v>
      </c>
      <c r="Q416" s="304"/>
      <c r="R416" s="306"/>
      <c r="S416" s="306"/>
      <c r="T416" s="304"/>
      <c r="U416" s="304"/>
      <c r="V416" s="304"/>
      <c r="W416" s="304"/>
      <c r="X416" s="304"/>
    </row>
    <row r="417" spans="1:24" ht="75" customHeight="1">
      <c r="A417" s="302" t="s">
        <v>23</v>
      </c>
      <c r="B417" s="303" t="s">
        <v>532</v>
      </c>
      <c r="C417" s="303" t="s">
        <v>28</v>
      </c>
      <c r="D417" s="302" t="s">
        <v>533</v>
      </c>
      <c r="E417" s="304" t="s">
        <v>534</v>
      </c>
      <c r="F417" s="302" t="s">
        <v>1436</v>
      </c>
      <c r="G417" s="304" t="s">
        <v>1437</v>
      </c>
      <c r="H417" s="305" t="s">
        <v>201</v>
      </c>
      <c r="I417" s="305"/>
      <c r="J417" s="304" t="s">
        <v>1556</v>
      </c>
      <c r="K417" s="306">
        <v>10000000</v>
      </c>
      <c r="L417" s="304"/>
      <c r="M417" s="306">
        <v>0</v>
      </c>
      <c r="N417" s="255" t="s">
        <v>1814</v>
      </c>
      <c r="O417" s="283"/>
      <c r="P417" s="257" t="s">
        <v>1815</v>
      </c>
      <c r="Q417" s="315" t="s">
        <v>53</v>
      </c>
      <c r="R417" s="306"/>
      <c r="S417" s="306"/>
      <c r="T417" s="304"/>
      <c r="U417" s="304"/>
      <c r="V417" s="304"/>
      <c r="W417" s="304"/>
      <c r="X417" s="304"/>
    </row>
    <row r="418" spans="1:24" ht="75" customHeight="1">
      <c r="A418" s="302" t="s">
        <v>23</v>
      </c>
      <c r="B418" s="303" t="s">
        <v>532</v>
      </c>
      <c r="C418" s="303" t="s">
        <v>28</v>
      </c>
      <c r="D418" s="302" t="s">
        <v>533</v>
      </c>
      <c r="E418" s="304" t="s">
        <v>534</v>
      </c>
      <c r="F418" s="302" t="s">
        <v>1436</v>
      </c>
      <c r="G418" s="304" t="s">
        <v>1437</v>
      </c>
      <c r="H418" s="305" t="s">
        <v>183</v>
      </c>
      <c r="I418" s="305"/>
      <c r="J418" s="304" t="s">
        <v>1560</v>
      </c>
      <c r="K418" s="306">
        <v>0</v>
      </c>
      <c r="L418" s="304" t="s">
        <v>1434</v>
      </c>
      <c r="M418" s="368">
        <v>0</v>
      </c>
      <c r="N418" s="424" t="s">
        <v>1617</v>
      </c>
      <c r="O418" s="429" t="s">
        <v>1613</v>
      </c>
      <c r="P418" s="430" t="s">
        <v>1618</v>
      </c>
      <c r="Q418" s="427" t="s">
        <v>53</v>
      </c>
      <c r="R418" s="423"/>
      <c r="S418" s="306"/>
      <c r="T418" s="304"/>
      <c r="U418" s="304"/>
      <c r="V418" s="304"/>
      <c r="W418" s="304"/>
      <c r="X418" s="304"/>
    </row>
    <row r="419" spans="1:24" ht="75" customHeight="1">
      <c r="A419" s="302" t="s">
        <v>23</v>
      </c>
      <c r="B419" s="303" t="s">
        <v>532</v>
      </c>
      <c r="C419" s="303" t="s">
        <v>28</v>
      </c>
      <c r="D419" s="302" t="s">
        <v>533</v>
      </c>
      <c r="E419" s="304" t="s">
        <v>534</v>
      </c>
      <c r="F419" s="302" t="s">
        <v>1436</v>
      </c>
      <c r="G419" s="304" t="s">
        <v>1437</v>
      </c>
      <c r="H419" s="305" t="s">
        <v>186</v>
      </c>
      <c r="I419" s="305"/>
      <c r="J419" s="304" t="s">
        <v>1562</v>
      </c>
      <c r="K419" s="306">
        <v>100000000</v>
      </c>
      <c r="L419" s="304" t="s">
        <v>1562</v>
      </c>
      <c r="M419" s="306">
        <v>300000000</v>
      </c>
      <c r="N419" s="102" t="s">
        <v>2251</v>
      </c>
      <c r="O419" s="27"/>
      <c r="P419" s="102" t="s">
        <v>2252</v>
      </c>
      <c r="Q419" s="371"/>
      <c r="R419" s="306"/>
      <c r="S419" s="306"/>
      <c r="T419" s="304"/>
      <c r="U419" s="304"/>
      <c r="V419" s="304"/>
      <c r="W419" s="304"/>
      <c r="X419" s="304"/>
    </row>
    <row r="420" spans="1:24" ht="75" customHeight="1">
      <c r="A420" s="302" t="s">
        <v>23</v>
      </c>
      <c r="B420" s="303" t="s">
        <v>532</v>
      </c>
      <c r="C420" s="303" t="s">
        <v>28</v>
      </c>
      <c r="D420" s="302" t="s">
        <v>533</v>
      </c>
      <c r="E420" s="304" t="s">
        <v>534</v>
      </c>
      <c r="F420" s="302" t="s">
        <v>1436</v>
      </c>
      <c r="G420" s="304" t="s">
        <v>1437</v>
      </c>
      <c r="H420" s="305" t="s">
        <v>370</v>
      </c>
      <c r="I420" s="305"/>
      <c r="J420" s="304" t="s">
        <v>1564</v>
      </c>
      <c r="K420" s="306">
        <v>2000000</v>
      </c>
      <c r="L420" s="304" t="s">
        <v>1567</v>
      </c>
      <c r="M420" s="306">
        <v>3000000</v>
      </c>
      <c r="N420" s="191" t="s">
        <v>2427</v>
      </c>
      <c r="O420" s="306"/>
      <c r="P420" s="304"/>
      <c r="Q420" s="304"/>
      <c r="R420" s="306"/>
      <c r="S420" s="306"/>
      <c r="T420" s="304"/>
      <c r="U420" s="304"/>
      <c r="V420" s="304"/>
      <c r="W420" s="304"/>
      <c r="X420" s="304"/>
    </row>
    <row r="421" spans="1:24" ht="75" customHeight="1">
      <c r="A421" s="302" t="s">
        <v>23</v>
      </c>
      <c r="B421" s="303" t="s">
        <v>532</v>
      </c>
      <c r="C421" s="303" t="s">
        <v>28</v>
      </c>
      <c r="D421" s="302" t="s">
        <v>533</v>
      </c>
      <c r="E421" s="304" t="s">
        <v>534</v>
      </c>
      <c r="F421" s="302" t="s">
        <v>1436</v>
      </c>
      <c r="G421" s="304" t="s">
        <v>1437</v>
      </c>
      <c r="H421" s="305" t="s">
        <v>191</v>
      </c>
      <c r="I421" s="305"/>
      <c r="J421" s="304" t="s">
        <v>2746</v>
      </c>
      <c r="K421" s="306">
        <v>3000000</v>
      </c>
      <c r="L421" s="304" t="s">
        <v>2747</v>
      </c>
      <c r="M421" s="306">
        <v>10000000</v>
      </c>
      <c r="N421" s="231" t="s">
        <v>2817</v>
      </c>
      <c r="O421" s="232" t="s">
        <v>2197</v>
      </c>
      <c r="P421" s="233" t="s">
        <v>2816</v>
      </c>
      <c r="Q421" s="213"/>
      <c r="S421" s="222" t="s">
        <v>53</v>
      </c>
      <c r="T421" s="304"/>
      <c r="U421" s="304"/>
      <c r="V421" s="304"/>
      <c r="W421" s="304"/>
      <c r="X421" s="304"/>
    </row>
    <row r="422" spans="1:24" ht="75" customHeight="1">
      <c r="A422" s="302" t="s">
        <v>23</v>
      </c>
      <c r="B422" s="303" t="s">
        <v>532</v>
      </c>
      <c r="C422" s="303" t="s">
        <v>28</v>
      </c>
      <c r="D422" s="302" t="s">
        <v>533</v>
      </c>
      <c r="E422" s="304" t="s">
        <v>534</v>
      </c>
      <c r="F422" s="302" t="s">
        <v>1436</v>
      </c>
      <c r="G422" s="304" t="s">
        <v>1437</v>
      </c>
      <c r="H422" s="305" t="s">
        <v>235</v>
      </c>
      <c r="I422" s="305"/>
      <c r="J422" s="304" t="s">
        <v>1564</v>
      </c>
      <c r="K422" s="306">
        <v>10000000</v>
      </c>
      <c r="L422" s="304" t="s">
        <v>1577</v>
      </c>
      <c r="M422" s="306">
        <v>10000000</v>
      </c>
      <c r="N422" s="11" t="s">
        <v>2263</v>
      </c>
      <c r="O422" s="12"/>
      <c r="P422" s="16" t="s">
        <v>2265</v>
      </c>
      <c r="Q422" s="304"/>
      <c r="R422" s="306"/>
      <c r="S422" s="306"/>
      <c r="T422" s="304"/>
      <c r="U422" s="304"/>
      <c r="V422" s="304"/>
      <c r="W422" s="304"/>
      <c r="X422" s="304"/>
    </row>
    <row r="423" spans="1:24" ht="75" customHeight="1">
      <c r="A423" s="302" t="s">
        <v>23</v>
      </c>
      <c r="B423" s="303" t="s">
        <v>532</v>
      </c>
      <c r="C423" s="303" t="s">
        <v>28</v>
      </c>
      <c r="D423" s="302" t="s">
        <v>547</v>
      </c>
      <c r="E423" s="304" t="s">
        <v>806</v>
      </c>
      <c r="F423" s="302" t="s">
        <v>1581</v>
      </c>
      <c r="G423" s="304" t="s">
        <v>1583</v>
      </c>
      <c r="H423" s="305" t="s">
        <v>183</v>
      </c>
      <c r="I423" s="305"/>
      <c r="J423" s="304" t="s">
        <v>1584</v>
      </c>
      <c r="K423" s="306">
        <v>0</v>
      </c>
      <c r="L423" s="304" t="s">
        <v>1434</v>
      </c>
      <c r="M423" s="306">
        <v>0</v>
      </c>
      <c r="N423" s="274" t="s">
        <v>1584</v>
      </c>
      <c r="O423" s="311"/>
      <c r="P423" s="286" t="s">
        <v>1602</v>
      </c>
      <c r="Q423" s="282" t="s">
        <v>151</v>
      </c>
      <c r="R423" s="306"/>
      <c r="S423" s="306"/>
      <c r="T423" s="304"/>
      <c r="U423" s="304"/>
      <c r="V423" s="304"/>
      <c r="W423" s="304"/>
      <c r="X423" s="304"/>
    </row>
    <row r="424" spans="1:24" ht="75" customHeight="1">
      <c r="A424" s="302" t="s">
        <v>23</v>
      </c>
      <c r="B424" s="303" t="s">
        <v>532</v>
      </c>
      <c r="C424" s="303" t="s">
        <v>28</v>
      </c>
      <c r="D424" s="302" t="s">
        <v>547</v>
      </c>
      <c r="E424" s="304" t="s">
        <v>806</v>
      </c>
      <c r="F424" s="302" t="s">
        <v>1581</v>
      </c>
      <c r="G424" s="304" t="s">
        <v>1583</v>
      </c>
      <c r="H424" s="305" t="s">
        <v>186</v>
      </c>
      <c r="I424" s="305"/>
      <c r="J424" s="304" t="s">
        <v>1591</v>
      </c>
      <c r="K424" s="306">
        <v>30000000</v>
      </c>
      <c r="L424" s="304" t="s">
        <v>1592</v>
      </c>
      <c r="M424" s="306">
        <v>30000000</v>
      </c>
      <c r="N424" s="102" t="s">
        <v>2255</v>
      </c>
      <c r="O424" s="27"/>
      <c r="P424" s="102" t="s">
        <v>2256</v>
      </c>
      <c r="Q424" s="88" t="s">
        <v>151</v>
      </c>
      <c r="R424" s="306"/>
      <c r="S424" s="306"/>
      <c r="T424" s="304"/>
      <c r="U424" s="304"/>
      <c r="V424" s="304"/>
      <c r="W424" s="304"/>
      <c r="X424" s="304"/>
    </row>
    <row r="425" spans="1:24" ht="75" customHeight="1">
      <c r="A425" s="302" t="s">
        <v>23</v>
      </c>
      <c r="B425" s="303" t="s">
        <v>532</v>
      </c>
      <c r="C425" s="303" t="s">
        <v>28</v>
      </c>
      <c r="D425" s="302" t="s">
        <v>547</v>
      </c>
      <c r="E425" s="304" t="s">
        <v>806</v>
      </c>
      <c r="F425" s="302" t="s">
        <v>1581</v>
      </c>
      <c r="G425" s="304" t="s">
        <v>1583</v>
      </c>
      <c r="H425" s="305" t="s">
        <v>370</v>
      </c>
      <c r="I425" s="305"/>
      <c r="J425" s="304" t="s">
        <v>1594</v>
      </c>
      <c r="K425" s="306">
        <v>2000000</v>
      </c>
      <c r="L425" s="304" t="s">
        <v>1596</v>
      </c>
      <c r="M425" s="306">
        <v>3000000</v>
      </c>
      <c r="N425" s="194" t="s">
        <v>2393</v>
      </c>
      <c r="O425" s="306"/>
      <c r="P425" s="304"/>
      <c r="Q425" s="304"/>
      <c r="R425" s="306"/>
      <c r="S425" s="306"/>
      <c r="T425" s="304"/>
      <c r="U425" s="304"/>
      <c r="V425" s="304"/>
      <c r="W425" s="304"/>
      <c r="X425" s="304"/>
    </row>
    <row r="426" spans="1:24" ht="75" customHeight="1">
      <c r="A426" s="302" t="s">
        <v>23</v>
      </c>
      <c r="B426" s="303" t="s">
        <v>532</v>
      </c>
      <c r="C426" s="303" t="s">
        <v>28</v>
      </c>
      <c r="D426" s="302" t="s">
        <v>547</v>
      </c>
      <c r="E426" s="304" t="s">
        <v>806</v>
      </c>
      <c r="F426" s="302" t="s">
        <v>1581</v>
      </c>
      <c r="G426" s="304" t="s">
        <v>1583</v>
      </c>
      <c r="H426" s="305" t="s">
        <v>191</v>
      </c>
      <c r="I426" s="305"/>
      <c r="J426" s="367" t="s">
        <v>1598</v>
      </c>
      <c r="K426" s="306">
        <v>3000000</v>
      </c>
      <c r="L426" s="304" t="s">
        <v>2748</v>
      </c>
      <c r="M426" s="306">
        <v>5000000</v>
      </c>
      <c r="N426" s="304"/>
      <c r="O426" s="306"/>
      <c r="P426" s="304"/>
      <c r="Q426" s="304"/>
      <c r="R426" s="306"/>
      <c r="S426" s="306"/>
      <c r="T426" s="304"/>
      <c r="U426" s="304"/>
      <c r="V426" s="304"/>
      <c r="W426" s="304"/>
      <c r="X426" s="304"/>
    </row>
    <row r="427" spans="1:24" ht="75" customHeight="1">
      <c r="A427" s="302" t="s">
        <v>23</v>
      </c>
      <c r="B427" s="303" t="s">
        <v>532</v>
      </c>
      <c r="C427" s="303" t="s">
        <v>28</v>
      </c>
      <c r="D427" s="302" t="s">
        <v>547</v>
      </c>
      <c r="E427" s="304" t="s">
        <v>806</v>
      </c>
      <c r="F427" s="302" t="s">
        <v>1581</v>
      </c>
      <c r="G427" s="304" t="s">
        <v>1583</v>
      </c>
      <c r="H427" s="305" t="s">
        <v>235</v>
      </c>
      <c r="I427" s="305"/>
      <c r="J427" s="304" t="s">
        <v>1594</v>
      </c>
      <c r="K427" s="306">
        <v>10000000</v>
      </c>
      <c r="L427" s="304" t="s">
        <v>1599</v>
      </c>
      <c r="M427" s="306">
        <v>8000000</v>
      </c>
      <c r="N427" s="11" t="s">
        <v>2266</v>
      </c>
      <c r="O427" s="12"/>
      <c r="P427" s="96" t="s">
        <v>2268</v>
      </c>
      <c r="Q427" s="304"/>
      <c r="R427" s="306"/>
      <c r="S427" s="306"/>
      <c r="T427" s="304"/>
      <c r="U427" s="304"/>
      <c r="V427" s="304"/>
      <c r="W427" s="304"/>
      <c r="X427" s="304"/>
    </row>
    <row r="428" spans="1:24" ht="75" customHeight="1">
      <c r="A428" s="302" t="s">
        <v>23</v>
      </c>
      <c r="B428" s="303" t="s">
        <v>532</v>
      </c>
      <c r="C428" s="303" t="s">
        <v>28</v>
      </c>
      <c r="D428" s="302" t="s">
        <v>547</v>
      </c>
      <c r="E428" s="304" t="s">
        <v>806</v>
      </c>
      <c r="F428" s="302" t="s">
        <v>1603</v>
      </c>
      <c r="G428" s="304" t="s">
        <v>1604</v>
      </c>
      <c r="H428" s="305" t="s">
        <v>183</v>
      </c>
      <c r="I428" s="305"/>
      <c r="J428" s="304" t="s">
        <v>1505</v>
      </c>
      <c r="K428" s="306">
        <v>0</v>
      </c>
      <c r="L428" s="304" t="s">
        <v>1434</v>
      </c>
      <c r="M428" s="368">
        <v>0</v>
      </c>
      <c r="N428" s="428" t="s">
        <v>1622</v>
      </c>
      <c r="O428" s="369"/>
      <c r="P428" s="434" t="s">
        <v>1623</v>
      </c>
      <c r="Q428" s="427" t="s">
        <v>53</v>
      </c>
      <c r="R428" s="306"/>
      <c r="S428" s="306"/>
      <c r="T428" s="304"/>
      <c r="U428" s="304"/>
      <c r="V428" s="304"/>
      <c r="W428" s="304"/>
      <c r="X428" s="304"/>
    </row>
    <row r="429" spans="1:24" ht="75" customHeight="1">
      <c r="A429" s="302" t="s">
        <v>23</v>
      </c>
      <c r="B429" s="303" t="s">
        <v>532</v>
      </c>
      <c r="C429" s="303" t="s">
        <v>28</v>
      </c>
      <c r="D429" s="302" t="s">
        <v>547</v>
      </c>
      <c r="E429" s="304" t="s">
        <v>806</v>
      </c>
      <c r="F429" s="302" t="s">
        <v>1603</v>
      </c>
      <c r="G429" s="304" t="s">
        <v>1604</v>
      </c>
      <c r="H429" s="305" t="s">
        <v>186</v>
      </c>
      <c r="I429" s="305"/>
      <c r="J429" s="304"/>
      <c r="K429" s="306">
        <v>0</v>
      </c>
      <c r="L429" s="304"/>
      <c r="M429" s="306">
        <v>0</v>
      </c>
      <c r="N429" s="102" t="s">
        <v>2259</v>
      </c>
      <c r="O429" s="27"/>
      <c r="P429" s="102" t="s">
        <v>2256</v>
      </c>
      <c r="Q429" s="88" t="s">
        <v>151</v>
      </c>
      <c r="R429" s="306"/>
      <c r="S429" s="306"/>
      <c r="T429" s="304"/>
      <c r="U429" s="304"/>
      <c r="V429" s="304"/>
      <c r="W429" s="304"/>
      <c r="X429" s="304"/>
    </row>
    <row r="430" spans="1:24" ht="75" customHeight="1">
      <c r="A430" s="302" t="s">
        <v>23</v>
      </c>
      <c r="B430" s="303" t="s">
        <v>532</v>
      </c>
      <c r="C430" s="303" t="s">
        <v>28</v>
      </c>
      <c r="D430" s="302" t="s">
        <v>547</v>
      </c>
      <c r="E430" s="304" t="s">
        <v>806</v>
      </c>
      <c r="F430" s="302" t="s">
        <v>1603</v>
      </c>
      <c r="G430" s="304" t="s">
        <v>1604</v>
      </c>
      <c r="H430" s="305" t="s">
        <v>370</v>
      </c>
      <c r="I430" s="305"/>
      <c r="J430" s="304" t="s">
        <v>1608</v>
      </c>
      <c r="K430" s="306">
        <v>2000000</v>
      </c>
      <c r="L430" s="304" t="s">
        <v>1609</v>
      </c>
      <c r="M430" s="306">
        <v>3000000</v>
      </c>
      <c r="N430" s="191" t="s">
        <v>2429</v>
      </c>
      <c r="O430" s="306"/>
      <c r="P430" s="304"/>
      <c r="Q430" s="304"/>
      <c r="R430" s="306"/>
      <c r="S430" s="306"/>
      <c r="T430" s="304"/>
      <c r="U430" s="304"/>
      <c r="V430" s="304"/>
      <c r="W430" s="304"/>
      <c r="X430" s="304"/>
    </row>
    <row r="431" spans="1:24" ht="75" customHeight="1">
      <c r="A431" s="302" t="s">
        <v>23</v>
      </c>
      <c r="B431" s="303" t="s">
        <v>532</v>
      </c>
      <c r="C431" s="303" t="s">
        <v>28</v>
      </c>
      <c r="D431" s="302" t="s">
        <v>547</v>
      </c>
      <c r="E431" s="304" t="s">
        <v>806</v>
      </c>
      <c r="F431" s="302" t="s">
        <v>1603</v>
      </c>
      <c r="G431" s="304" t="s">
        <v>1604</v>
      </c>
      <c r="H431" s="305" t="s">
        <v>191</v>
      </c>
      <c r="I431" s="305"/>
      <c r="J431" s="304" t="s">
        <v>2749</v>
      </c>
      <c r="K431" s="306">
        <v>5000000</v>
      </c>
      <c r="L431" s="304" t="s">
        <v>1612</v>
      </c>
      <c r="M431" s="306">
        <v>5000000</v>
      </c>
      <c r="N431" s="231" t="s">
        <v>2818</v>
      </c>
      <c r="O431" s="234" t="s">
        <v>2197</v>
      </c>
      <c r="P431" s="233" t="s">
        <v>2819</v>
      </c>
      <c r="Q431" s="213"/>
      <c r="S431" s="222" t="s">
        <v>53</v>
      </c>
      <c r="T431" s="304"/>
      <c r="U431" s="304"/>
      <c r="V431" s="304"/>
      <c r="W431" s="304"/>
      <c r="X431" s="304"/>
    </row>
    <row r="432" spans="1:24" ht="75" customHeight="1">
      <c r="A432" s="302" t="s">
        <v>23</v>
      </c>
      <c r="B432" s="303" t="s">
        <v>532</v>
      </c>
      <c r="C432" s="303" t="s">
        <v>28</v>
      </c>
      <c r="D432" s="302" t="s">
        <v>547</v>
      </c>
      <c r="E432" s="304" t="s">
        <v>806</v>
      </c>
      <c r="F432" s="302" t="s">
        <v>1603</v>
      </c>
      <c r="G432" s="304" t="s">
        <v>1604</v>
      </c>
      <c r="H432" s="305" t="s">
        <v>235</v>
      </c>
      <c r="I432" s="305"/>
      <c r="J432" s="304" t="s">
        <v>1615</v>
      </c>
      <c r="K432" s="306">
        <v>20000000</v>
      </c>
      <c r="L432" s="304" t="s">
        <v>1616</v>
      </c>
      <c r="M432" s="306">
        <v>18000000</v>
      </c>
      <c r="N432" s="11" t="s">
        <v>2258</v>
      </c>
      <c r="O432" s="12">
        <v>80000000</v>
      </c>
      <c r="P432" s="96" t="s">
        <v>2260</v>
      </c>
      <c r="Q432" s="401"/>
      <c r="R432" s="306"/>
      <c r="S432" s="306"/>
      <c r="T432" s="304"/>
      <c r="U432" s="304"/>
      <c r="V432" s="304"/>
      <c r="W432" s="304"/>
      <c r="X432" s="304"/>
    </row>
    <row r="433" spans="1:24" ht="75" customHeight="1">
      <c r="A433" s="302" t="s">
        <v>23</v>
      </c>
      <c r="B433" s="303" t="s">
        <v>532</v>
      </c>
      <c r="C433" s="303" t="s">
        <v>28</v>
      </c>
      <c r="D433" s="302" t="s">
        <v>547</v>
      </c>
      <c r="E433" s="304" t="s">
        <v>806</v>
      </c>
      <c r="F433" s="302" t="s">
        <v>1619</v>
      </c>
      <c r="G433" s="304" t="s">
        <v>1620</v>
      </c>
      <c r="H433" s="305" t="s">
        <v>183</v>
      </c>
      <c r="I433" s="305"/>
      <c r="J433" s="304" t="s">
        <v>1621</v>
      </c>
      <c r="K433" s="306">
        <v>0</v>
      </c>
      <c r="L433" s="304" t="s">
        <v>1434</v>
      </c>
      <c r="M433" s="306">
        <v>0</v>
      </c>
      <c r="N433" s="435" t="s">
        <v>1627</v>
      </c>
      <c r="O433" s="436"/>
      <c r="P433" s="437" t="s">
        <v>1628</v>
      </c>
      <c r="Q433" s="427" t="s">
        <v>53</v>
      </c>
      <c r="R433" s="423"/>
      <c r="S433" s="306"/>
      <c r="T433" s="304"/>
      <c r="U433" s="304"/>
      <c r="V433" s="304"/>
      <c r="W433" s="304"/>
      <c r="X433" s="304"/>
    </row>
    <row r="434" spans="1:24" ht="75" customHeight="1">
      <c r="A434" s="302" t="s">
        <v>23</v>
      </c>
      <c r="B434" s="303" t="s">
        <v>532</v>
      </c>
      <c r="C434" s="303" t="s">
        <v>28</v>
      </c>
      <c r="D434" s="302" t="s">
        <v>547</v>
      </c>
      <c r="E434" s="304" t="s">
        <v>806</v>
      </c>
      <c r="F434" s="302" t="s">
        <v>1619</v>
      </c>
      <c r="G434" s="304" t="s">
        <v>1620</v>
      </c>
      <c r="H434" s="305" t="s">
        <v>186</v>
      </c>
      <c r="I434" s="305"/>
      <c r="J434" s="304" t="s">
        <v>1624</v>
      </c>
      <c r="K434" s="306">
        <v>0</v>
      </c>
      <c r="L434" s="304"/>
      <c r="M434" s="306">
        <v>0</v>
      </c>
      <c r="N434" s="102" t="s">
        <v>2264</v>
      </c>
      <c r="O434" s="27"/>
      <c r="P434" s="102" t="s">
        <v>2256</v>
      </c>
      <c r="Q434" s="88" t="s">
        <v>151</v>
      </c>
      <c r="R434" s="306"/>
      <c r="S434" s="306"/>
      <c r="T434" s="304"/>
      <c r="U434" s="304"/>
      <c r="V434" s="304"/>
      <c r="W434" s="304"/>
      <c r="X434" s="304"/>
    </row>
    <row r="435" spans="1:24" ht="75" customHeight="1">
      <c r="A435" s="302" t="s">
        <v>23</v>
      </c>
      <c r="B435" s="303" t="s">
        <v>532</v>
      </c>
      <c r="C435" s="303" t="s">
        <v>28</v>
      </c>
      <c r="D435" s="302" t="s">
        <v>547</v>
      </c>
      <c r="E435" s="304" t="s">
        <v>806</v>
      </c>
      <c r="F435" s="302" t="s">
        <v>1619</v>
      </c>
      <c r="G435" s="304" t="s">
        <v>1620</v>
      </c>
      <c r="H435" s="305" t="s">
        <v>370</v>
      </c>
      <c r="I435" s="305"/>
      <c r="J435" s="304" t="s">
        <v>1629</v>
      </c>
      <c r="K435" s="306">
        <v>2000000</v>
      </c>
      <c r="L435" s="304" t="s">
        <v>1630</v>
      </c>
      <c r="M435" s="306">
        <v>3000000</v>
      </c>
      <c r="N435" s="194" t="s">
        <v>2393</v>
      </c>
      <c r="O435" s="306"/>
      <c r="P435" s="304"/>
      <c r="Q435" s="304"/>
      <c r="R435" s="306"/>
      <c r="S435" s="306"/>
      <c r="T435" s="304"/>
      <c r="U435" s="304"/>
      <c r="V435" s="304"/>
      <c r="W435" s="304"/>
      <c r="X435" s="304"/>
    </row>
    <row r="436" spans="1:24" ht="75" customHeight="1">
      <c r="A436" s="302" t="s">
        <v>23</v>
      </c>
      <c r="B436" s="303" t="s">
        <v>532</v>
      </c>
      <c r="C436" s="303" t="s">
        <v>28</v>
      </c>
      <c r="D436" s="302" t="s">
        <v>547</v>
      </c>
      <c r="E436" s="304" t="s">
        <v>806</v>
      </c>
      <c r="F436" s="302" t="s">
        <v>1619</v>
      </c>
      <c r="G436" s="304" t="s">
        <v>1620</v>
      </c>
      <c r="H436" s="305" t="s">
        <v>191</v>
      </c>
      <c r="I436" s="305"/>
      <c r="J436" s="304" t="s">
        <v>1639</v>
      </c>
      <c r="K436" s="306">
        <v>3000000</v>
      </c>
      <c r="L436" s="304" t="s">
        <v>2750</v>
      </c>
      <c r="M436" s="306">
        <v>4000000</v>
      </c>
      <c r="N436" s="304"/>
      <c r="O436" s="306"/>
      <c r="P436" s="304"/>
      <c r="Q436" s="304"/>
      <c r="R436" s="306"/>
      <c r="S436" s="306"/>
      <c r="T436" s="304"/>
      <c r="U436" s="304"/>
      <c r="V436" s="304"/>
      <c r="W436" s="304"/>
      <c r="X436" s="304"/>
    </row>
    <row r="437" spans="1:24" ht="75" customHeight="1">
      <c r="A437" s="302" t="s">
        <v>23</v>
      </c>
      <c r="B437" s="303" t="s">
        <v>532</v>
      </c>
      <c r="C437" s="303" t="s">
        <v>28</v>
      </c>
      <c r="D437" s="302" t="s">
        <v>547</v>
      </c>
      <c r="E437" s="304" t="s">
        <v>806</v>
      </c>
      <c r="F437" s="302" t="s">
        <v>1619</v>
      </c>
      <c r="G437" s="304" t="s">
        <v>1620</v>
      </c>
      <c r="H437" s="305" t="s">
        <v>235</v>
      </c>
      <c r="I437" s="305"/>
      <c r="J437" s="304" t="s">
        <v>1648</v>
      </c>
      <c r="K437" s="306">
        <v>10000000</v>
      </c>
      <c r="L437" s="304" t="s">
        <v>1649</v>
      </c>
      <c r="M437" s="306">
        <v>15000000</v>
      </c>
      <c r="N437" s="11" t="s">
        <v>2258</v>
      </c>
      <c r="O437" s="12"/>
      <c r="P437" s="96" t="s">
        <v>2260</v>
      </c>
      <c r="Q437" s="304"/>
      <c r="R437" s="306"/>
      <c r="S437" s="306"/>
      <c r="T437" s="304"/>
      <c r="U437" s="304"/>
      <c r="V437" s="304"/>
      <c r="W437" s="304"/>
      <c r="X437" s="304"/>
    </row>
    <row r="438" spans="1:24" ht="75" customHeight="1">
      <c r="A438" s="302" t="s">
        <v>23</v>
      </c>
      <c r="B438" s="303" t="s">
        <v>532</v>
      </c>
      <c r="C438" s="303" t="s">
        <v>28</v>
      </c>
      <c r="D438" s="302" t="s">
        <v>547</v>
      </c>
      <c r="E438" s="304" t="s">
        <v>806</v>
      </c>
      <c r="F438" s="302" t="s">
        <v>549</v>
      </c>
      <c r="G438" s="304" t="s">
        <v>550</v>
      </c>
      <c r="H438" s="305" t="s">
        <v>183</v>
      </c>
      <c r="I438" s="305"/>
      <c r="J438" s="304" t="s">
        <v>1621</v>
      </c>
      <c r="K438" s="306">
        <v>0</v>
      </c>
      <c r="L438" s="304" t="s">
        <v>1434</v>
      </c>
      <c r="M438" s="306">
        <v>0</v>
      </c>
      <c r="N438" s="435" t="s">
        <v>1631</v>
      </c>
      <c r="O438" s="438" t="s">
        <v>1632</v>
      </c>
      <c r="P438" s="439" t="s">
        <v>1614</v>
      </c>
      <c r="Q438" s="440" t="s">
        <v>53</v>
      </c>
      <c r="R438" s="306"/>
      <c r="S438" s="306"/>
      <c r="T438" s="304"/>
      <c r="U438" s="304"/>
      <c r="V438" s="304"/>
      <c r="W438" s="304"/>
      <c r="X438" s="304"/>
    </row>
    <row r="439" spans="1:24" ht="75" customHeight="1">
      <c r="A439" s="302" t="s">
        <v>23</v>
      </c>
      <c r="B439" s="303" t="s">
        <v>532</v>
      </c>
      <c r="C439" s="303" t="s">
        <v>28</v>
      </c>
      <c r="D439" s="302" t="s">
        <v>547</v>
      </c>
      <c r="E439" s="304" t="s">
        <v>806</v>
      </c>
      <c r="F439" s="302" t="s">
        <v>549</v>
      </c>
      <c r="G439" s="304" t="s">
        <v>550</v>
      </c>
      <c r="H439" s="305" t="s">
        <v>186</v>
      </c>
      <c r="I439" s="305"/>
      <c r="J439" s="304" t="s">
        <v>1657</v>
      </c>
      <c r="K439" s="306">
        <v>10000000</v>
      </c>
      <c r="L439" s="304" t="s">
        <v>1657</v>
      </c>
      <c r="M439" s="306">
        <v>20000000</v>
      </c>
      <c r="N439" s="102" t="s">
        <v>2267</v>
      </c>
      <c r="O439" s="27"/>
      <c r="P439" s="102" t="s">
        <v>2256</v>
      </c>
      <c r="Q439" s="88" t="s">
        <v>151</v>
      </c>
      <c r="R439" s="306"/>
      <c r="S439" s="306"/>
      <c r="T439" s="304"/>
      <c r="U439" s="304"/>
      <c r="V439" s="304"/>
      <c r="W439" s="304"/>
      <c r="X439" s="304"/>
    </row>
    <row r="440" spans="1:24" ht="75" customHeight="1">
      <c r="A440" s="302" t="s">
        <v>23</v>
      </c>
      <c r="B440" s="303" t="s">
        <v>532</v>
      </c>
      <c r="C440" s="303" t="s">
        <v>28</v>
      </c>
      <c r="D440" s="302" t="s">
        <v>547</v>
      </c>
      <c r="E440" s="304" t="s">
        <v>806</v>
      </c>
      <c r="F440" s="302" t="s">
        <v>549</v>
      </c>
      <c r="G440" s="304" t="s">
        <v>550</v>
      </c>
      <c r="H440" s="305" t="s">
        <v>370</v>
      </c>
      <c r="I440" s="305"/>
      <c r="J440" s="303" t="s">
        <v>1616</v>
      </c>
      <c r="K440" s="306">
        <v>2000000</v>
      </c>
      <c r="L440" s="303" t="s">
        <v>1616</v>
      </c>
      <c r="M440" s="306">
        <v>3000000</v>
      </c>
      <c r="N440" s="191" t="s">
        <v>2430</v>
      </c>
      <c r="O440" s="306"/>
      <c r="P440" s="303"/>
      <c r="Q440" s="303"/>
      <c r="R440" s="306"/>
      <c r="S440" s="306"/>
      <c r="T440" s="304"/>
      <c r="U440" s="304"/>
      <c r="V440" s="304"/>
      <c r="W440" s="304"/>
      <c r="X440" s="304"/>
    </row>
    <row r="441" spans="1:24" ht="75" customHeight="1">
      <c r="A441" s="302" t="s">
        <v>23</v>
      </c>
      <c r="B441" s="303" t="s">
        <v>532</v>
      </c>
      <c r="C441" s="303" t="s">
        <v>28</v>
      </c>
      <c r="D441" s="302" t="s">
        <v>547</v>
      </c>
      <c r="E441" s="304" t="s">
        <v>806</v>
      </c>
      <c r="F441" s="302" t="s">
        <v>549</v>
      </c>
      <c r="G441" s="304" t="s">
        <v>550</v>
      </c>
      <c r="H441" s="305" t="s">
        <v>191</v>
      </c>
      <c r="I441" s="305"/>
      <c r="J441" s="304" t="s">
        <v>2751</v>
      </c>
      <c r="K441" s="306">
        <v>5000000</v>
      </c>
      <c r="L441" s="304" t="s">
        <v>2752</v>
      </c>
      <c r="M441" s="306">
        <v>5000000</v>
      </c>
      <c r="N441" s="236" t="s">
        <v>2820</v>
      </c>
      <c r="O441" s="237">
        <v>3000000</v>
      </c>
      <c r="P441" s="238" t="s">
        <v>2821</v>
      </c>
      <c r="Q441" s="213"/>
      <c r="S441" s="222" t="s">
        <v>53</v>
      </c>
      <c r="T441" s="304"/>
      <c r="U441" s="304"/>
      <c r="V441" s="304"/>
      <c r="W441" s="304"/>
      <c r="X441" s="304"/>
    </row>
    <row r="442" spans="1:24" ht="75" customHeight="1">
      <c r="A442" s="302" t="s">
        <v>23</v>
      </c>
      <c r="B442" s="303" t="s">
        <v>532</v>
      </c>
      <c r="C442" s="303" t="s">
        <v>28</v>
      </c>
      <c r="D442" s="302" t="s">
        <v>547</v>
      </c>
      <c r="E442" s="304" t="s">
        <v>806</v>
      </c>
      <c r="F442" s="302" t="s">
        <v>549</v>
      </c>
      <c r="G442" s="304" t="s">
        <v>550</v>
      </c>
      <c r="H442" s="305" t="s">
        <v>235</v>
      </c>
      <c r="I442" s="305"/>
      <c r="J442" s="303" t="s">
        <v>1616</v>
      </c>
      <c r="K442" s="306">
        <v>15000000</v>
      </c>
      <c r="L442" s="303" t="s">
        <v>1672</v>
      </c>
      <c r="M442" s="306">
        <v>10000000</v>
      </c>
      <c r="N442" s="11" t="s">
        <v>2258</v>
      </c>
      <c r="O442" s="12">
        <v>80000000</v>
      </c>
      <c r="P442" s="96" t="s">
        <v>2260</v>
      </c>
      <c r="Q442" s="304"/>
      <c r="R442" s="306"/>
      <c r="S442" s="306"/>
      <c r="T442" s="304"/>
      <c r="U442" s="304"/>
      <c r="V442" s="304"/>
      <c r="W442" s="304"/>
      <c r="X442" s="304"/>
    </row>
    <row r="443" spans="1:24" ht="75" customHeight="1">
      <c r="A443" s="302" t="s">
        <v>23</v>
      </c>
      <c r="B443" s="303" t="s">
        <v>532</v>
      </c>
      <c r="C443" s="303" t="s">
        <v>28</v>
      </c>
      <c r="D443" s="302" t="s">
        <v>547</v>
      </c>
      <c r="E443" s="304" t="s">
        <v>806</v>
      </c>
      <c r="F443" s="302" t="s">
        <v>549</v>
      </c>
      <c r="G443" s="304" t="s">
        <v>550</v>
      </c>
      <c r="H443" s="305"/>
      <c r="I443" s="305" t="s">
        <v>224</v>
      </c>
      <c r="J443" s="304" t="s">
        <v>965</v>
      </c>
      <c r="K443" s="306">
        <v>2651629</v>
      </c>
      <c r="L443" s="304" t="s">
        <v>965</v>
      </c>
      <c r="M443" s="306">
        <v>2731177.87</v>
      </c>
      <c r="N443" s="263" t="s">
        <v>966</v>
      </c>
      <c r="O443" s="261"/>
      <c r="P443" s="264" t="s">
        <v>967</v>
      </c>
      <c r="Q443" s="265" t="s">
        <v>151</v>
      </c>
      <c r="R443" s="306"/>
      <c r="S443" s="306"/>
      <c r="T443" s="304"/>
      <c r="U443" s="304"/>
      <c r="V443" s="304"/>
      <c r="W443" s="304"/>
      <c r="X443" s="304"/>
    </row>
    <row r="444" spans="1:24" ht="75" customHeight="1">
      <c r="A444" s="302" t="s">
        <v>23</v>
      </c>
      <c r="B444" s="303" t="s">
        <v>532</v>
      </c>
      <c r="C444" s="303" t="s">
        <v>28</v>
      </c>
      <c r="D444" s="302" t="s">
        <v>547</v>
      </c>
      <c r="E444" s="304" t="s">
        <v>806</v>
      </c>
      <c r="F444" s="302" t="s">
        <v>549</v>
      </c>
      <c r="G444" s="304" t="s">
        <v>550</v>
      </c>
      <c r="H444" s="305"/>
      <c r="I444" s="305" t="s">
        <v>223</v>
      </c>
      <c r="J444" s="304"/>
      <c r="K444" s="306">
        <v>0</v>
      </c>
      <c r="L444" s="304" t="s">
        <v>551</v>
      </c>
      <c r="M444" s="306">
        <v>30000000</v>
      </c>
      <c r="N444" s="255" t="s">
        <v>416</v>
      </c>
      <c r="O444" s="306"/>
      <c r="P444" s="304"/>
      <c r="Q444" s="306"/>
      <c r="R444" s="306"/>
      <c r="S444" s="306"/>
      <c r="T444" s="304"/>
      <c r="U444" s="304"/>
      <c r="V444" s="304"/>
      <c r="W444" s="304"/>
      <c r="X444" s="304"/>
    </row>
    <row r="445" spans="1:24" ht="75" customHeight="1">
      <c r="A445" s="302" t="s">
        <v>23</v>
      </c>
      <c r="B445" s="303" t="s">
        <v>532</v>
      </c>
      <c r="C445" s="303" t="s">
        <v>28</v>
      </c>
      <c r="D445" s="302" t="s">
        <v>547</v>
      </c>
      <c r="E445" s="304" t="s">
        <v>806</v>
      </c>
      <c r="F445" s="302" t="s">
        <v>549</v>
      </c>
      <c r="G445" s="304" t="s">
        <v>550</v>
      </c>
      <c r="H445" s="305"/>
      <c r="I445" s="305" t="s">
        <v>311</v>
      </c>
      <c r="J445" s="304" t="s">
        <v>1194</v>
      </c>
      <c r="K445" s="306">
        <v>0</v>
      </c>
      <c r="L445" s="304" t="s">
        <v>1194</v>
      </c>
      <c r="M445" s="306">
        <v>0</v>
      </c>
      <c r="N445" s="47" t="s">
        <v>1195</v>
      </c>
      <c r="O445" s="151">
        <v>0</v>
      </c>
      <c r="P445" s="67" t="s">
        <v>1196</v>
      </c>
      <c r="Q445" s="66" t="s">
        <v>53</v>
      </c>
      <c r="R445" s="306"/>
      <c r="S445" s="306"/>
      <c r="T445" s="304"/>
      <c r="U445" s="304"/>
      <c r="V445" s="304"/>
      <c r="W445" s="304"/>
      <c r="X445" s="304"/>
    </row>
    <row r="446" spans="1:24" ht="75" customHeight="1">
      <c r="A446" s="302" t="s">
        <v>23</v>
      </c>
      <c r="B446" s="303" t="s">
        <v>532</v>
      </c>
      <c r="C446" s="303" t="s">
        <v>28</v>
      </c>
      <c r="D446" s="302" t="s">
        <v>29</v>
      </c>
      <c r="E446" s="304" t="s">
        <v>30</v>
      </c>
      <c r="F446" s="302" t="s">
        <v>32</v>
      </c>
      <c r="G446" s="304" t="s">
        <v>33</v>
      </c>
      <c r="H446" s="305" t="s">
        <v>224</v>
      </c>
      <c r="I446" s="305"/>
      <c r="J446" s="304" t="s">
        <v>968</v>
      </c>
      <c r="K446" s="306">
        <v>2651629</v>
      </c>
      <c r="L446" s="304" t="s">
        <v>968</v>
      </c>
      <c r="M446" s="306">
        <v>2731177.87</v>
      </c>
      <c r="N446" s="263" t="s">
        <v>969</v>
      </c>
      <c r="O446" s="261"/>
      <c r="P446" s="264" t="s">
        <v>970</v>
      </c>
      <c r="Q446" s="441" t="s">
        <v>151</v>
      </c>
      <c r="R446" s="306"/>
      <c r="S446" s="306"/>
      <c r="T446" s="304"/>
      <c r="U446" s="304"/>
      <c r="V446" s="304"/>
      <c r="W446" s="304"/>
      <c r="X446" s="304"/>
    </row>
    <row r="447" spans="1:24" ht="75" customHeight="1">
      <c r="A447" s="302" t="s">
        <v>23</v>
      </c>
      <c r="B447" s="303" t="s">
        <v>532</v>
      </c>
      <c r="C447" s="303" t="s">
        <v>28</v>
      </c>
      <c r="D447" s="302" t="s">
        <v>29</v>
      </c>
      <c r="E447" s="304" t="s">
        <v>30</v>
      </c>
      <c r="F447" s="302" t="s">
        <v>32</v>
      </c>
      <c r="G447" s="304" t="s">
        <v>33</v>
      </c>
      <c r="H447" s="305" t="s">
        <v>67</v>
      </c>
      <c r="I447" s="305"/>
      <c r="J447" s="304" t="s">
        <v>43</v>
      </c>
      <c r="K447" s="306">
        <v>7500000</v>
      </c>
      <c r="L447" s="304" t="s">
        <v>43</v>
      </c>
      <c r="M447" s="306">
        <v>15000000</v>
      </c>
      <c r="N447" s="255" t="s">
        <v>47</v>
      </c>
      <c r="O447" s="311"/>
      <c r="P447" s="257" t="s">
        <v>51</v>
      </c>
      <c r="Q447" s="313" t="s">
        <v>53</v>
      </c>
      <c r="R447" s="306"/>
      <c r="S447" s="306"/>
      <c r="T447" s="304"/>
      <c r="U447" s="304"/>
      <c r="V447" s="304"/>
      <c r="W447" s="304"/>
      <c r="X447" s="304"/>
    </row>
    <row r="448" spans="1:24" ht="75" customHeight="1">
      <c r="A448" s="302" t="s">
        <v>23</v>
      </c>
      <c r="B448" s="303" t="s">
        <v>532</v>
      </c>
      <c r="C448" s="303" t="s">
        <v>28</v>
      </c>
      <c r="D448" s="302" t="s">
        <v>29</v>
      </c>
      <c r="E448" s="304" t="s">
        <v>30</v>
      </c>
      <c r="F448" s="302" t="s">
        <v>32</v>
      </c>
      <c r="G448" s="304" t="s">
        <v>33</v>
      </c>
      <c r="H448" s="305" t="s">
        <v>278</v>
      </c>
      <c r="I448" s="305"/>
      <c r="J448" s="304" t="s">
        <v>553</v>
      </c>
      <c r="K448" s="306">
        <v>20000000</v>
      </c>
      <c r="L448" s="304"/>
      <c r="M448" s="306">
        <v>0</v>
      </c>
      <c r="N448" s="255" t="s">
        <v>554</v>
      </c>
      <c r="O448" s="394">
        <v>20000000</v>
      </c>
      <c r="P448" s="257" t="s">
        <v>555</v>
      </c>
      <c r="Q448" s="258" t="s">
        <v>53</v>
      </c>
      <c r="R448" s="306"/>
      <c r="S448" s="306"/>
      <c r="T448" s="304"/>
      <c r="U448" s="304"/>
      <c r="V448" s="304"/>
      <c r="W448" s="304"/>
      <c r="X448" s="304"/>
    </row>
    <row r="449" spans="1:24" ht="75" customHeight="1">
      <c r="A449" s="302" t="s">
        <v>23</v>
      </c>
      <c r="B449" s="303" t="s">
        <v>532</v>
      </c>
      <c r="C449" s="303" t="s">
        <v>28</v>
      </c>
      <c r="D449" s="302" t="s">
        <v>29</v>
      </c>
      <c r="E449" s="304" t="s">
        <v>30</v>
      </c>
      <c r="F449" s="302" t="s">
        <v>32</v>
      </c>
      <c r="G449" s="304" t="s">
        <v>33</v>
      </c>
      <c r="H449" s="305" t="s">
        <v>311</v>
      </c>
      <c r="I449" s="305"/>
      <c r="J449" s="304" t="s">
        <v>1152</v>
      </c>
      <c r="K449" s="306">
        <v>0</v>
      </c>
      <c r="L449" s="304" t="s">
        <v>1152</v>
      </c>
      <c r="M449" s="306">
        <v>0</v>
      </c>
      <c r="N449" s="47" t="s">
        <v>1153</v>
      </c>
      <c r="O449" s="151" t="s">
        <v>1043</v>
      </c>
      <c r="P449" s="67" t="s">
        <v>1043</v>
      </c>
      <c r="Q449" s="304"/>
      <c r="R449" s="306"/>
      <c r="S449" s="306"/>
      <c r="T449" s="304"/>
      <c r="U449" s="304"/>
      <c r="V449" s="304"/>
      <c r="W449" s="304"/>
      <c r="X449" s="304"/>
    </row>
    <row r="450" spans="1:24" ht="75" customHeight="1">
      <c r="A450" s="302" t="s">
        <v>23</v>
      </c>
      <c r="B450" s="303" t="s">
        <v>532</v>
      </c>
      <c r="C450" s="303" t="s">
        <v>28</v>
      </c>
      <c r="D450" s="302" t="s">
        <v>29</v>
      </c>
      <c r="E450" s="304" t="s">
        <v>30</v>
      </c>
      <c r="F450" s="302" t="s">
        <v>556</v>
      </c>
      <c r="G450" s="304" t="s">
        <v>557</v>
      </c>
      <c r="H450" s="305" t="s">
        <v>224</v>
      </c>
      <c r="I450" s="305"/>
      <c r="J450" s="304" t="s">
        <v>971</v>
      </c>
      <c r="K450" s="306">
        <v>5642147</v>
      </c>
      <c r="L450" s="304"/>
      <c r="M450" s="306">
        <v>0</v>
      </c>
      <c r="N450" s="268" t="s">
        <v>2776</v>
      </c>
      <c r="O450" s="261"/>
      <c r="P450" s="264" t="s">
        <v>973</v>
      </c>
      <c r="Q450" s="265" t="s">
        <v>151</v>
      </c>
      <c r="R450" s="306"/>
      <c r="S450" s="306"/>
      <c r="T450" s="304"/>
      <c r="U450" s="304"/>
      <c r="V450" s="304"/>
      <c r="W450" s="304"/>
      <c r="X450" s="304"/>
    </row>
    <row r="451" spans="1:24" ht="75" customHeight="1">
      <c r="A451" s="302" t="s">
        <v>23</v>
      </c>
      <c r="B451" s="303" t="s">
        <v>532</v>
      </c>
      <c r="C451" s="303" t="s">
        <v>28</v>
      </c>
      <c r="D451" s="302" t="s">
        <v>29</v>
      </c>
      <c r="E451" s="304" t="s">
        <v>30</v>
      </c>
      <c r="F451" s="302" t="s">
        <v>556</v>
      </c>
      <c r="G451" s="304" t="s">
        <v>557</v>
      </c>
      <c r="H451" s="305" t="s">
        <v>278</v>
      </c>
      <c r="I451" s="305"/>
      <c r="J451" s="304" t="s">
        <v>558</v>
      </c>
      <c r="K451" s="306">
        <v>17594374</v>
      </c>
      <c r="L451" s="410" t="s">
        <v>559</v>
      </c>
      <c r="M451" s="306">
        <v>21992967.5</v>
      </c>
      <c r="N451" s="411" t="s">
        <v>560</v>
      </c>
      <c r="O451" s="394">
        <v>17594374</v>
      </c>
      <c r="P451" s="412" t="s">
        <v>561</v>
      </c>
      <c r="Q451" s="258" t="s">
        <v>53</v>
      </c>
      <c r="R451" s="306"/>
      <c r="S451" s="306"/>
      <c r="T451" s="304"/>
      <c r="U451" s="304"/>
      <c r="V451" s="304"/>
      <c r="W451" s="304"/>
      <c r="X451" s="304"/>
    </row>
    <row r="452" spans="1:24" ht="75" customHeight="1">
      <c r="A452" s="302" t="s">
        <v>23</v>
      </c>
      <c r="B452" s="303" t="s">
        <v>532</v>
      </c>
      <c r="C452" s="303" t="s">
        <v>28</v>
      </c>
      <c r="D452" s="302" t="s">
        <v>29</v>
      </c>
      <c r="E452" s="304" t="s">
        <v>30</v>
      </c>
      <c r="F452" s="302" t="s">
        <v>556</v>
      </c>
      <c r="G452" s="304" t="s">
        <v>557</v>
      </c>
      <c r="H452" s="305" t="s">
        <v>311</v>
      </c>
      <c r="I452" s="305"/>
      <c r="J452" s="304" t="s">
        <v>1155</v>
      </c>
      <c r="K452" s="306">
        <v>3000000</v>
      </c>
      <c r="L452" s="304" t="s">
        <v>1157</v>
      </c>
      <c r="M452" s="306">
        <f>2*K452*1.1</f>
        <v>6600000.0000000009</v>
      </c>
      <c r="N452" s="47" t="s">
        <v>1161</v>
      </c>
      <c r="O452" s="151">
        <v>3300000</v>
      </c>
      <c r="P452" s="67" t="s">
        <v>1163</v>
      </c>
      <c r="Q452" s="66" t="s">
        <v>53</v>
      </c>
      <c r="R452" s="306"/>
      <c r="S452" s="306"/>
      <c r="T452" s="304"/>
      <c r="U452" s="304"/>
      <c r="V452" s="304"/>
      <c r="W452" s="304"/>
      <c r="X452" s="304"/>
    </row>
    <row r="453" spans="1:24" ht="75" customHeight="1">
      <c r="A453" s="302" t="s">
        <v>23</v>
      </c>
      <c r="B453" s="303" t="s">
        <v>532</v>
      </c>
      <c r="C453" s="303" t="s">
        <v>28</v>
      </c>
      <c r="D453" s="302" t="s">
        <v>29</v>
      </c>
      <c r="E453" s="304" t="s">
        <v>30</v>
      </c>
      <c r="F453" s="302" t="s">
        <v>1637</v>
      </c>
      <c r="G453" s="304" t="s">
        <v>1638</v>
      </c>
      <c r="H453" s="305" t="s">
        <v>183</v>
      </c>
      <c r="I453" s="305"/>
      <c r="J453" s="304" t="s">
        <v>1621</v>
      </c>
      <c r="K453" s="306">
        <v>0</v>
      </c>
      <c r="L453" s="304" t="s">
        <v>1434</v>
      </c>
      <c r="M453" s="306">
        <v>0</v>
      </c>
      <c r="N453" s="435" t="s">
        <v>1640</v>
      </c>
      <c r="O453" s="438" t="s">
        <v>1632</v>
      </c>
      <c r="P453" s="328" t="s">
        <v>1641</v>
      </c>
      <c r="Q453" s="440" t="s">
        <v>53</v>
      </c>
      <c r="R453" s="306"/>
      <c r="S453" s="306"/>
      <c r="T453" s="304"/>
      <c r="U453" s="304"/>
      <c r="V453" s="304"/>
      <c r="W453" s="304"/>
      <c r="X453" s="304"/>
    </row>
    <row r="454" spans="1:24" ht="75" customHeight="1">
      <c r="A454" s="302" t="s">
        <v>23</v>
      </c>
      <c r="B454" s="303" t="s">
        <v>532</v>
      </c>
      <c r="C454" s="303" t="s">
        <v>28</v>
      </c>
      <c r="D454" s="302" t="s">
        <v>29</v>
      </c>
      <c r="E454" s="304" t="s">
        <v>30</v>
      </c>
      <c r="F454" s="302" t="s">
        <v>1637</v>
      </c>
      <c r="G454" s="304" t="s">
        <v>1638</v>
      </c>
      <c r="H454" s="305" t="s">
        <v>186</v>
      </c>
      <c r="I454" s="305"/>
      <c r="J454" s="304" t="s">
        <v>1715</v>
      </c>
      <c r="K454" s="306">
        <v>0</v>
      </c>
      <c r="L454" s="304">
        <v>0</v>
      </c>
      <c r="M454" s="306">
        <v>0</v>
      </c>
      <c r="N454" s="102" t="s">
        <v>2267</v>
      </c>
      <c r="O454" s="27"/>
      <c r="P454" s="102" t="s">
        <v>2256</v>
      </c>
      <c r="Q454" s="88" t="s">
        <v>151</v>
      </c>
      <c r="R454" s="306"/>
      <c r="S454" s="306"/>
      <c r="T454" s="304"/>
      <c r="U454" s="304"/>
      <c r="V454" s="304"/>
      <c r="W454" s="304"/>
      <c r="X454" s="304"/>
    </row>
    <row r="455" spans="1:24" ht="75" customHeight="1">
      <c r="A455" s="302" t="s">
        <v>23</v>
      </c>
      <c r="B455" s="303" t="s">
        <v>532</v>
      </c>
      <c r="C455" s="303" t="s">
        <v>28</v>
      </c>
      <c r="D455" s="302" t="s">
        <v>29</v>
      </c>
      <c r="E455" s="304" t="s">
        <v>30</v>
      </c>
      <c r="F455" s="302" t="s">
        <v>1637</v>
      </c>
      <c r="G455" s="304" t="s">
        <v>1638</v>
      </c>
      <c r="H455" s="305" t="s">
        <v>370</v>
      </c>
      <c r="I455" s="305"/>
      <c r="J455" s="304" t="s">
        <v>1718</v>
      </c>
      <c r="K455" s="306">
        <v>2000000</v>
      </c>
      <c r="L455" s="304" t="s">
        <v>1720</v>
      </c>
      <c r="M455" s="306">
        <v>3000000</v>
      </c>
      <c r="N455" s="194" t="s">
        <v>2441</v>
      </c>
      <c r="O455" s="306"/>
      <c r="P455" s="304"/>
      <c r="Q455" s="304"/>
      <c r="R455" s="306"/>
      <c r="S455" s="306"/>
      <c r="T455" s="304"/>
      <c r="U455" s="304"/>
      <c r="V455" s="304"/>
      <c r="W455" s="304"/>
      <c r="X455" s="304"/>
    </row>
    <row r="456" spans="1:24" ht="75" customHeight="1">
      <c r="A456" s="302" t="s">
        <v>23</v>
      </c>
      <c r="B456" s="303" t="s">
        <v>532</v>
      </c>
      <c r="C456" s="303" t="s">
        <v>28</v>
      </c>
      <c r="D456" s="302" t="s">
        <v>29</v>
      </c>
      <c r="E456" s="304" t="s">
        <v>30</v>
      </c>
      <c r="F456" s="302" t="s">
        <v>1637</v>
      </c>
      <c r="G456" s="304" t="s">
        <v>1638</v>
      </c>
      <c r="H456" s="305" t="s">
        <v>191</v>
      </c>
      <c r="I456" s="305"/>
      <c r="J456" s="304" t="s">
        <v>1723</v>
      </c>
      <c r="K456" s="306">
        <v>5000000</v>
      </c>
      <c r="L456" s="304" t="s">
        <v>2753</v>
      </c>
      <c r="M456" s="306">
        <v>5000000</v>
      </c>
      <c r="N456" s="231" t="s">
        <v>2822</v>
      </c>
      <c r="O456" s="232">
        <v>35000000</v>
      </c>
      <c r="P456" s="233" t="s">
        <v>2823</v>
      </c>
      <c r="Q456" s="239" t="s">
        <v>53</v>
      </c>
      <c r="R456" s="306"/>
      <c r="S456" s="306"/>
      <c r="T456" s="304"/>
      <c r="U456" s="304"/>
      <c r="V456" s="304"/>
      <c r="W456" s="304"/>
      <c r="X456" s="304"/>
    </row>
    <row r="457" spans="1:24" ht="75" customHeight="1">
      <c r="A457" s="302" t="s">
        <v>23</v>
      </c>
      <c r="B457" s="303" t="s">
        <v>532</v>
      </c>
      <c r="C457" s="303" t="s">
        <v>28</v>
      </c>
      <c r="D457" s="302" t="s">
        <v>29</v>
      </c>
      <c r="E457" s="304" t="s">
        <v>30</v>
      </c>
      <c r="F457" s="302" t="s">
        <v>1637</v>
      </c>
      <c r="G457" s="304" t="s">
        <v>1638</v>
      </c>
      <c r="H457" s="305" t="s">
        <v>235</v>
      </c>
      <c r="I457" s="305"/>
      <c r="J457" s="304" t="s">
        <v>1728</v>
      </c>
      <c r="K457" s="306">
        <v>14000000</v>
      </c>
      <c r="L457" s="304" t="s">
        <v>1729</v>
      </c>
      <c r="M457" s="306">
        <v>10000000</v>
      </c>
      <c r="N457" s="11" t="s">
        <v>2258</v>
      </c>
      <c r="O457" s="12">
        <v>80000000</v>
      </c>
      <c r="P457" s="96" t="s">
        <v>2260</v>
      </c>
      <c r="Q457" s="304"/>
      <c r="R457" s="306"/>
      <c r="S457" s="306"/>
      <c r="T457" s="304"/>
      <c r="U457" s="304"/>
      <c r="V457" s="304"/>
      <c r="W457" s="304"/>
      <c r="X457" s="304"/>
    </row>
    <row r="458" spans="1:24" ht="75" customHeight="1">
      <c r="A458" s="302" t="s">
        <v>23</v>
      </c>
      <c r="B458" s="303" t="s">
        <v>532</v>
      </c>
      <c r="C458" s="303" t="s">
        <v>28</v>
      </c>
      <c r="D458" s="302" t="s">
        <v>1642</v>
      </c>
      <c r="E458" s="304" t="s">
        <v>1643</v>
      </c>
      <c r="F458" s="302" t="s">
        <v>1644</v>
      </c>
      <c r="G458" s="304" t="s">
        <v>1645</v>
      </c>
      <c r="H458" s="305" t="s">
        <v>293</v>
      </c>
      <c r="I458" s="305"/>
      <c r="J458" s="304" t="s">
        <v>1505</v>
      </c>
      <c r="K458" s="306">
        <v>0</v>
      </c>
      <c r="L458" s="304" t="s">
        <v>1434</v>
      </c>
      <c r="M458" s="306">
        <v>0</v>
      </c>
      <c r="N458" s="435" t="s">
        <v>1646</v>
      </c>
      <c r="O458" s="311"/>
      <c r="P458" s="439" t="s">
        <v>1647</v>
      </c>
      <c r="Q458" s="440" t="s">
        <v>53</v>
      </c>
      <c r="R458" s="306"/>
      <c r="S458" s="306"/>
      <c r="T458" s="304"/>
      <c r="U458" s="304"/>
      <c r="V458" s="304"/>
      <c r="W458" s="304"/>
      <c r="X458" s="304"/>
    </row>
    <row r="459" spans="1:24" ht="75" customHeight="1">
      <c r="A459" s="302" t="s">
        <v>23</v>
      </c>
      <c r="B459" s="303" t="s">
        <v>532</v>
      </c>
      <c r="C459" s="303" t="s">
        <v>28</v>
      </c>
      <c r="D459" s="302" t="s">
        <v>1642</v>
      </c>
      <c r="E459" s="304" t="s">
        <v>1643</v>
      </c>
      <c r="F459" s="302" t="s">
        <v>1644</v>
      </c>
      <c r="G459" s="304" t="s">
        <v>1645</v>
      </c>
      <c r="H459" s="305" t="s">
        <v>186</v>
      </c>
      <c r="I459" s="305"/>
      <c r="J459" s="304" t="s">
        <v>1730</v>
      </c>
      <c r="K459" s="306">
        <v>0</v>
      </c>
      <c r="L459" s="304">
        <v>0</v>
      </c>
      <c r="M459" s="306">
        <v>0</v>
      </c>
      <c r="N459" s="102" t="s">
        <v>2273</v>
      </c>
      <c r="O459" s="27"/>
      <c r="P459" s="102" t="s">
        <v>2274</v>
      </c>
      <c r="Q459" s="88" t="s">
        <v>151</v>
      </c>
      <c r="R459" s="306"/>
      <c r="S459" s="306"/>
      <c r="T459" s="304"/>
      <c r="U459" s="304"/>
      <c r="V459" s="304"/>
      <c r="W459" s="304"/>
      <c r="X459" s="304"/>
    </row>
    <row r="460" spans="1:24" ht="75" customHeight="1">
      <c r="A460" s="302" t="s">
        <v>23</v>
      </c>
      <c r="B460" s="303" t="s">
        <v>532</v>
      </c>
      <c r="C460" s="303" t="s">
        <v>28</v>
      </c>
      <c r="D460" s="302" t="s">
        <v>1642</v>
      </c>
      <c r="E460" s="304" t="s">
        <v>1643</v>
      </c>
      <c r="F460" s="302" t="s">
        <v>1644</v>
      </c>
      <c r="G460" s="304" t="s">
        <v>1645</v>
      </c>
      <c r="H460" s="305" t="s">
        <v>370</v>
      </c>
      <c r="I460" s="305"/>
      <c r="J460" s="304" t="s">
        <v>1734</v>
      </c>
      <c r="K460" s="306">
        <v>2000000</v>
      </c>
      <c r="L460" s="303" t="s">
        <v>1735</v>
      </c>
      <c r="M460" s="306">
        <v>3000000</v>
      </c>
      <c r="N460" s="191" t="s">
        <v>2427</v>
      </c>
      <c r="O460" s="306"/>
      <c r="P460" s="304"/>
      <c r="Q460" s="304"/>
      <c r="R460" s="306"/>
      <c r="S460" s="306"/>
      <c r="T460" s="304"/>
      <c r="U460" s="304"/>
      <c r="V460" s="304"/>
      <c r="W460" s="304"/>
      <c r="X460" s="304"/>
    </row>
    <row r="461" spans="1:24" ht="75" customHeight="1">
      <c r="A461" s="302" t="s">
        <v>23</v>
      </c>
      <c r="B461" s="303" t="s">
        <v>532</v>
      </c>
      <c r="C461" s="303" t="s">
        <v>28</v>
      </c>
      <c r="D461" s="302" t="s">
        <v>1642</v>
      </c>
      <c r="E461" s="304" t="s">
        <v>1643</v>
      </c>
      <c r="F461" s="302" t="s">
        <v>1644</v>
      </c>
      <c r="G461" s="304" t="s">
        <v>1645</v>
      </c>
      <c r="H461" s="305" t="s">
        <v>191</v>
      </c>
      <c r="I461" s="305"/>
      <c r="J461" s="304" t="s">
        <v>2754</v>
      </c>
      <c r="K461" s="306">
        <v>3000000</v>
      </c>
      <c r="L461" s="304" t="s">
        <v>2755</v>
      </c>
      <c r="M461" s="306">
        <v>3000000</v>
      </c>
      <c r="N461" s="231" t="s">
        <v>2824</v>
      </c>
      <c r="O461" s="234" t="s">
        <v>2197</v>
      </c>
      <c r="P461" s="233" t="s">
        <v>2825</v>
      </c>
      <c r="Q461" s="213"/>
      <c r="S461" s="222" t="s">
        <v>53</v>
      </c>
      <c r="T461" s="304"/>
      <c r="U461" s="304"/>
      <c r="V461" s="304"/>
      <c r="W461" s="304"/>
      <c r="X461" s="304"/>
    </row>
    <row r="462" spans="1:24" ht="75" customHeight="1">
      <c r="A462" s="302" t="s">
        <v>23</v>
      </c>
      <c r="B462" s="303" t="s">
        <v>532</v>
      </c>
      <c r="C462" s="303" t="s">
        <v>28</v>
      </c>
      <c r="D462" s="302" t="s">
        <v>1642</v>
      </c>
      <c r="E462" s="304" t="s">
        <v>1643</v>
      </c>
      <c r="F462" s="302" t="s">
        <v>1644</v>
      </c>
      <c r="G462" s="304" t="s">
        <v>1645</v>
      </c>
      <c r="H462" s="305" t="s">
        <v>235</v>
      </c>
      <c r="I462" s="305"/>
      <c r="J462" s="304" t="s">
        <v>1738</v>
      </c>
      <c r="K462" s="306">
        <v>7000000</v>
      </c>
      <c r="L462" s="303" t="s">
        <v>1735</v>
      </c>
      <c r="M462" s="306">
        <v>8000000</v>
      </c>
      <c r="N462" s="11" t="s">
        <v>2254</v>
      </c>
      <c r="O462" s="306"/>
      <c r="P462" s="304"/>
      <c r="Q462" s="304"/>
      <c r="R462" s="306"/>
      <c r="S462" s="306"/>
      <c r="T462" s="304"/>
      <c r="U462" s="304"/>
      <c r="V462" s="304"/>
      <c r="W462" s="304"/>
      <c r="X462" s="304"/>
    </row>
    <row r="463" spans="1:24" ht="75" customHeight="1">
      <c r="A463" s="302" t="s">
        <v>23</v>
      </c>
      <c r="B463" s="303" t="s">
        <v>532</v>
      </c>
      <c r="C463" s="303" t="s">
        <v>28</v>
      </c>
      <c r="D463" s="302" t="s">
        <v>1642</v>
      </c>
      <c r="E463" s="304" t="s">
        <v>1643</v>
      </c>
      <c r="F463" s="302" t="s">
        <v>1650</v>
      </c>
      <c r="G463" s="304" t="s">
        <v>1651</v>
      </c>
      <c r="H463" s="305" t="s">
        <v>183</v>
      </c>
      <c r="I463" s="305"/>
      <c r="J463" s="304" t="s">
        <v>1505</v>
      </c>
      <c r="K463" s="306">
        <v>0</v>
      </c>
      <c r="L463" s="304" t="s">
        <v>1434</v>
      </c>
      <c r="M463" s="306">
        <v>0</v>
      </c>
      <c r="N463" s="442" t="s">
        <v>1652</v>
      </c>
      <c r="O463" s="311"/>
      <c r="P463" s="439" t="s">
        <v>1653</v>
      </c>
      <c r="Q463" s="440" t="s">
        <v>53</v>
      </c>
      <c r="R463" s="306"/>
      <c r="S463" s="306"/>
      <c r="T463" s="304"/>
      <c r="U463" s="304"/>
      <c r="V463" s="304"/>
      <c r="W463" s="304"/>
      <c r="X463" s="304"/>
    </row>
    <row r="464" spans="1:24" ht="75" customHeight="1">
      <c r="A464" s="302" t="s">
        <v>23</v>
      </c>
      <c r="B464" s="303" t="s">
        <v>532</v>
      </c>
      <c r="C464" s="303" t="s">
        <v>28</v>
      </c>
      <c r="D464" s="302" t="s">
        <v>1642</v>
      </c>
      <c r="E464" s="304" t="s">
        <v>1643</v>
      </c>
      <c r="F464" s="302" t="s">
        <v>1650</v>
      </c>
      <c r="G464" s="304" t="s">
        <v>1651</v>
      </c>
      <c r="H464" s="305" t="s">
        <v>186</v>
      </c>
      <c r="I464" s="305"/>
      <c r="J464" s="304" t="s">
        <v>1746</v>
      </c>
      <c r="K464" s="306">
        <v>30000000</v>
      </c>
      <c r="L464" s="304" t="s">
        <v>1746</v>
      </c>
      <c r="M464" s="306">
        <v>30000000</v>
      </c>
      <c r="N464" s="102" t="s">
        <v>2273</v>
      </c>
      <c r="O464" s="27"/>
      <c r="P464" s="102" t="s">
        <v>2274</v>
      </c>
      <c r="Q464" s="304"/>
      <c r="R464" s="306"/>
      <c r="S464" s="306"/>
      <c r="T464" s="304"/>
      <c r="U464" s="304"/>
      <c r="V464" s="304"/>
      <c r="W464" s="304"/>
      <c r="X464" s="304"/>
    </row>
    <row r="465" spans="1:24" ht="75" customHeight="1">
      <c r="A465" s="302" t="s">
        <v>23</v>
      </c>
      <c r="B465" s="303" t="s">
        <v>532</v>
      </c>
      <c r="C465" s="303" t="s">
        <v>28</v>
      </c>
      <c r="D465" s="302" t="s">
        <v>1642</v>
      </c>
      <c r="E465" s="304" t="s">
        <v>1643</v>
      </c>
      <c r="F465" s="302" t="s">
        <v>1650</v>
      </c>
      <c r="G465" s="304" t="s">
        <v>1651</v>
      </c>
      <c r="H465" s="305" t="s">
        <v>370</v>
      </c>
      <c r="I465" s="305"/>
      <c r="J465" s="304" t="s">
        <v>1747</v>
      </c>
      <c r="K465" s="306">
        <v>2000000</v>
      </c>
      <c r="L465" s="304" t="s">
        <v>1747</v>
      </c>
      <c r="M465" s="306">
        <v>3000000</v>
      </c>
      <c r="N465" s="191" t="s">
        <v>2427</v>
      </c>
      <c r="O465" s="306"/>
      <c r="P465" s="304"/>
      <c r="Q465" s="304"/>
      <c r="R465" s="306"/>
      <c r="S465" s="306"/>
      <c r="T465" s="304"/>
      <c r="U465" s="304"/>
      <c r="V465" s="304"/>
      <c r="W465" s="304"/>
      <c r="X465" s="304"/>
    </row>
    <row r="466" spans="1:24" ht="75" customHeight="1">
      <c r="A466" s="302" t="s">
        <v>23</v>
      </c>
      <c r="B466" s="303" t="s">
        <v>532</v>
      </c>
      <c r="C466" s="303" t="s">
        <v>28</v>
      </c>
      <c r="D466" s="302" t="s">
        <v>1642</v>
      </c>
      <c r="E466" s="304" t="s">
        <v>1643</v>
      </c>
      <c r="F466" s="302" t="s">
        <v>1650</v>
      </c>
      <c r="G466" s="304" t="s">
        <v>1651</v>
      </c>
      <c r="H466" s="305" t="s">
        <v>378</v>
      </c>
      <c r="I466" s="305"/>
      <c r="J466" s="304" t="s">
        <v>1749</v>
      </c>
      <c r="K466" s="306">
        <v>3000000</v>
      </c>
      <c r="L466" s="304" t="s">
        <v>1750</v>
      </c>
      <c r="M466" s="306">
        <v>3000000</v>
      </c>
      <c r="N466" s="206" t="s">
        <v>2826</v>
      </c>
      <c r="O466" s="215">
        <v>3000000</v>
      </c>
      <c r="P466" s="216" t="s">
        <v>2827</v>
      </c>
      <c r="Q466" s="213"/>
      <c r="S466" s="222" t="s">
        <v>53</v>
      </c>
      <c r="T466" s="304"/>
      <c r="U466" s="304"/>
      <c r="V466" s="304"/>
      <c r="W466" s="304"/>
      <c r="X466" s="304"/>
    </row>
    <row r="467" spans="1:24" ht="75" customHeight="1">
      <c r="A467" s="302" t="s">
        <v>23</v>
      </c>
      <c r="B467" s="303" t="s">
        <v>532</v>
      </c>
      <c r="C467" s="303" t="s">
        <v>28</v>
      </c>
      <c r="D467" s="302" t="s">
        <v>1642</v>
      </c>
      <c r="E467" s="304" t="s">
        <v>1643</v>
      </c>
      <c r="F467" s="302" t="s">
        <v>1650</v>
      </c>
      <c r="G467" s="304" t="s">
        <v>1651</v>
      </c>
      <c r="H467" s="305" t="s">
        <v>235</v>
      </c>
      <c r="I467" s="305"/>
      <c r="J467" s="304" t="s">
        <v>1752</v>
      </c>
      <c r="K467" s="306">
        <v>7000000</v>
      </c>
      <c r="L467" s="304" t="s">
        <v>1753</v>
      </c>
      <c r="M467" s="306">
        <v>7000000</v>
      </c>
      <c r="N467" s="11" t="s">
        <v>2277</v>
      </c>
      <c r="O467" s="306"/>
      <c r="P467" s="304"/>
      <c r="Q467" s="304"/>
      <c r="R467" s="306"/>
      <c r="S467" s="306"/>
      <c r="T467" s="304"/>
      <c r="U467" s="304"/>
      <c r="V467" s="304"/>
      <c r="W467" s="304"/>
      <c r="X467" s="304"/>
    </row>
    <row r="468" spans="1:24" ht="75" customHeight="1">
      <c r="A468" s="302" t="s">
        <v>23</v>
      </c>
      <c r="B468" s="303" t="s">
        <v>532</v>
      </c>
      <c r="C468" s="303" t="s">
        <v>28</v>
      </c>
      <c r="D468" s="302" t="s">
        <v>1642</v>
      </c>
      <c r="E468" s="304" t="s">
        <v>1643</v>
      </c>
      <c r="F468" s="302" t="s">
        <v>1650</v>
      </c>
      <c r="G468" s="304" t="s">
        <v>1651</v>
      </c>
      <c r="H468" s="305" t="s">
        <v>1754</v>
      </c>
      <c r="I468" s="305"/>
      <c r="J468" s="359" t="s">
        <v>2756</v>
      </c>
      <c r="K468" s="306">
        <v>0</v>
      </c>
      <c r="L468" s="359" t="s">
        <v>1755</v>
      </c>
      <c r="M468" s="306">
        <v>0</v>
      </c>
      <c r="N468" s="11" t="s">
        <v>2644</v>
      </c>
      <c r="O468" s="12">
        <v>0</v>
      </c>
      <c r="P468" s="16" t="s">
        <v>2645</v>
      </c>
      <c r="Q468" s="123">
        <v>1</v>
      </c>
      <c r="R468" s="306"/>
      <c r="S468" s="306"/>
      <c r="T468" s="304"/>
      <c r="U468" s="304"/>
      <c r="V468" s="304"/>
      <c r="W468" s="304"/>
      <c r="X468" s="304"/>
    </row>
    <row r="469" spans="1:24" ht="75" customHeight="1">
      <c r="A469" s="302" t="s">
        <v>23</v>
      </c>
      <c r="B469" s="303" t="s">
        <v>532</v>
      </c>
      <c r="C469" s="303" t="s">
        <v>28</v>
      </c>
      <c r="D469" s="302" t="s">
        <v>1642</v>
      </c>
      <c r="E469" s="304" t="s">
        <v>1643</v>
      </c>
      <c r="F469" s="302" t="s">
        <v>1757</v>
      </c>
      <c r="G469" s="304" t="s">
        <v>1758</v>
      </c>
      <c r="H469" s="305" t="s">
        <v>1754</v>
      </c>
      <c r="I469" s="305"/>
      <c r="J469" s="325" t="s">
        <v>2757</v>
      </c>
      <c r="K469" s="306">
        <v>0</v>
      </c>
      <c r="L469" s="325" t="s">
        <v>2757</v>
      </c>
      <c r="M469" s="306">
        <v>0</v>
      </c>
      <c r="N469" s="11" t="s">
        <v>2646</v>
      </c>
      <c r="O469" s="14">
        <v>0</v>
      </c>
      <c r="P469" s="16" t="s">
        <v>2647</v>
      </c>
      <c r="Q469" s="304"/>
      <c r="R469" s="306"/>
      <c r="S469" s="306"/>
      <c r="T469" s="304"/>
      <c r="U469" s="304"/>
      <c r="V469" s="304"/>
      <c r="W469" s="304"/>
      <c r="X469" s="304"/>
    </row>
    <row r="470" spans="1:24" ht="75" customHeight="1">
      <c r="A470" s="302" t="s">
        <v>23</v>
      </c>
      <c r="B470" s="303" t="s">
        <v>532</v>
      </c>
      <c r="C470" s="303" t="s">
        <v>28</v>
      </c>
      <c r="D470" s="302" t="s">
        <v>1642</v>
      </c>
      <c r="E470" s="304" t="s">
        <v>1643</v>
      </c>
      <c r="F470" s="302" t="s">
        <v>1654</v>
      </c>
      <c r="G470" s="304" t="s">
        <v>1655</v>
      </c>
      <c r="H470" s="305" t="s">
        <v>183</v>
      </c>
      <c r="I470" s="305"/>
      <c r="J470" s="304" t="s">
        <v>1505</v>
      </c>
      <c r="K470" s="306">
        <v>0</v>
      </c>
      <c r="L470" s="304" t="s">
        <v>1434</v>
      </c>
      <c r="M470" s="306">
        <v>0</v>
      </c>
      <c r="N470" s="435" t="s">
        <v>1656</v>
      </c>
      <c r="O470" s="311"/>
      <c r="P470" s="328" t="s">
        <v>1658</v>
      </c>
      <c r="Q470" s="440" t="s">
        <v>53</v>
      </c>
      <c r="R470" s="306"/>
      <c r="S470" s="306"/>
      <c r="T470" s="304"/>
      <c r="U470" s="304"/>
      <c r="V470" s="304"/>
      <c r="W470" s="304"/>
      <c r="X470" s="304"/>
    </row>
    <row r="471" spans="1:24" ht="75" customHeight="1">
      <c r="A471" s="302" t="s">
        <v>23</v>
      </c>
      <c r="B471" s="303" t="s">
        <v>532</v>
      </c>
      <c r="C471" s="303" t="s">
        <v>28</v>
      </c>
      <c r="D471" s="302" t="s">
        <v>1642</v>
      </c>
      <c r="E471" s="304" t="s">
        <v>1643</v>
      </c>
      <c r="F471" s="302" t="s">
        <v>1654</v>
      </c>
      <c r="G471" s="304" t="s">
        <v>1655</v>
      </c>
      <c r="H471" s="305" t="s">
        <v>186</v>
      </c>
      <c r="I471" s="305"/>
      <c r="J471" s="304" t="s">
        <v>1761</v>
      </c>
      <c r="K471" s="306">
        <v>0</v>
      </c>
      <c r="L471" s="304">
        <v>0</v>
      </c>
      <c r="M471" s="306">
        <v>0</v>
      </c>
      <c r="N471" s="102" t="s">
        <v>2273</v>
      </c>
      <c r="O471" s="27"/>
      <c r="P471" s="102" t="s">
        <v>2274</v>
      </c>
      <c r="Q471" s="88" t="s">
        <v>151</v>
      </c>
      <c r="R471" s="306"/>
      <c r="S471" s="306"/>
      <c r="T471" s="304"/>
      <c r="U471" s="304"/>
      <c r="V471" s="304"/>
      <c r="W471" s="304"/>
      <c r="X471" s="304"/>
    </row>
    <row r="472" spans="1:24" ht="75" customHeight="1">
      <c r="A472" s="302" t="s">
        <v>23</v>
      </c>
      <c r="B472" s="303" t="s">
        <v>532</v>
      </c>
      <c r="C472" s="303" t="s">
        <v>28</v>
      </c>
      <c r="D472" s="302" t="s">
        <v>1642</v>
      </c>
      <c r="E472" s="304" t="s">
        <v>1643</v>
      </c>
      <c r="F472" s="302" t="s">
        <v>1654</v>
      </c>
      <c r="G472" s="304" t="s">
        <v>1655</v>
      </c>
      <c r="H472" s="305" t="s">
        <v>370</v>
      </c>
      <c r="I472" s="305"/>
      <c r="J472" s="304" t="s">
        <v>1764</v>
      </c>
      <c r="K472" s="306">
        <v>2000000</v>
      </c>
      <c r="L472" s="304" t="s">
        <v>1766</v>
      </c>
      <c r="M472" s="306">
        <v>4000000</v>
      </c>
      <c r="N472" s="193" t="s">
        <v>2452</v>
      </c>
      <c r="O472" s="306"/>
      <c r="P472" s="304"/>
      <c r="Q472" s="304"/>
      <c r="R472" s="306"/>
      <c r="S472" s="306"/>
      <c r="T472" s="304"/>
      <c r="U472" s="304"/>
      <c r="V472" s="304"/>
      <c r="W472" s="304"/>
      <c r="X472" s="304"/>
    </row>
    <row r="473" spans="1:24" ht="75" customHeight="1">
      <c r="A473" s="302" t="s">
        <v>23</v>
      </c>
      <c r="B473" s="303" t="s">
        <v>532</v>
      </c>
      <c r="C473" s="303" t="s">
        <v>28</v>
      </c>
      <c r="D473" s="302" t="s">
        <v>1642</v>
      </c>
      <c r="E473" s="304" t="s">
        <v>1643</v>
      </c>
      <c r="F473" s="302" t="s">
        <v>1654</v>
      </c>
      <c r="G473" s="304" t="s">
        <v>1655</v>
      </c>
      <c r="H473" s="305" t="s">
        <v>191</v>
      </c>
      <c r="I473" s="305"/>
      <c r="J473" s="304" t="s">
        <v>1775</v>
      </c>
      <c r="K473" s="306">
        <v>3000000</v>
      </c>
      <c r="L473" s="304" t="s">
        <v>1775</v>
      </c>
      <c r="M473" s="306">
        <v>3000000</v>
      </c>
      <c r="N473" s="231" t="s">
        <v>2828</v>
      </c>
      <c r="O473" s="232">
        <v>2000000</v>
      </c>
      <c r="P473" s="233" t="s">
        <v>2825</v>
      </c>
      <c r="Q473" s="213"/>
      <c r="S473" s="222" t="s">
        <v>53</v>
      </c>
      <c r="T473" s="304"/>
      <c r="U473" s="304"/>
      <c r="V473" s="304"/>
      <c r="W473" s="304"/>
      <c r="X473" s="304"/>
    </row>
    <row r="474" spans="1:24" ht="75" customHeight="1">
      <c r="A474" s="302" t="s">
        <v>23</v>
      </c>
      <c r="B474" s="303" t="s">
        <v>532</v>
      </c>
      <c r="C474" s="303" t="s">
        <v>28</v>
      </c>
      <c r="D474" s="302" t="s">
        <v>1642</v>
      </c>
      <c r="E474" s="304" t="s">
        <v>1643</v>
      </c>
      <c r="F474" s="302" t="s">
        <v>1654</v>
      </c>
      <c r="G474" s="304" t="s">
        <v>1655</v>
      </c>
      <c r="H474" s="305" t="s">
        <v>235</v>
      </c>
      <c r="I474" s="305"/>
      <c r="J474" s="304" t="s">
        <v>1781</v>
      </c>
      <c r="K474" s="306">
        <v>15000000</v>
      </c>
      <c r="L474" s="304" t="s">
        <v>1782</v>
      </c>
      <c r="M474" s="306">
        <v>9000000</v>
      </c>
      <c r="N474" s="11" t="s">
        <v>2279</v>
      </c>
      <c r="O474" s="306"/>
      <c r="P474" s="304"/>
      <c r="Q474" s="304"/>
      <c r="R474" s="306"/>
      <c r="S474" s="306"/>
      <c r="T474" s="304"/>
      <c r="U474" s="304"/>
      <c r="V474" s="304"/>
      <c r="W474" s="304"/>
      <c r="X474" s="304"/>
    </row>
    <row r="475" spans="1:24" ht="75" customHeight="1">
      <c r="A475" s="302" t="s">
        <v>23</v>
      </c>
      <c r="B475" s="303" t="s">
        <v>532</v>
      </c>
      <c r="C475" s="303" t="s">
        <v>28</v>
      </c>
      <c r="D475" s="302" t="s">
        <v>1659</v>
      </c>
      <c r="E475" s="304" t="s">
        <v>1660</v>
      </c>
      <c r="F475" s="302" t="s">
        <v>1661</v>
      </c>
      <c r="G475" s="304" t="s">
        <v>1662</v>
      </c>
      <c r="H475" s="305" t="s">
        <v>183</v>
      </c>
      <c r="I475" s="305"/>
      <c r="J475" s="304" t="s">
        <v>1505</v>
      </c>
      <c r="K475" s="306">
        <v>0</v>
      </c>
      <c r="L475" s="304" t="s">
        <v>1434</v>
      </c>
      <c r="M475" s="306">
        <v>0</v>
      </c>
      <c r="N475" s="442" t="s">
        <v>1663</v>
      </c>
      <c r="O475" s="311"/>
      <c r="P475" s="443" t="s">
        <v>1658</v>
      </c>
      <c r="Q475" s="282" t="s">
        <v>53</v>
      </c>
      <c r="R475" s="304"/>
      <c r="S475" s="306"/>
      <c r="T475" s="304"/>
      <c r="U475" s="304"/>
      <c r="V475" s="304"/>
      <c r="W475" s="304"/>
      <c r="X475" s="304"/>
    </row>
    <row r="476" spans="1:24" ht="75" customHeight="1">
      <c r="A476" s="302" t="s">
        <v>23</v>
      </c>
      <c r="B476" s="303" t="s">
        <v>532</v>
      </c>
      <c r="C476" s="303" t="s">
        <v>28</v>
      </c>
      <c r="D476" s="302" t="s">
        <v>1659</v>
      </c>
      <c r="E476" s="304" t="s">
        <v>1660</v>
      </c>
      <c r="F476" s="302" t="s">
        <v>1661</v>
      </c>
      <c r="G476" s="304" t="s">
        <v>1662</v>
      </c>
      <c r="H476" s="305" t="s">
        <v>186</v>
      </c>
      <c r="I476" s="305"/>
      <c r="J476" s="304" t="s">
        <v>1785</v>
      </c>
      <c r="K476" s="306">
        <v>0</v>
      </c>
      <c r="L476" s="304" t="s">
        <v>1785</v>
      </c>
      <c r="M476" s="306">
        <v>0</v>
      </c>
      <c r="N476" s="102" t="s">
        <v>2276</v>
      </c>
      <c r="O476" s="27"/>
      <c r="P476" s="102" t="s">
        <v>2276</v>
      </c>
      <c r="Q476" s="51"/>
      <c r="R476" s="102" t="s">
        <v>151</v>
      </c>
      <c r="S476" s="306"/>
      <c r="T476" s="304"/>
      <c r="U476" s="304"/>
      <c r="V476" s="304"/>
      <c r="W476" s="304"/>
      <c r="X476" s="304"/>
    </row>
    <row r="477" spans="1:24" ht="75" customHeight="1">
      <c r="A477" s="302" t="s">
        <v>23</v>
      </c>
      <c r="B477" s="303" t="s">
        <v>532</v>
      </c>
      <c r="C477" s="303" t="s">
        <v>28</v>
      </c>
      <c r="D477" s="302" t="s">
        <v>1659</v>
      </c>
      <c r="E477" s="304" t="s">
        <v>1660</v>
      </c>
      <c r="F477" s="302" t="s">
        <v>1661</v>
      </c>
      <c r="G477" s="304" t="s">
        <v>1662</v>
      </c>
      <c r="H477" s="305" t="s">
        <v>370</v>
      </c>
      <c r="I477" s="305"/>
      <c r="J477" s="304" t="s">
        <v>1786</v>
      </c>
      <c r="K477" s="306">
        <v>3000000</v>
      </c>
      <c r="L477" s="303" t="s">
        <v>1787</v>
      </c>
      <c r="M477" s="306">
        <v>5000000</v>
      </c>
      <c r="N477" s="191" t="s">
        <v>2427</v>
      </c>
      <c r="O477" s="306"/>
      <c r="P477" s="304"/>
      <c r="Q477" s="306"/>
      <c r="R477" s="304"/>
      <c r="S477" s="306"/>
      <c r="T477" s="304"/>
      <c r="U477" s="304"/>
      <c r="V477" s="304"/>
      <c r="W477" s="304"/>
      <c r="X477" s="304"/>
    </row>
    <row r="478" spans="1:24" ht="75" customHeight="1">
      <c r="A478" s="302" t="s">
        <v>23</v>
      </c>
      <c r="B478" s="303" t="s">
        <v>532</v>
      </c>
      <c r="C478" s="303" t="s">
        <v>28</v>
      </c>
      <c r="D478" s="302" t="s">
        <v>1659</v>
      </c>
      <c r="E478" s="304" t="s">
        <v>1660</v>
      </c>
      <c r="F478" s="302" t="s">
        <v>1661</v>
      </c>
      <c r="G478" s="304" t="s">
        <v>1662</v>
      </c>
      <c r="H478" s="305" t="s">
        <v>378</v>
      </c>
      <c r="I478" s="305"/>
      <c r="J478" s="304" t="s">
        <v>2758</v>
      </c>
      <c r="K478" s="306">
        <v>5000000</v>
      </c>
      <c r="L478" s="304" t="s">
        <v>2759</v>
      </c>
      <c r="M478" s="306">
        <v>3000000</v>
      </c>
      <c r="N478" s="206" t="s">
        <v>2829</v>
      </c>
      <c r="O478" s="215">
        <v>8000000</v>
      </c>
      <c r="P478" s="216" t="s">
        <v>2830</v>
      </c>
      <c r="Q478" s="229" t="s">
        <v>53</v>
      </c>
      <c r="R478" s="304"/>
      <c r="S478" s="306"/>
      <c r="T478" s="304"/>
      <c r="U478" s="304"/>
      <c r="V478" s="304"/>
      <c r="W478" s="304"/>
      <c r="X478" s="304"/>
    </row>
    <row r="479" spans="1:24" ht="75" customHeight="1">
      <c r="A479" s="302" t="s">
        <v>23</v>
      </c>
      <c r="B479" s="303" t="s">
        <v>532</v>
      </c>
      <c r="C479" s="303" t="s">
        <v>28</v>
      </c>
      <c r="D479" s="302" t="s">
        <v>1659</v>
      </c>
      <c r="E479" s="304" t="s">
        <v>1660</v>
      </c>
      <c r="F479" s="302" t="s">
        <v>1661</v>
      </c>
      <c r="G479" s="304" t="s">
        <v>1662</v>
      </c>
      <c r="H479" s="305" t="s">
        <v>235</v>
      </c>
      <c r="I479" s="305"/>
      <c r="J479" s="304" t="s">
        <v>1786</v>
      </c>
      <c r="K479" s="306">
        <v>8000000</v>
      </c>
      <c r="L479" s="303" t="s">
        <v>1787</v>
      </c>
      <c r="M479" s="306">
        <v>10000000</v>
      </c>
      <c r="N479" s="11" t="s">
        <v>2282</v>
      </c>
      <c r="O479" s="306"/>
      <c r="P479" s="304"/>
      <c r="Q479" s="306"/>
      <c r="R479" s="304"/>
      <c r="S479" s="306"/>
      <c r="T479" s="304"/>
      <c r="U479" s="304"/>
      <c r="V479" s="304"/>
      <c r="W479" s="304"/>
      <c r="X479" s="304"/>
    </row>
    <row r="480" spans="1:24" ht="75" customHeight="1">
      <c r="A480" s="302" t="s">
        <v>23</v>
      </c>
      <c r="B480" s="303" t="s">
        <v>532</v>
      </c>
      <c r="C480" s="303" t="s">
        <v>28</v>
      </c>
      <c r="D480" s="302" t="s">
        <v>1659</v>
      </c>
      <c r="E480" s="304" t="s">
        <v>1660</v>
      </c>
      <c r="F480" s="302" t="s">
        <v>1664</v>
      </c>
      <c r="G480" s="304" t="s">
        <v>1665</v>
      </c>
      <c r="H480" s="305" t="s">
        <v>183</v>
      </c>
      <c r="I480" s="305"/>
      <c r="J480" s="304" t="s">
        <v>1505</v>
      </c>
      <c r="K480" s="306">
        <v>0</v>
      </c>
      <c r="L480" s="304" t="s">
        <v>1434</v>
      </c>
      <c r="M480" s="306">
        <v>0</v>
      </c>
      <c r="N480" s="439" t="s">
        <v>1666</v>
      </c>
      <c r="O480" s="311"/>
      <c r="P480" s="439" t="s">
        <v>1666</v>
      </c>
      <c r="Q480" s="440" t="s">
        <v>53</v>
      </c>
      <c r="R480" s="304"/>
      <c r="S480" s="306"/>
      <c r="T480" s="304"/>
      <c r="U480" s="304"/>
      <c r="V480" s="304"/>
      <c r="W480" s="304"/>
      <c r="X480" s="304"/>
    </row>
    <row r="481" spans="1:24" ht="75" customHeight="1">
      <c r="A481" s="302" t="s">
        <v>23</v>
      </c>
      <c r="B481" s="303" t="s">
        <v>532</v>
      </c>
      <c r="C481" s="303" t="s">
        <v>28</v>
      </c>
      <c r="D481" s="302" t="s">
        <v>1659</v>
      </c>
      <c r="E481" s="304" t="s">
        <v>1660</v>
      </c>
      <c r="F481" s="302" t="s">
        <v>1664</v>
      </c>
      <c r="G481" s="304" t="s">
        <v>1665</v>
      </c>
      <c r="H481" s="305" t="s">
        <v>186</v>
      </c>
      <c r="I481" s="305"/>
      <c r="J481" s="304"/>
      <c r="K481" s="306">
        <v>0</v>
      </c>
      <c r="L481" s="365" t="s">
        <v>1799</v>
      </c>
      <c r="M481" s="306">
        <v>50000000</v>
      </c>
      <c r="N481" s="99" t="s">
        <v>2267</v>
      </c>
      <c r="O481" s="27"/>
      <c r="P481" s="102" t="s">
        <v>2278</v>
      </c>
      <c r="Q481" s="88" t="s">
        <v>151</v>
      </c>
      <c r="R481" s="304"/>
      <c r="S481" s="306"/>
      <c r="T481" s="304"/>
      <c r="U481" s="304"/>
      <c r="V481" s="304"/>
      <c r="W481" s="304"/>
      <c r="X481" s="304"/>
    </row>
    <row r="482" spans="1:24" ht="75" customHeight="1">
      <c r="A482" s="302" t="s">
        <v>23</v>
      </c>
      <c r="B482" s="303" t="s">
        <v>532</v>
      </c>
      <c r="C482" s="303" t="s">
        <v>28</v>
      </c>
      <c r="D482" s="302" t="s">
        <v>1659</v>
      </c>
      <c r="E482" s="304" t="s">
        <v>1660</v>
      </c>
      <c r="F482" s="302" t="s">
        <v>1664</v>
      </c>
      <c r="G482" s="304" t="s">
        <v>1665</v>
      </c>
      <c r="H482" s="305" t="s">
        <v>370</v>
      </c>
      <c r="I482" s="305"/>
      <c r="J482" s="304" t="s">
        <v>1800</v>
      </c>
      <c r="K482" s="306">
        <v>2000000</v>
      </c>
      <c r="L482" s="304" t="s">
        <v>1801</v>
      </c>
      <c r="M482" s="306">
        <v>3000000</v>
      </c>
      <c r="N482" s="191" t="s">
        <v>2454</v>
      </c>
      <c r="O482" s="306"/>
      <c r="P482" s="304"/>
      <c r="Q482" s="306"/>
      <c r="R482" s="304"/>
      <c r="S482" s="306"/>
      <c r="T482" s="304"/>
      <c r="U482" s="304"/>
      <c r="V482" s="304"/>
      <c r="W482" s="304"/>
      <c r="X482" s="304"/>
    </row>
    <row r="483" spans="1:24" ht="75" customHeight="1">
      <c r="A483" s="302" t="s">
        <v>23</v>
      </c>
      <c r="B483" s="303" t="s">
        <v>532</v>
      </c>
      <c r="C483" s="303" t="s">
        <v>28</v>
      </c>
      <c r="D483" s="302" t="s">
        <v>1659</v>
      </c>
      <c r="E483" s="304" t="s">
        <v>1660</v>
      </c>
      <c r="F483" s="302" t="s">
        <v>1664</v>
      </c>
      <c r="G483" s="304" t="s">
        <v>1665</v>
      </c>
      <c r="H483" s="305" t="s">
        <v>378</v>
      </c>
      <c r="I483" s="305"/>
      <c r="J483" s="367" t="s">
        <v>2760</v>
      </c>
      <c r="K483" s="306">
        <v>5000000</v>
      </c>
      <c r="L483" s="304" t="s">
        <v>2761</v>
      </c>
      <c r="M483" s="306">
        <v>5000000</v>
      </c>
      <c r="N483" s="410"/>
      <c r="O483" s="306"/>
      <c r="P483" s="304"/>
      <c r="Q483" s="306"/>
      <c r="R483" s="304"/>
      <c r="S483" s="306"/>
      <c r="T483" s="304"/>
      <c r="U483" s="304"/>
      <c r="V483" s="304"/>
      <c r="W483" s="304"/>
      <c r="X483" s="304"/>
    </row>
    <row r="484" spans="1:24" ht="75" customHeight="1">
      <c r="A484" s="302" t="s">
        <v>23</v>
      </c>
      <c r="B484" s="303" t="s">
        <v>532</v>
      </c>
      <c r="C484" s="303" t="s">
        <v>28</v>
      </c>
      <c r="D484" s="302" t="s">
        <v>1659</v>
      </c>
      <c r="E484" s="304" t="s">
        <v>1660</v>
      </c>
      <c r="F484" s="302" t="s">
        <v>1664</v>
      </c>
      <c r="G484" s="304" t="s">
        <v>1665</v>
      </c>
      <c r="H484" s="305" t="s">
        <v>235</v>
      </c>
      <c r="I484" s="305"/>
      <c r="J484" s="304" t="s">
        <v>1802</v>
      </c>
      <c r="K484" s="306">
        <v>7000000</v>
      </c>
      <c r="L484" s="304" t="s">
        <v>1803</v>
      </c>
      <c r="M484" s="306">
        <v>8000000</v>
      </c>
      <c r="N484" s="304"/>
      <c r="O484" s="306"/>
      <c r="P484" s="304"/>
      <c r="Q484" s="306"/>
      <c r="R484" s="304"/>
      <c r="S484" s="306"/>
      <c r="T484" s="304"/>
      <c r="U484" s="304"/>
      <c r="V484" s="304"/>
      <c r="W484" s="304"/>
      <c r="X484" s="304"/>
    </row>
    <row r="485" spans="1:24" ht="75" customHeight="1">
      <c r="A485" s="302" t="s">
        <v>23</v>
      </c>
      <c r="B485" s="303" t="s">
        <v>532</v>
      </c>
      <c r="C485" s="303" t="s">
        <v>28</v>
      </c>
      <c r="D485" s="302" t="s">
        <v>562</v>
      </c>
      <c r="E485" s="304" t="s">
        <v>563</v>
      </c>
      <c r="F485" s="302" t="s">
        <v>564</v>
      </c>
      <c r="G485" s="304" t="s">
        <v>565</v>
      </c>
      <c r="H485" s="305" t="s">
        <v>293</v>
      </c>
      <c r="I485" s="305"/>
      <c r="J485" s="304" t="s">
        <v>1530</v>
      </c>
      <c r="K485" s="306">
        <v>0</v>
      </c>
      <c r="L485" s="304" t="s">
        <v>1434</v>
      </c>
      <c r="M485" s="306">
        <v>0</v>
      </c>
      <c r="N485" s="274" t="s">
        <v>1667</v>
      </c>
      <c r="O485" s="311"/>
      <c r="P485" s="324" t="s">
        <v>1668</v>
      </c>
      <c r="Q485" s="282" t="s">
        <v>53</v>
      </c>
      <c r="R485" s="304"/>
      <c r="S485" s="306"/>
      <c r="T485" s="304"/>
      <c r="U485" s="304"/>
      <c r="V485" s="304"/>
      <c r="W485" s="304"/>
      <c r="X485" s="304"/>
    </row>
    <row r="486" spans="1:24" ht="75" customHeight="1">
      <c r="A486" s="302" t="s">
        <v>23</v>
      </c>
      <c r="B486" s="303" t="s">
        <v>532</v>
      </c>
      <c r="C486" s="303" t="s">
        <v>28</v>
      </c>
      <c r="D486" s="302" t="s">
        <v>562</v>
      </c>
      <c r="E486" s="304" t="s">
        <v>563</v>
      </c>
      <c r="F486" s="302" t="s">
        <v>564</v>
      </c>
      <c r="G486" s="304" t="s">
        <v>565</v>
      </c>
      <c r="H486" s="305" t="s">
        <v>186</v>
      </c>
      <c r="I486" s="305"/>
      <c r="J486" s="304" t="s">
        <v>1804</v>
      </c>
      <c r="K486" s="306">
        <v>30000000</v>
      </c>
      <c r="L486" s="304" t="s">
        <v>1805</v>
      </c>
      <c r="M486" s="306">
        <v>30000000</v>
      </c>
      <c r="N486" s="102" t="s">
        <v>2267</v>
      </c>
      <c r="O486" s="27"/>
      <c r="P486" s="102" t="s">
        <v>2278</v>
      </c>
      <c r="Q486" s="88" t="s">
        <v>151</v>
      </c>
      <c r="R486" s="304"/>
      <c r="S486" s="306"/>
      <c r="T486" s="304"/>
      <c r="U486" s="304"/>
      <c r="V486" s="304"/>
      <c r="W486" s="304"/>
      <c r="X486" s="304"/>
    </row>
    <row r="487" spans="1:24" ht="75" customHeight="1">
      <c r="A487" s="302" t="s">
        <v>23</v>
      </c>
      <c r="B487" s="303" t="s">
        <v>532</v>
      </c>
      <c r="C487" s="303" t="s">
        <v>28</v>
      </c>
      <c r="D487" s="302" t="s">
        <v>562</v>
      </c>
      <c r="E487" s="304" t="s">
        <v>563</v>
      </c>
      <c r="F487" s="302" t="s">
        <v>564</v>
      </c>
      <c r="G487" s="304" t="s">
        <v>565</v>
      </c>
      <c r="H487" s="305" t="s">
        <v>370</v>
      </c>
      <c r="I487" s="305"/>
      <c r="J487" s="304" t="s">
        <v>1806</v>
      </c>
      <c r="K487" s="306">
        <v>2000000</v>
      </c>
      <c r="L487" s="304" t="s">
        <v>1807</v>
      </c>
      <c r="M487" s="306">
        <v>3000000</v>
      </c>
      <c r="N487" s="194" t="s">
        <v>2393</v>
      </c>
      <c r="O487" s="306"/>
      <c r="P487" s="304"/>
      <c r="Q487" s="306"/>
      <c r="R487" s="304"/>
      <c r="S487" s="306"/>
      <c r="T487" s="304"/>
      <c r="U487" s="304"/>
      <c r="V487" s="304"/>
      <c r="W487" s="304"/>
      <c r="X487" s="304"/>
    </row>
    <row r="488" spans="1:24" ht="75" customHeight="1">
      <c r="A488" s="302" t="s">
        <v>23</v>
      </c>
      <c r="B488" s="303" t="s">
        <v>532</v>
      </c>
      <c r="C488" s="303" t="s">
        <v>28</v>
      </c>
      <c r="D488" s="302" t="s">
        <v>562</v>
      </c>
      <c r="E488" s="304" t="s">
        <v>563</v>
      </c>
      <c r="F488" s="302" t="s">
        <v>564</v>
      </c>
      <c r="G488" s="304" t="s">
        <v>565</v>
      </c>
      <c r="H488" s="305" t="s">
        <v>378</v>
      </c>
      <c r="I488" s="305"/>
      <c r="J488" s="304" t="s">
        <v>2762</v>
      </c>
      <c r="K488" s="306">
        <v>10000000</v>
      </c>
      <c r="L488" s="304" t="s">
        <v>1808</v>
      </c>
      <c r="M488" s="306">
        <v>10000000</v>
      </c>
      <c r="N488" s="219" t="s">
        <v>2795</v>
      </c>
      <c r="O488" s="220">
        <v>10000000</v>
      </c>
      <c r="P488" s="216" t="s">
        <v>2796</v>
      </c>
      <c r="Q488" s="306"/>
      <c r="R488" s="304"/>
      <c r="S488" s="306"/>
      <c r="T488" s="304"/>
      <c r="U488" s="304"/>
      <c r="V488" s="304"/>
      <c r="W488" s="304"/>
      <c r="X488" s="304"/>
    </row>
    <row r="489" spans="1:24" ht="75" customHeight="1">
      <c r="A489" s="302" t="s">
        <v>23</v>
      </c>
      <c r="B489" s="303" t="s">
        <v>532</v>
      </c>
      <c r="C489" s="303" t="s">
        <v>28</v>
      </c>
      <c r="D489" s="302" t="s">
        <v>562</v>
      </c>
      <c r="E489" s="304" t="s">
        <v>563</v>
      </c>
      <c r="F489" s="302" t="s">
        <v>564</v>
      </c>
      <c r="G489" s="304" t="s">
        <v>565</v>
      </c>
      <c r="H489" s="305" t="s">
        <v>235</v>
      </c>
      <c r="I489" s="305"/>
      <c r="J489" s="304" t="s">
        <v>1809</v>
      </c>
      <c r="K489" s="306">
        <v>10000000</v>
      </c>
      <c r="L489" s="304" t="s">
        <v>1810</v>
      </c>
      <c r="M489" s="306">
        <v>10000000</v>
      </c>
      <c r="N489" s="11" t="s">
        <v>2285</v>
      </c>
      <c r="O489" s="306"/>
      <c r="P489" s="304"/>
      <c r="Q489" s="306"/>
      <c r="R489" s="304"/>
      <c r="S489" s="306"/>
      <c r="T489" s="304"/>
      <c r="U489" s="304"/>
      <c r="V489" s="304"/>
      <c r="W489" s="304"/>
      <c r="X489" s="304"/>
    </row>
    <row r="490" spans="1:24" ht="75" customHeight="1">
      <c r="A490" s="302" t="s">
        <v>23</v>
      </c>
      <c r="B490" s="303" t="s">
        <v>532</v>
      </c>
      <c r="C490" s="303" t="s">
        <v>28</v>
      </c>
      <c r="D490" s="302" t="s">
        <v>562</v>
      </c>
      <c r="E490" s="304" t="s">
        <v>563</v>
      </c>
      <c r="F490" s="302" t="s">
        <v>564</v>
      </c>
      <c r="G490" s="304" t="s">
        <v>565</v>
      </c>
      <c r="H490" s="305" t="s">
        <v>308</v>
      </c>
      <c r="I490" s="305"/>
      <c r="J490" s="304" t="s">
        <v>975</v>
      </c>
      <c r="K490" s="400">
        <v>10000000</v>
      </c>
      <c r="L490" s="304" t="s">
        <v>612</v>
      </c>
      <c r="M490" s="400">
        <v>10000000</v>
      </c>
      <c r="N490" s="263" t="s">
        <v>977</v>
      </c>
      <c r="O490" s="444"/>
      <c r="P490" s="264" t="s">
        <v>978</v>
      </c>
      <c r="Q490" s="445" t="s">
        <v>151</v>
      </c>
      <c r="R490" s="304"/>
      <c r="S490" s="400"/>
      <c r="T490" s="304"/>
      <c r="U490" s="304"/>
      <c r="V490" s="304"/>
      <c r="W490" s="304"/>
      <c r="X490" s="304"/>
    </row>
    <row r="491" spans="1:24" ht="75" customHeight="1">
      <c r="A491" s="302" t="s">
        <v>23</v>
      </c>
      <c r="B491" s="303" t="s">
        <v>532</v>
      </c>
      <c r="C491" s="303" t="s">
        <v>28</v>
      </c>
      <c r="D491" s="302" t="s">
        <v>562</v>
      </c>
      <c r="E491" s="304" t="s">
        <v>563</v>
      </c>
      <c r="F491" s="302" t="s">
        <v>564</v>
      </c>
      <c r="G491" s="304" t="s">
        <v>565</v>
      </c>
      <c r="H491" s="305" t="s">
        <v>223</v>
      </c>
      <c r="I491" s="305"/>
      <c r="J491" s="304" t="s">
        <v>566</v>
      </c>
      <c r="K491" s="306">
        <v>47198066.240000002</v>
      </c>
      <c r="L491" s="304" t="s">
        <v>566</v>
      </c>
      <c r="M491" s="306">
        <v>58997582.799999997</v>
      </c>
      <c r="N491" s="255" t="s">
        <v>567</v>
      </c>
      <c r="O491" s="394">
        <v>47198066.240000002</v>
      </c>
      <c r="P491" s="257" t="s">
        <v>539</v>
      </c>
      <c r="Q491" s="258" t="s">
        <v>53</v>
      </c>
      <c r="R491" s="304"/>
      <c r="S491" s="306"/>
      <c r="T491" s="304"/>
      <c r="U491" s="304"/>
      <c r="V491" s="304"/>
      <c r="W491" s="304"/>
      <c r="X491" s="304"/>
    </row>
    <row r="492" spans="1:24" ht="75" customHeight="1">
      <c r="A492" s="302" t="s">
        <v>23</v>
      </c>
      <c r="B492" s="303" t="s">
        <v>532</v>
      </c>
      <c r="C492" s="303" t="s">
        <v>28</v>
      </c>
      <c r="D492" s="302" t="s">
        <v>562</v>
      </c>
      <c r="E492" s="304" t="s">
        <v>563</v>
      </c>
      <c r="F492" s="302" t="s">
        <v>564</v>
      </c>
      <c r="G492" s="304" t="s">
        <v>565</v>
      </c>
      <c r="H492" s="305" t="s">
        <v>311</v>
      </c>
      <c r="I492" s="305"/>
      <c r="J492" s="304" t="s">
        <v>1130</v>
      </c>
      <c r="K492" s="306">
        <v>0</v>
      </c>
      <c r="L492" s="304" t="s">
        <v>1131</v>
      </c>
      <c r="M492" s="306">
        <v>0</v>
      </c>
      <c r="N492" s="47" t="s">
        <v>1166</v>
      </c>
      <c r="O492" s="151">
        <v>0</v>
      </c>
      <c r="P492" s="67" t="s">
        <v>1167</v>
      </c>
      <c r="Q492" s="66" t="s">
        <v>53</v>
      </c>
      <c r="R492" s="304"/>
      <c r="S492" s="306"/>
      <c r="T492" s="304"/>
      <c r="U492" s="304"/>
      <c r="V492" s="304"/>
      <c r="W492" s="304"/>
      <c r="X492" s="304"/>
    </row>
    <row r="493" spans="1:24" ht="75" customHeight="1">
      <c r="A493" s="302" t="s">
        <v>23</v>
      </c>
      <c r="B493" s="303" t="s">
        <v>532</v>
      </c>
      <c r="C493" s="303" t="s">
        <v>28</v>
      </c>
      <c r="D493" s="302" t="s">
        <v>562</v>
      </c>
      <c r="E493" s="304" t="s">
        <v>563</v>
      </c>
      <c r="F493" s="302" t="s">
        <v>564</v>
      </c>
      <c r="G493" s="304" t="s">
        <v>565</v>
      </c>
      <c r="H493" s="305"/>
      <c r="I493" s="305" t="s">
        <v>228</v>
      </c>
      <c r="J493" s="304" t="s">
        <v>1580</v>
      </c>
      <c r="K493" s="306">
        <v>5000000</v>
      </c>
      <c r="L493" s="304" t="s">
        <v>1582</v>
      </c>
      <c r="M493" s="306">
        <v>5000000</v>
      </c>
      <c r="N493" s="446" t="s">
        <v>1441</v>
      </c>
      <c r="O493" s="283"/>
      <c r="P493" s="350" t="s">
        <v>1443</v>
      </c>
      <c r="Q493" s="306"/>
      <c r="R493" s="304"/>
      <c r="S493" s="306"/>
      <c r="T493" s="304"/>
      <c r="U493" s="304"/>
      <c r="V493" s="304"/>
      <c r="W493" s="304"/>
      <c r="X493" s="304"/>
    </row>
    <row r="494" spans="1:24" ht="75" customHeight="1">
      <c r="A494" s="302" t="s">
        <v>23</v>
      </c>
      <c r="B494" s="303" t="s">
        <v>532</v>
      </c>
      <c r="C494" s="303" t="s">
        <v>28</v>
      </c>
      <c r="D494" s="302" t="s">
        <v>562</v>
      </c>
      <c r="E494" s="304" t="s">
        <v>563</v>
      </c>
      <c r="F494" s="302" t="s">
        <v>564</v>
      </c>
      <c r="G494" s="304" t="s">
        <v>565</v>
      </c>
      <c r="H494" s="305"/>
      <c r="I494" s="305" t="s">
        <v>92</v>
      </c>
      <c r="J494" s="304"/>
      <c r="K494" s="306">
        <v>0</v>
      </c>
      <c r="L494" s="304"/>
      <c r="M494" s="306">
        <v>0</v>
      </c>
      <c r="N494" s="255" t="s">
        <v>1904</v>
      </c>
      <c r="O494" s="311"/>
      <c r="P494" s="257" t="s">
        <v>1905</v>
      </c>
      <c r="Q494" s="315" t="s">
        <v>53</v>
      </c>
      <c r="R494" s="304"/>
      <c r="S494" s="306"/>
      <c r="T494" s="304"/>
      <c r="U494" s="304"/>
      <c r="V494" s="304"/>
      <c r="W494" s="304"/>
      <c r="X494" s="304"/>
    </row>
    <row r="495" spans="1:24" ht="75" customHeight="1">
      <c r="A495" s="302" t="s">
        <v>23</v>
      </c>
      <c r="B495" s="303" t="s">
        <v>532</v>
      </c>
      <c r="C495" s="303" t="s">
        <v>28</v>
      </c>
      <c r="D495" s="302" t="s">
        <v>562</v>
      </c>
      <c r="E495" s="304" t="s">
        <v>563</v>
      </c>
      <c r="F495" s="302" t="s">
        <v>1669</v>
      </c>
      <c r="G495" s="304" t="s">
        <v>1670</v>
      </c>
      <c r="H495" s="305" t="s">
        <v>183</v>
      </c>
      <c r="I495" s="305"/>
      <c r="J495" s="304" t="s">
        <v>1671</v>
      </c>
      <c r="K495" s="306">
        <v>15000000</v>
      </c>
      <c r="L495" s="304" t="s">
        <v>1671</v>
      </c>
      <c r="M495" s="306">
        <v>15000000</v>
      </c>
      <c r="N495" s="286" t="s">
        <v>1673</v>
      </c>
      <c r="O495" s="311"/>
      <c r="P495" s="286" t="s">
        <v>1602</v>
      </c>
      <c r="Q495" s="282" t="s">
        <v>53</v>
      </c>
      <c r="R495" s="304"/>
      <c r="S495" s="306"/>
      <c r="T495" s="304"/>
      <c r="U495" s="304"/>
      <c r="V495" s="304"/>
      <c r="W495" s="304"/>
      <c r="X495" s="304"/>
    </row>
    <row r="496" spans="1:24" ht="75" customHeight="1">
      <c r="A496" s="302" t="s">
        <v>23</v>
      </c>
      <c r="B496" s="303" t="s">
        <v>532</v>
      </c>
      <c r="C496" s="303" t="s">
        <v>28</v>
      </c>
      <c r="D496" s="302" t="s">
        <v>562</v>
      </c>
      <c r="E496" s="304" t="s">
        <v>563</v>
      </c>
      <c r="F496" s="302" t="s">
        <v>1669</v>
      </c>
      <c r="G496" s="304" t="s">
        <v>1670</v>
      </c>
      <c r="H496" s="305" t="s">
        <v>186</v>
      </c>
      <c r="I496" s="305"/>
      <c r="J496" s="304"/>
      <c r="K496" s="306">
        <v>0</v>
      </c>
      <c r="L496" s="304"/>
      <c r="M496" s="306">
        <v>0</v>
      </c>
      <c r="N496" s="102" t="s">
        <v>2283</v>
      </c>
      <c r="O496" s="27"/>
      <c r="P496" s="102" t="s">
        <v>2284</v>
      </c>
      <c r="Q496" s="88" t="s">
        <v>151</v>
      </c>
      <c r="R496" s="304"/>
      <c r="S496" s="306"/>
      <c r="T496" s="304"/>
      <c r="U496" s="304"/>
      <c r="V496" s="304"/>
      <c r="W496" s="304"/>
      <c r="X496" s="304"/>
    </row>
    <row r="497" spans="1:24" ht="75" customHeight="1">
      <c r="A497" s="302" t="s">
        <v>23</v>
      </c>
      <c r="B497" s="303" t="s">
        <v>532</v>
      </c>
      <c r="C497" s="303" t="s">
        <v>28</v>
      </c>
      <c r="D497" s="302" t="s">
        <v>562</v>
      </c>
      <c r="E497" s="304" t="s">
        <v>563</v>
      </c>
      <c r="F497" s="302" t="s">
        <v>1669</v>
      </c>
      <c r="G497" s="304" t="s">
        <v>1670</v>
      </c>
      <c r="H497" s="305" t="s">
        <v>370</v>
      </c>
      <c r="I497" s="305"/>
      <c r="J497" s="304" t="s">
        <v>1822</v>
      </c>
      <c r="K497" s="306">
        <v>2000000</v>
      </c>
      <c r="L497" s="304" t="s">
        <v>1822</v>
      </c>
      <c r="M497" s="306">
        <v>3000000</v>
      </c>
      <c r="N497" s="198" t="s">
        <v>2455</v>
      </c>
      <c r="O497" s="306"/>
      <c r="P497" s="304"/>
      <c r="Q497" s="306"/>
      <c r="R497" s="304"/>
      <c r="S497" s="306"/>
      <c r="T497" s="304"/>
      <c r="U497" s="304"/>
      <c r="V497" s="304"/>
      <c r="W497" s="304"/>
      <c r="X497" s="304"/>
    </row>
    <row r="498" spans="1:24" ht="75" customHeight="1">
      <c r="A498" s="302" t="s">
        <v>23</v>
      </c>
      <c r="B498" s="303" t="s">
        <v>532</v>
      </c>
      <c r="C498" s="303" t="s">
        <v>28</v>
      </c>
      <c r="D498" s="302" t="s">
        <v>562</v>
      </c>
      <c r="E498" s="304" t="s">
        <v>563</v>
      </c>
      <c r="F498" s="302" t="s">
        <v>1669</v>
      </c>
      <c r="G498" s="304" t="s">
        <v>1670</v>
      </c>
      <c r="H498" s="305" t="s">
        <v>378</v>
      </c>
      <c r="I498" s="305"/>
      <c r="J498" s="304" t="s">
        <v>1824</v>
      </c>
      <c r="K498" s="306">
        <v>3000000</v>
      </c>
      <c r="L498" s="304" t="s">
        <v>1825</v>
      </c>
      <c r="M498" s="306">
        <v>4000000</v>
      </c>
      <c r="N498" s="304"/>
      <c r="O498" s="306"/>
      <c r="P498" s="304"/>
      <c r="Q498" s="306"/>
      <c r="R498" s="304"/>
      <c r="S498" s="306"/>
      <c r="T498" s="304"/>
      <c r="U498" s="304"/>
      <c r="V498" s="304"/>
      <c r="W498" s="304"/>
      <c r="X498" s="304"/>
    </row>
    <row r="499" spans="1:24" ht="75" customHeight="1">
      <c r="A499" s="302" t="s">
        <v>23</v>
      </c>
      <c r="B499" s="303" t="s">
        <v>532</v>
      </c>
      <c r="C499" s="303" t="s">
        <v>28</v>
      </c>
      <c r="D499" s="302" t="s">
        <v>562</v>
      </c>
      <c r="E499" s="304" t="s">
        <v>563</v>
      </c>
      <c r="F499" s="302" t="s">
        <v>1669</v>
      </c>
      <c r="G499" s="304" t="s">
        <v>1670</v>
      </c>
      <c r="H499" s="305" t="s">
        <v>235</v>
      </c>
      <c r="I499" s="305"/>
      <c r="J499" s="304" t="s">
        <v>1822</v>
      </c>
      <c r="K499" s="306">
        <v>20000000</v>
      </c>
      <c r="L499" s="304" t="s">
        <v>1828</v>
      </c>
      <c r="M499" s="306">
        <v>12000000</v>
      </c>
      <c r="N499" s="11" t="s">
        <v>2286</v>
      </c>
      <c r="O499" s="306"/>
      <c r="P499" s="304"/>
      <c r="Q499" s="306"/>
      <c r="R499" s="304"/>
      <c r="S499" s="306"/>
      <c r="T499" s="304"/>
      <c r="U499" s="304"/>
      <c r="V499" s="304"/>
      <c r="W499" s="304"/>
      <c r="X499" s="304"/>
    </row>
    <row r="500" spans="1:24" ht="75" customHeight="1">
      <c r="A500" s="302" t="s">
        <v>23</v>
      </c>
      <c r="B500" s="303" t="s">
        <v>532</v>
      </c>
      <c r="C500" s="303" t="s">
        <v>28</v>
      </c>
      <c r="D500" s="302" t="s">
        <v>562</v>
      </c>
      <c r="E500" s="304" t="s">
        <v>563</v>
      </c>
      <c r="F500" s="302" t="s">
        <v>1669</v>
      </c>
      <c r="G500" s="304" t="s">
        <v>1670</v>
      </c>
      <c r="H500" s="305" t="s">
        <v>1830</v>
      </c>
      <c r="I500" s="305"/>
      <c r="J500" s="304"/>
      <c r="K500" s="306">
        <v>0</v>
      </c>
      <c r="L500" s="145" t="s">
        <v>2863</v>
      </c>
      <c r="M500" s="133"/>
      <c r="N500" s="516" t="s">
        <v>2864</v>
      </c>
      <c r="O500" s="515" t="s">
        <v>53</v>
      </c>
      <c r="P500" s="304"/>
      <c r="Q500" s="306"/>
      <c r="R500" s="304"/>
      <c r="S500" s="306"/>
      <c r="T500" s="304"/>
      <c r="U500" s="304"/>
      <c r="V500" s="304"/>
      <c r="W500" s="304"/>
      <c r="X500" s="304"/>
    </row>
    <row r="501" spans="1:24" ht="75" customHeight="1">
      <c r="A501" s="302" t="s">
        <v>23</v>
      </c>
      <c r="B501" s="303" t="s">
        <v>532</v>
      </c>
      <c r="C501" s="303" t="s">
        <v>28</v>
      </c>
      <c r="D501" s="302" t="s">
        <v>562</v>
      </c>
      <c r="E501" s="304" t="s">
        <v>563</v>
      </c>
      <c r="F501" s="302" t="s">
        <v>568</v>
      </c>
      <c r="G501" s="304" t="s">
        <v>569</v>
      </c>
      <c r="H501" s="305" t="s">
        <v>183</v>
      </c>
      <c r="I501" s="305"/>
      <c r="J501" s="304" t="s">
        <v>1674</v>
      </c>
      <c r="K501" s="306">
        <v>500000</v>
      </c>
      <c r="L501" s="304" t="s">
        <v>1674</v>
      </c>
      <c r="M501" s="306">
        <v>500000</v>
      </c>
      <c r="N501" s="274" t="s">
        <v>1675</v>
      </c>
      <c r="O501" s="275" t="s">
        <v>1676</v>
      </c>
      <c r="P501" s="286" t="s">
        <v>1480</v>
      </c>
      <c r="Q501" s="282" t="s">
        <v>53</v>
      </c>
      <c r="R501" s="304"/>
      <c r="S501" s="306"/>
      <c r="T501" s="304"/>
      <c r="U501" s="304"/>
      <c r="V501" s="304"/>
      <c r="W501" s="304"/>
      <c r="X501" s="304"/>
    </row>
    <row r="502" spans="1:24" ht="75" customHeight="1">
      <c r="A502" s="302" t="s">
        <v>23</v>
      </c>
      <c r="B502" s="303" t="s">
        <v>532</v>
      </c>
      <c r="C502" s="303" t="s">
        <v>28</v>
      </c>
      <c r="D502" s="302" t="s">
        <v>562</v>
      </c>
      <c r="E502" s="304" t="s">
        <v>563</v>
      </c>
      <c r="F502" s="302" t="s">
        <v>568</v>
      </c>
      <c r="G502" s="304" t="s">
        <v>569</v>
      </c>
      <c r="H502" s="305" t="s">
        <v>186</v>
      </c>
      <c r="I502" s="305"/>
      <c r="J502" s="304" t="s">
        <v>1836</v>
      </c>
      <c r="K502" s="306">
        <v>14500000</v>
      </c>
      <c r="L502" s="304" t="s">
        <v>1836</v>
      </c>
      <c r="M502" s="306">
        <v>14500000</v>
      </c>
      <c r="N502" s="102" t="s">
        <v>2287</v>
      </c>
      <c r="O502" s="27"/>
      <c r="P502" s="102" t="s">
        <v>2288</v>
      </c>
      <c r="Q502" s="51"/>
      <c r="R502" s="26"/>
      <c r="S502" s="88" t="s">
        <v>151</v>
      </c>
      <c r="T502" s="304"/>
      <c r="U502" s="304"/>
      <c r="V502" s="304"/>
      <c r="W502" s="304"/>
      <c r="X502" s="304"/>
    </row>
    <row r="503" spans="1:24" ht="75" customHeight="1">
      <c r="A503" s="302" t="s">
        <v>23</v>
      </c>
      <c r="B503" s="303" t="s">
        <v>532</v>
      </c>
      <c r="C503" s="303" t="s">
        <v>28</v>
      </c>
      <c r="D503" s="302" t="s">
        <v>562</v>
      </c>
      <c r="E503" s="304" t="s">
        <v>563</v>
      </c>
      <c r="F503" s="302" t="s">
        <v>568</v>
      </c>
      <c r="G503" s="304" t="s">
        <v>569</v>
      </c>
      <c r="H503" s="305" t="s">
        <v>308</v>
      </c>
      <c r="I503" s="305"/>
      <c r="J503" s="304" t="s">
        <v>980</v>
      </c>
      <c r="K503" s="306">
        <v>0</v>
      </c>
      <c r="L503" s="304"/>
      <c r="M503" s="306">
        <v>0</v>
      </c>
      <c r="N503" s="304"/>
      <c r="O503" s="306"/>
      <c r="P503" s="304"/>
      <c r="Q503" s="306"/>
      <c r="R503" s="304"/>
      <c r="S503" s="306"/>
      <c r="T503" s="304"/>
      <c r="U503" s="304"/>
      <c r="V503" s="304"/>
      <c r="W503" s="304"/>
      <c r="X503" s="304"/>
    </row>
    <row r="504" spans="1:24" ht="75" customHeight="1">
      <c r="A504" s="302" t="s">
        <v>23</v>
      </c>
      <c r="B504" s="303" t="s">
        <v>532</v>
      </c>
      <c r="C504" s="303" t="s">
        <v>28</v>
      </c>
      <c r="D504" s="302" t="s">
        <v>562</v>
      </c>
      <c r="E504" s="304" t="s">
        <v>563</v>
      </c>
      <c r="F504" s="302" t="s">
        <v>568</v>
      </c>
      <c r="G504" s="304" t="s">
        <v>569</v>
      </c>
      <c r="H504" s="305" t="s">
        <v>278</v>
      </c>
      <c r="I504" s="305"/>
      <c r="J504" s="304" t="s">
        <v>570</v>
      </c>
      <c r="K504" s="306">
        <v>17594374</v>
      </c>
      <c r="L504" s="304" t="s">
        <v>570</v>
      </c>
      <c r="M504" s="306">
        <v>21992967.5</v>
      </c>
      <c r="N504" s="47" t="s">
        <v>571</v>
      </c>
      <c r="O504" s="394">
        <v>17594374</v>
      </c>
      <c r="P504" s="257" t="s">
        <v>572</v>
      </c>
      <c r="Q504" s="258" t="s">
        <v>53</v>
      </c>
      <c r="R504" s="304"/>
      <c r="S504" s="306"/>
      <c r="T504" s="304"/>
      <c r="U504" s="304"/>
      <c r="V504" s="304"/>
      <c r="W504" s="304"/>
      <c r="X504" s="304"/>
    </row>
    <row r="505" spans="1:24" ht="75" customHeight="1">
      <c r="A505" s="302" t="s">
        <v>23</v>
      </c>
      <c r="B505" s="303" t="s">
        <v>532</v>
      </c>
      <c r="C505" s="303" t="s">
        <v>28</v>
      </c>
      <c r="D505" s="302" t="s">
        <v>562</v>
      </c>
      <c r="E505" s="304" t="s">
        <v>563</v>
      </c>
      <c r="F505" s="302" t="s">
        <v>568</v>
      </c>
      <c r="G505" s="304" t="s">
        <v>569</v>
      </c>
      <c r="H505" s="305" t="s">
        <v>311</v>
      </c>
      <c r="I505" s="305"/>
      <c r="J505" s="304" t="s">
        <v>1169</v>
      </c>
      <c r="K505" s="306">
        <v>0</v>
      </c>
      <c r="L505" s="304" t="s">
        <v>1170</v>
      </c>
      <c r="M505" s="306">
        <v>0</v>
      </c>
      <c r="N505" s="47" t="s">
        <v>1172</v>
      </c>
      <c r="O505" s="151">
        <v>0</v>
      </c>
      <c r="P505" s="67" t="s">
        <v>1174</v>
      </c>
      <c r="Q505" s="66" t="s">
        <v>53</v>
      </c>
      <c r="R505" s="304"/>
      <c r="S505" s="306"/>
      <c r="T505" s="304"/>
      <c r="U505" s="304"/>
      <c r="V505" s="304"/>
      <c r="W505" s="304"/>
      <c r="X505" s="304"/>
    </row>
    <row r="506" spans="1:24" ht="75" customHeight="1">
      <c r="A506" s="302" t="s">
        <v>23</v>
      </c>
      <c r="B506" s="303" t="s">
        <v>532</v>
      </c>
      <c r="C506" s="303" t="s">
        <v>28</v>
      </c>
      <c r="D506" s="302" t="s">
        <v>562</v>
      </c>
      <c r="E506" s="304" t="s">
        <v>563</v>
      </c>
      <c r="F506" s="302" t="s">
        <v>1175</v>
      </c>
      <c r="G506" s="304" t="s">
        <v>1176</v>
      </c>
      <c r="H506" s="305" t="s">
        <v>183</v>
      </c>
      <c r="I506" s="305"/>
      <c r="J506" s="304" t="s">
        <v>1677</v>
      </c>
      <c r="K506" s="306">
        <v>2000000</v>
      </c>
      <c r="L506" s="304" t="s">
        <v>1677</v>
      </c>
      <c r="M506" s="306">
        <v>2000000</v>
      </c>
      <c r="N506" s="342" t="s">
        <v>1678</v>
      </c>
      <c r="O506" s="283">
        <v>2000000</v>
      </c>
      <c r="P506" s="286" t="s">
        <v>1679</v>
      </c>
      <c r="Q506" s="282" t="s">
        <v>53</v>
      </c>
      <c r="R506" s="304"/>
      <c r="S506" s="306"/>
      <c r="T506" s="304"/>
      <c r="U506" s="304"/>
      <c r="V506" s="304"/>
      <c r="W506" s="304"/>
      <c r="X506" s="304"/>
    </row>
    <row r="507" spans="1:24" ht="75" customHeight="1">
      <c r="A507" s="302" t="s">
        <v>23</v>
      </c>
      <c r="B507" s="303" t="s">
        <v>532</v>
      </c>
      <c r="C507" s="303" t="s">
        <v>28</v>
      </c>
      <c r="D507" s="302" t="s">
        <v>562</v>
      </c>
      <c r="E507" s="304" t="s">
        <v>563</v>
      </c>
      <c r="F507" s="302" t="s">
        <v>1175</v>
      </c>
      <c r="G507" s="304" t="s">
        <v>1176</v>
      </c>
      <c r="H507" s="305" t="s">
        <v>311</v>
      </c>
      <c r="I507" s="305"/>
      <c r="J507" s="304" t="s">
        <v>1177</v>
      </c>
      <c r="K507" s="306">
        <v>32000000</v>
      </c>
      <c r="L507" s="304" t="s">
        <v>1178</v>
      </c>
      <c r="M507" s="306">
        <v>70400000</v>
      </c>
      <c r="N507" s="47" t="s">
        <v>1179</v>
      </c>
      <c r="O507" s="151">
        <v>27830000</v>
      </c>
      <c r="P507" s="67" t="s">
        <v>1180</v>
      </c>
      <c r="Q507" s="66" t="s">
        <v>53</v>
      </c>
      <c r="R507" s="304"/>
      <c r="S507" s="306"/>
      <c r="T507" s="304"/>
      <c r="U507" s="304"/>
      <c r="V507" s="304"/>
      <c r="W507" s="304"/>
      <c r="X507" s="304"/>
    </row>
    <row r="508" spans="1:24" ht="75" customHeight="1">
      <c r="A508" s="302" t="s">
        <v>23</v>
      </c>
      <c r="B508" s="303" t="s">
        <v>532</v>
      </c>
      <c r="C508" s="303" t="s">
        <v>28</v>
      </c>
      <c r="D508" s="302" t="s">
        <v>562</v>
      </c>
      <c r="E508" s="304" t="s">
        <v>563</v>
      </c>
      <c r="F508" s="302" t="s">
        <v>1175</v>
      </c>
      <c r="G508" s="304" t="s">
        <v>1176</v>
      </c>
      <c r="H508" s="305"/>
      <c r="I508" s="305" t="s">
        <v>1092</v>
      </c>
      <c r="J508" s="303" t="s">
        <v>1844</v>
      </c>
      <c r="K508" s="306">
        <v>1198911312</v>
      </c>
      <c r="L508" s="303" t="s">
        <v>1845</v>
      </c>
      <c r="M508" s="306">
        <v>3596733936</v>
      </c>
      <c r="N508" s="145" t="s">
        <v>2865</v>
      </c>
      <c r="O508" s="133"/>
      <c r="P508" s="204" t="s">
        <v>2866</v>
      </c>
      <c r="Q508" s="515" t="s">
        <v>53</v>
      </c>
      <c r="R508" s="303"/>
      <c r="S508" s="306"/>
      <c r="T508" s="304"/>
      <c r="U508" s="304"/>
      <c r="V508" s="304"/>
      <c r="W508" s="304"/>
      <c r="X508" s="304"/>
    </row>
    <row r="509" spans="1:24" ht="75" customHeight="1">
      <c r="A509" s="302" t="s">
        <v>23</v>
      </c>
      <c r="B509" s="303" t="s">
        <v>532</v>
      </c>
      <c r="C509" s="303" t="s">
        <v>28</v>
      </c>
      <c r="D509" s="302" t="s">
        <v>574</v>
      </c>
      <c r="E509" s="304" t="s">
        <v>575</v>
      </c>
      <c r="F509" s="302" t="s">
        <v>1846</v>
      </c>
      <c r="G509" s="304" t="s">
        <v>1847</v>
      </c>
      <c r="H509" s="305" t="s">
        <v>201</v>
      </c>
      <c r="I509" s="305"/>
      <c r="J509" s="304" t="s">
        <v>1850</v>
      </c>
      <c r="K509" s="306">
        <v>10000000</v>
      </c>
      <c r="L509" s="304"/>
      <c r="M509" s="306">
        <v>0</v>
      </c>
      <c r="N509" s="255" t="s">
        <v>1915</v>
      </c>
      <c r="O509" s="311"/>
      <c r="P509" s="257" t="s">
        <v>1916</v>
      </c>
      <c r="Q509" s="315" t="s">
        <v>53</v>
      </c>
      <c r="R509" s="304"/>
      <c r="S509" s="306"/>
      <c r="T509" s="304"/>
      <c r="U509" s="304"/>
      <c r="V509" s="304"/>
      <c r="W509" s="304"/>
      <c r="X509" s="304"/>
    </row>
    <row r="510" spans="1:24" ht="75" customHeight="1">
      <c r="A510" s="302" t="s">
        <v>23</v>
      </c>
      <c r="B510" s="303" t="s">
        <v>532</v>
      </c>
      <c r="C510" s="303" t="s">
        <v>28</v>
      </c>
      <c r="D510" s="302" t="s">
        <v>574</v>
      </c>
      <c r="E510" s="304" t="s">
        <v>575</v>
      </c>
      <c r="F510" s="302" t="s">
        <v>1846</v>
      </c>
      <c r="G510" s="304" t="s">
        <v>1847</v>
      </c>
      <c r="H510" s="305" t="s">
        <v>370</v>
      </c>
      <c r="I510" s="305"/>
      <c r="J510" s="304" t="s">
        <v>1853</v>
      </c>
      <c r="K510" s="306">
        <v>0</v>
      </c>
      <c r="L510" s="304"/>
      <c r="M510" s="306">
        <v>0</v>
      </c>
      <c r="N510" s="191" t="s">
        <v>2459</v>
      </c>
      <c r="O510" s="306"/>
      <c r="P510" s="304"/>
      <c r="Q510" s="306"/>
      <c r="R510" s="304"/>
      <c r="S510" s="306"/>
      <c r="T510" s="304"/>
      <c r="U510" s="304"/>
      <c r="V510" s="304"/>
      <c r="W510" s="304"/>
      <c r="X510" s="304"/>
    </row>
    <row r="511" spans="1:24" ht="75" customHeight="1">
      <c r="A511" s="302" t="s">
        <v>23</v>
      </c>
      <c r="B511" s="303" t="s">
        <v>532</v>
      </c>
      <c r="C511" s="303" t="s">
        <v>28</v>
      </c>
      <c r="D511" s="302" t="s">
        <v>574</v>
      </c>
      <c r="E511" s="304" t="s">
        <v>575</v>
      </c>
      <c r="F511" s="302" t="s">
        <v>1846</v>
      </c>
      <c r="G511" s="304" t="s">
        <v>1847</v>
      </c>
      <c r="H511" s="305" t="s">
        <v>378</v>
      </c>
      <c r="I511" s="305"/>
      <c r="J511" s="304" t="s">
        <v>1855</v>
      </c>
      <c r="K511" s="306">
        <v>3000000</v>
      </c>
      <c r="L511" s="304" t="s">
        <v>1855</v>
      </c>
      <c r="M511" s="306">
        <v>3000000</v>
      </c>
      <c r="N511" s="304"/>
      <c r="O511" s="306"/>
      <c r="P511" s="304"/>
      <c r="Q511" s="306"/>
      <c r="R511" s="304"/>
      <c r="S511" s="306"/>
      <c r="T511" s="304"/>
      <c r="U511" s="304"/>
      <c r="V511" s="304"/>
      <c r="W511" s="304"/>
      <c r="X511" s="304"/>
    </row>
    <row r="512" spans="1:24" ht="75" customHeight="1">
      <c r="A512" s="302" t="s">
        <v>23</v>
      </c>
      <c r="B512" s="303" t="s">
        <v>532</v>
      </c>
      <c r="C512" s="303" t="s">
        <v>28</v>
      </c>
      <c r="D512" s="302" t="s">
        <v>574</v>
      </c>
      <c r="E512" s="304" t="s">
        <v>575</v>
      </c>
      <c r="F512" s="302" t="s">
        <v>1680</v>
      </c>
      <c r="G512" s="304" t="s">
        <v>1681</v>
      </c>
      <c r="H512" s="305" t="s">
        <v>183</v>
      </c>
      <c r="I512" s="305"/>
      <c r="J512" s="304" t="s">
        <v>1682</v>
      </c>
      <c r="K512" s="306">
        <v>2000000</v>
      </c>
      <c r="L512" s="304" t="s">
        <v>1682</v>
      </c>
      <c r="M512" s="306">
        <v>2000000</v>
      </c>
      <c r="N512" s="358" t="s">
        <v>1683</v>
      </c>
      <c r="O512" s="283">
        <v>2000000</v>
      </c>
      <c r="P512" s="286" t="s">
        <v>1684</v>
      </c>
      <c r="Q512" s="282" t="s">
        <v>53</v>
      </c>
      <c r="R512" s="304"/>
      <c r="S512" s="306"/>
      <c r="T512" s="304"/>
      <c r="U512" s="304"/>
      <c r="V512" s="304"/>
      <c r="W512" s="304"/>
      <c r="X512" s="304"/>
    </row>
    <row r="513" spans="1:24" ht="75" customHeight="1">
      <c r="A513" s="302" t="s">
        <v>23</v>
      </c>
      <c r="B513" s="303" t="s">
        <v>532</v>
      </c>
      <c r="C513" s="303" t="s">
        <v>28</v>
      </c>
      <c r="D513" s="302" t="s">
        <v>574</v>
      </c>
      <c r="E513" s="304" t="s">
        <v>575</v>
      </c>
      <c r="F513" s="302" t="s">
        <v>1680</v>
      </c>
      <c r="G513" s="304" t="s">
        <v>1681</v>
      </c>
      <c r="H513" s="305" t="s">
        <v>186</v>
      </c>
      <c r="I513" s="305"/>
      <c r="J513" s="304" t="s">
        <v>1861</v>
      </c>
      <c r="K513" s="306">
        <v>0</v>
      </c>
      <c r="L513" s="304" t="s">
        <v>1861</v>
      </c>
      <c r="M513" s="306">
        <v>0</v>
      </c>
      <c r="N513" s="102" t="s">
        <v>2290</v>
      </c>
      <c r="O513" s="27"/>
      <c r="P513" s="102" t="s">
        <v>2291</v>
      </c>
      <c r="Q513" s="88" t="s">
        <v>151</v>
      </c>
      <c r="R513" s="304"/>
      <c r="S513" s="306"/>
      <c r="T513" s="304"/>
      <c r="U513" s="304"/>
      <c r="V513" s="304"/>
      <c r="W513" s="304"/>
      <c r="X513" s="304"/>
    </row>
    <row r="514" spans="1:24" ht="75" customHeight="1">
      <c r="A514" s="302" t="s">
        <v>23</v>
      </c>
      <c r="B514" s="303" t="s">
        <v>532</v>
      </c>
      <c r="C514" s="303" t="s">
        <v>28</v>
      </c>
      <c r="D514" s="302" t="s">
        <v>574</v>
      </c>
      <c r="E514" s="304" t="s">
        <v>575</v>
      </c>
      <c r="F514" s="302" t="s">
        <v>1680</v>
      </c>
      <c r="G514" s="304" t="s">
        <v>1681</v>
      </c>
      <c r="H514" s="305" t="s">
        <v>370</v>
      </c>
      <c r="I514" s="305"/>
      <c r="J514" s="304" t="s">
        <v>1865</v>
      </c>
      <c r="K514" s="306">
        <v>2000000</v>
      </c>
      <c r="L514" s="304" t="s">
        <v>1866</v>
      </c>
      <c r="M514" s="306">
        <v>3000000</v>
      </c>
      <c r="N514" s="194" t="s">
        <v>2393</v>
      </c>
      <c r="O514" s="306"/>
      <c r="P514" s="304"/>
      <c r="Q514" s="306"/>
      <c r="R514" s="304"/>
      <c r="S514" s="306"/>
      <c r="T514" s="304"/>
      <c r="U514" s="304"/>
      <c r="V514" s="304"/>
      <c r="W514" s="304"/>
      <c r="X514" s="304"/>
    </row>
    <row r="515" spans="1:24" ht="75" customHeight="1">
      <c r="A515" s="302" t="s">
        <v>23</v>
      </c>
      <c r="B515" s="303" t="s">
        <v>532</v>
      </c>
      <c r="C515" s="303" t="s">
        <v>28</v>
      </c>
      <c r="D515" s="302" t="s">
        <v>574</v>
      </c>
      <c r="E515" s="304" t="s">
        <v>575</v>
      </c>
      <c r="F515" s="302" t="s">
        <v>1680</v>
      </c>
      <c r="G515" s="304" t="s">
        <v>1681</v>
      </c>
      <c r="H515" s="305" t="s">
        <v>378</v>
      </c>
      <c r="I515" s="305"/>
      <c r="J515" s="304" t="s">
        <v>1870</v>
      </c>
      <c r="K515" s="306">
        <v>3000000</v>
      </c>
      <c r="L515" s="304" t="s">
        <v>1872</v>
      </c>
      <c r="M515" s="306">
        <v>30000000</v>
      </c>
      <c r="N515" s="206" t="s">
        <v>2831</v>
      </c>
      <c r="O515" s="240">
        <v>5000000</v>
      </c>
      <c r="P515" s="216" t="s">
        <v>2832</v>
      </c>
      <c r="Q515" s="217"/>
      <c r="R515" s="213"/>
      <c r="S515" s="222" t="s">
        <v>53</v>
      </c>
      <c r="T515" s="304"/>
      <c r="U515" s="304"/>
      <c r="V515" s="304"/>
      <c r="W515" s="304"/>
      <c r="X515" s="304"/>
    </row>
    <row r="516" spans="1:24" ht="75" customHeight="1">
      <c r="A516" s="302" t="s">
        <v>23</v>
      </c>
      <c r="B516" s="303" t="s">
        <v>532</v>
      </c>
      <c r="C516" s="303" t="s">
        <v>28</v>
      </c>
      <c r="D516" s="302" t="s">
        <v>574</v>
      </c>
      <c r="E516" s="304" t="s">
        <v>575</v>
      </c>
      <c r="F516" s="302" t="s">
        <v>1680</v>
      </c>
      <c r="G516" s="304" t="s">
        <v>1681</v>
      </c>
      <c r="H516" s="305" t="s">
        <v>235</v>
      </c>
      <c r="I516" s="305"/>
      <c r="J516" s="304" t="s">
        <v>1876</v>
      </c>
      <c r="K516" s="306">
        <v>300000000</v>
      </c>
      <c r="L516" s="304" t="s">
        <v>1865</v>
      </c>
      <c r="M516" s="306">
        <v>6000000</v>
      </c>
      <c r="N516" s="304"/>
      <c r="O516" s="306"/>
      <c r="P516" s="304"/>
      <c r="Q516" s="306"/>
      <c r="R516" s="304"/>
      <c r="S516" s="306"/>
      <c r="T516" s="304"/>
      <c r="U516" s="304"/>
      <c r="V516" s="304"/>
      <c r="W516" s="304"/>
      <c r="X516" s="304"/>
    </row>
    <row r="517" spans="1:24" ht="75" customHeight="1">
      <c r="A517" s="302" t="s">
        <v>23</v>
      </c>
      <c r="B517" s="303" t="s">
        <v>532</v>
      </c>
      <c r="C517" s="303" t="s">
        <v>28</v>
      </c>
      <c r="D517" s="302" t="s">
        <v>574</v>
      </c>
      <c r="E517" s="304" t="s">
        <v>575</v>
      </c>
      <c r="F517" s="302" t="s">
        <v>1880</v>
      </c>
      <c r="G517" s="304" t="s">
        <v>1881</v>
      </c>
      <c r="H517" s="305" t="s">
        <v>191</v>
      </c>
      <c r="I517" s="305"/>
      <c r="J517" s="304" t="s">
        <v>1882</v>
      </c>
      <c r="K517" s="306">
        <v>3000000</v>
      </c>
      <c r="L517" s="304" t="s">
        <v>1882</v>
      </c>
      <c r="M517" s="306">
        <v>3000000</v>
      </c>
      <c r="N517" s="231" t="s">
        <v>2833</v>
      </c>
      <c r="O517" s="232">
        <v>5000000</v>
      </c>
      <c r="P517" s="511" t="s">
        <v>2423</v>
      </c>
      <c r="Q517" s="306"/>
      <c r="R517" s="304"/>
      <c r="S517" s="306"/>
      <c r="T517" s="304"/>
      <c r="U517" s="304"/>
      <c r="V517" s="304"/>
      <c r="W517" s="304"/>
      <c r="X517" s="304"/>
    </row>
    <row r="518" spans="1:24" ht="75" customHeight="1">
      <c r="A518" s="302" t="s">
        <v>23</v>
      </c>
      <c r="B518" s="303" t="s">
        <v>532</v>
      </c>
      <c r="C518" s="303" t="s">
        <v>28</v>
      </c>
      <c r="D518" s="302" t="s">
        <v>574</v>
      </c>
      <c r="E518" s="304" t="s">
        <v>575</v>
      </c>
      <c r="F518" s="302" t="s">
        <v>576</v>
      </c>
      <c r="G518" s="304" t="s">
        <v>577</v>
      </c>
      <c r="H518" s="305" t="s">
        <v>201</v>
      </c>
      <c r="I518" s="305"/>
      <c r="J518" s="304" t="s">
        <v>1889</v>
      </c>
      <c r="K518" s="306">
        <v>22275000</v>
      </c>
      <c r="L518" s="304" t="s">
        <v>1890</v>
      </c>
      <c r="M518" s="306">
        <v>22275000</v>
      </c>
      <c r="N518" s="255" t="s">
        <v>1834</v>
      </c>
      <c r="O518" s="283"/>
      <c r="P518" s="257" t="s">
        <v>1852</v>
      </c>
      <c r="Q518" s="258"/>
      <c r="R518" s="372" t="s">
        <v>53</v>
      </c>
      <c r="S518" s="306"/>
      <c r="T518" s="304"/>
      <c r="U518" s="304"/>
      <c r="V518" s="304"/>
      <c r="W518" s="304"/>
      <c r="X518" s="304"/>
    </row>
    <row r="519" spans="1:24" ht="75" customHeight="1">
      <c r="A519" s="302" t="s">
        <v>23</v>
      </c>
      <c r="B519" s="303" t="s">
        <v>532</v>
      </c>
      <c r="C519" s="303" t="s">
        <v>28</v>
      </c>
      <c r="D519" s="302" t="s">
        <v>574</v>
      </c>
      <c r="E519" s="304" t="s">
        <v>575</v>
      </c>
      <c r="F519" s="302" t="s">
        <v>576</v>
      </c>
      <c r="G519" s="304" t="s">
        <v>577</v>
      </c>
      <c r="H519" s="305" t="s">
        <v>228</v>
      </c>
      <c r="I519" s="305"/>
      <c r="J519" s="304" t="s">
        <v>1625</v>
      </c>
      <c r="K519" s="306">
        <v>6000000</v>
      </c>
      <c r="L519" s="304" t="s">
        <v>1626</v>
      </c>
      <c r="M519" s="306">
        <v>6000000</v>
      </c>
      <c r="N519" s="304"/>
      <c r="O519" s="306"/>
      <c r="P519" s="304"/>
      <c r="Q519" s="306"/>
      <c r="R519" s="304"/>
      <c r="S519" s="306"/>
      <c r="T519" s="304"/>
      <c r="U519" s="304"/>
      <c r="V519" s="304"/>
      <c r="W519" s="304"/>
      <c r="X519" s="304"/>
    </row>
    <row r="520" spans="1:24" ht="75" customHeight="1">
      <c r="A520" s="302" t="s">
        <v>23</v>
      </c>
      <c r="B520" s="303" t="s">
        <v>532</v>
      </c>
      <c r="C520" s="303" t="s">
        <v>28</v>
      </c>
      <c r="D520" s="302" t="s">
        <v>574</v>
      </c>
      <c r="E520" s="304" t="s">
        <v>575</v>
      </c>
      <c r="F520" s="302" t="s">
        <v>576</v>
      </c>
      <c r="G520" s="304" t="s">
        <v>577</v>
      </c>
      <c r="H520" s="305" t="s">
        <v>378</v>
      </c>
      <c r="I520" s="305"/>
      <c r="J520" s="304" t="s">
        <v>1895</v>
      </c>
      <c r="K520" s="306">
        <v>3000000</v>
      </c>
      <c r="L520" s="304" t="s">
        <v>1895</v>
      </c>
      <c r="M520" s="306">
        <v>3000000</v>
      </c>
      <c r="N520" s="231" t="s">
        <v>2834</v>
      </c>
      <c r="O520" s="234" t="s">
        <v>2197</v>
      </c>
      <c r="P520" s="233" t="s">
        <v>2421</v>
      </c>
      <c r="Q520" s="306"/>
      <c r="R520" s="304"/>
      <c r="S520" s="306"/>
      <c r="T520" s="304"/>
      <c r="U520" s="304"/>
      <c r="V520" s="304"/>
      <c r="W520" s="304"/>
      <c r="X520" s="304"/>
    </row>
    <row r="521" spans="1:24" ht="75" customHeight="1">
      <c r="A521" s="302" t="s">
        <v>23</v>
      </c>
      <c r="B521" s="303" t="s">
        <v>532</v>
      </c>
      <c r="C521" s="303" t="s">
        <v>28</v>
      </c>
      <c r="D521" s="302" t="s">
        <v>574</v>
      </c>
      <c r="E521" s="304" t="s">
        <v>575</v>
      </c>
      <c r="F521" s="302" t="s">
        <v>576</v>
      </c>
      <c r="G521" s="304" t="s">
        <v>577</v>
      </c>
      <c r="H521" s="305" t="s">
        <v>308</v>
      </c>
      <c r="I521" s="305"/>
      <c r="J521" s="304" t="s">
        <v>968</v>
      </c>
      <c r="K521" s="306">
        <f>+PRODUCT(3422269,6)</f>
        <v>20533614</v>
      </c>
      <c r="L521" s="304" t="s">
        <v>968</v>
      </c>
      <c r="M521" s="306">
        <v>21149622.420000002</v>
      </c>
      <c r="N521" s="263" t="s">
        <v>985</v>
      </c>
      <c r="O521" s="261"/>
      <c r="P521" s="264" t="s">
        <v>986</v>
      </c>
      <c r="Q521" s="265" t="s">
        <v>151</v>
      </c>
      <c r="R521" s="304"/>
      <c r="S521" s="306"/>
      <c r="T521" s="304"/>
      <c r="U521" s="304"/>
      <c r="V521" s="304"/>
      <c r="W521" s="304"/>
      <c r="X521" s="304"/>
    </row>
    <row r="522" spans="1:24" ht="75" customHeight="1">
      <c r="A522" s="302" t="s">
        <v>23</v>
      </c>
      <c r="B522" s="303" t="s">
        <v>532</v>
      </c>
      <c r="C522" s="303" t="s">
        <v>28</v>
      </c>
      <c r="D522" s="302" t="s">
        <v>574</v>
      </c>
      <c r="E522" s="304" t="s">
        <v>575</v>
      </c>
      <c r="F522" s="302" t="s">
        <v>576</v>
      </c>
      <c r="G522" s="304" t="s">
        <v>577</v>
      </c>
      <c r="H522" s="305" t="s">
        <v>278</v>
      </c>
      <c r="I522" s="305"/>
      <c r="J522" s="304" t="s">
        <v>578</v>
      </c>
      <c r="K522" s="306">
        <v>10000000</v>
      </c>
      <c r="L522" s="304" t="s">
        <v>578</v>
      </c>
      <c r="M522" s="306">
        <v>20000000</v>
      </c>
      <c r="N522" s="255" t="s">
        <v>579</v>
      </c>
      <c r="O522" s="256">
        <v>10000000</v>
      </c>
      <c r="P522" s="257" t="s">
        <v>580</v>
      </c>
      <c r="Q522" s="258"/>
      <c r="R522" s="304"/>
      <c r="S522" s="306"/>
      <c r="T522" s="304"/>
      <c r="U522" s="304"/>
      <c r="V522" s="304"/>
      <c r="W522" s="304"/>
      <c r="X522" s="304"/>
    </row>
    <row r="523" spans="1:24" ht="75" customHeight="1">
      <c r="A523" s="302" t="s">
        <v>23</v>
      </c>
      <c r="B523" s="303" t="s">
        <v>532</v>
      </c>
      <c r="C523" s="303" t="s">
        <v>28</v>
      </c>
      <c r="D523" s="302" t="s">
        <v>574</v>
      </c>
      <c r="E523" s="304" t="s">
        <v>575</v>
      </c>
      <c r="F523" s="302" t="s">
        <v>576</v>
      </c>
      <c r="G523" s="304" t="s">
        <v>577</v>
      </c>
      <c r="H523" s="305" t="s">
        <v>311</v>
      </c>
      <c r="I523" s="305"/>
      <c r="J523" s="304" t="s">
        <v>1181</v>
      </c>
      <c r="K523" s="306">
        <v>32000000</v>
      </c>
      <c r="L523" s="304" t="s">
        <v>1182</v>
      </c>
      <c r="M523" s="306">
        <f>2*K523*1.1</f>
        <v>70400000</v>
      </c>
      <c r="N523" s="47" t="s">
        <v>1183</v>
      </c>
      <c r="O523" s="151">
        <v>33880000</v>
      </c>
      <c r="P523" s="67" t="s">
        <v>1184</v>
      </c>
      <c r="Q523" s="66" t="s">
        <v>53</v>
      </c>
      <c r="R523" s="304"/>
      <c r="S523" s="306"/>
      <c r="T523" s="304"/>
      <c r="U523" s="304"/>
      <c r="V523" s="304"/>
      <c r="W523" s="304"/>
      <c r="X523" s="304"/>
    </row>
    <row r="524" spans="1:24" ht="75" customHeight="1">
      <c r="A524" s="302" t="s">
        <v>23</v>
      </c>
      <c r="B524" s="303" t="s">
        <v>532</v>
      </c>
      <c r="C524" s="303" t="s">
        <v>28</v>
      </c>
      <c r="D524" s="302" t="s">
        <v>574</v>
      </c>
      <c r="E524" s="304" t="s">
        <v>575</v>
      </c>
      <c r="F524" s="302" t="s">
        <v>576</v>
      </c>
      <c r="G524" s="304" t="s">
        <v>577</v>
      </c>
      <c r="H524" s="305" t="s">
        <v>235</v>
      </c>
      <c r="I524" s="305"/>
      <c r="J524" s="304" t="s">
        <v>1906</v>
      </c>
      <c r="K524" s="306">
        <v>3000000</v>
      </c>
      <c r="L524" s="304" t="s">
        <v>1907</v>
      </c>
      <c r="M524" s="306">
        <v>6000000</v>
      </c>
      <c r="N524" s="304"/>
      <c r="O524" s="306"/>
      <c r="P524" s="304"/>
      <c r="Q524" s="306"/>
      <c r="R524" s="304"/>
      <c r="S524" s="306"/>
      <c r="T524" s="304"/>
      <c r="U524" s="304"/>
      <c r="V524" s="304"/>
      <c r="W524" s="304"/>
      <c r="X524" s="304"/>
    </row>
    <row r="525" spans="1:24" ht="75" customHeight="1">
      <c r="A525" s="302"/>
      <c r="B525" s="303" t="s">
        <v>532</v>
      </c>
      <c r="C525" s="303" t="s">
        <v>28</v>
      </c>
      <c r="D525" s="302" t="s">
        <v>574</v>
      </c>
      <c r="E525" s="304" t="s">
        <v>575</v>
      </c>
      <c r="F525" s="302" t="s">
        <v>576</v>
      </c>
      <c r="G525" s="304" t="s">
        <v>577</v>
      </c>
      <c r="H525" s="305"/>
      <c r="I525" s="136" t="s">
        <v>301</v>
      </c>
      <c r="J525" s="137" t="s">
        <v>2763</v>
      </c>
      <c r="K525" s="138">
        <v>450000</v>
      </c>
      <c r="L525" s="137" t="s">
        <v>2763</v>
      </c>
      <c r="M525" s="138">
        <v>930000</v>
      </c>
      <c r="N525" s="447" t="s">
        <v>1977</v>
      </c>
      <c r="O525" s="448">
        <v>2000000</v>
      </c>
      <c r="P525" s="449" t="s">
        <v>1979</v>
      </c>
      <c r="Q525" s="138"/>
      <c r="R525" s="137"/>
      <c r="S525" s="138"/>
      <c r="T525" s="304"/>
      <c r="U525" s="304"/>
      <c r="V525" s="304"/>
      <c r="W525" s="304"/>
      <c r="X525" s="304"/>
    </row>
    <row r="526" spans="1:24" ht="75" customHeight="1">
      <c r="A526" s="302" t="s">
        <v>23</v>
      </c>
      <c r="B526" s="303" t="s">
        <v>532</v>
      </c>
      <c r="C526" s="303" t="s">
        <v>28</v>
      </c>
      <c r="D526" s="302" t="s">
        <v>574</v>
      </c>
      <c r="E526" s="304" t="s">
        <v>575</v>
      </c>
      <c r="F526" s="302" t="s">
        <v>1685</v>
      </c>
      <c r="G526" s="304" t="s">
        <v>1686</v>
      </c>
      <c r="H526" s="305" t="s">
        <v>201</v>
      </c>
      <c r="I526" s="305"/>
      <c r="J526" s="304" t="s">
        <v>1909</v>
      </c>
      <c r="K526" s="306">
        <v>10000000</v>
      </c>
      <c r="L526" s="304"/>
      <c r="M526" s="306">
        <v>0</v>
      </c>
      <c r="N526" s="255" t="s">
        <v>1834</v>
      </c>
      <c r="O526" s="283"/>
      <c r="P526" s="257" t="s">
        <v>1852</v>
      </c>
      <c r="Q526" s="315"/>
      <c r="R526" s="372" t="s">
        <v>53</v>
      </c>
      <c r="S526" s="306"/>
      <c r="T526" s="139"/>
      <c r="U526" s="139"/>
      <c r="V526" s="139"/>
      <c r="W526" s="139"/>
      <c r="X526" s="139"/>
    </row>
    <row r="527" spans="1:24" ht="75" customHeight="1">
      <c r="A527" s="302" t="s">
        <v>23</v>
      </c>
      <c r="B527" s="303" t="s">
        <v>532</v>
      </c>
      <c r="C527" s="303" t="s">
        <v>28</v>
      </c>
      <c r="D527" s="302" t="s">
        <v>574</v>
      </c>
      <c r="E527" s="304" t="s">
        <v>575</v>
      </c>
      <c r="F527" s="302" t="s">
        <v>1685</v>
      </c>
      <c r="G527" s="304" t="s">
        <v>1686</v>
      </c>
      <c r="H527" s="305" t="s">
        <v>183</v>
      </c>
      <c r="I527" s="305"/>
      <c r="J527" s="304" t="s">
        <v>1433</v>
      </c>
      <c r="K527" s="306">
        <v>0</v>
      </c>
      <c r="L527" s="304" t="s">
        <v>1433</v>
      </c>
      <c r="M527" s="306">
        <v>0</v>
      </c>
      <c r="N527" s="304"/>
      <c r="O527" s="306"/>
      <c r="P527" s="304"/>
      <c r="Q527" s="306"/>
      <c r="R527" s="304"/>
      <c r="S527" s="306"/>
      <c r="T527" s="304"/>
      <c r="U527" s="304"/>
      <c r="V527" s="304"/>
      <c r="W527" s="304"/>
      <c r="X527" s="304"/>
    </row>
    <row r="528" spans="1:24" ht="75" customHeight="1">
      <c r="A528" s="302" t="s">
        <v>23</v>
      </c>
      <c r="B528" s="303" t="s">
        <v>532</v>
      </c>
      <c r="C528" s="303" t="s">
        <v>28</v>
      </c>
      <c r="D528" s="302" t="s">
        <v>574</v>
      </c>
      <c r="E528" s="304" t="s">
        <v>575</v>
      </c>
      <c r="F528" s="302" t="s">
        <v>1685</v>
      </c>
      <c r="G528" s="304" t="s">
        <v>1686</v>
      </c>
      <c r="H528" s="305" t="s">
        <v>186</v>
      </c>
      <c r="I528" s="305"/>
      <c r="J528" s="304" t="s">
        <v>1911</v>
      </c>
      <c r="K528" s="306">
        <v>0</v>
      </c>
      <c r="L528" s="304"/>
      <c r="M528" s="306">
        <v>0</v>
      </c>
      <c r="N528" s="102" t="s">
        <v>2292</v>
      </c>
      <c r="O528" s="27"/>
      <c r="P528" s="509" t="s">
        <v>2293</v>
      </c>
      <c r="Q528" s="51"/>
      <c r="R528" s="26"/>
      <c r="S528" s="88" t="s">
        <v>151</v>
      </c>
      <c r="T528" s="304"/>
      <c r="U528" s="304"/>
      <c r="V528" s="304"/>
      <c r="W528" s="304"/>
      <c r="X528" s="304"/>
    </row>
    <row r="529" spans="1:24" ht="75" customHeight="1">
      <c r="A529" s="302" t="s">
        <v>23</v>
      </c>
      <c r="B529" s="303" t="s">
        <v>532</v>
      </c>
      <c r="C529" s="303" t="s">
        <v>28</v>
      </c>
      <c r="D529" s="302" t="s">
        <v>574</v>
      </c>
      <c r="E529" s="304" t="s">
        <v>575</v>
      </c>
      <c r="F529" s="302" t="s">
        <v>1685</v>
      </c>
      <c r="G529" s="304" t="s">
        <v>1686</v>
      </c>
      <c r="H529" s="305" t="s">
        <v>370</v>
      </c>
      <c r="I529" s="305"/>
      <c r="J529" s="304" t="s">
        <v>1912</v>
      </c>
      <c r="K529" s="306">
        <v>2000000</v>
      </c>
      <c r="L529" s="304" t="s">
        <v>1912</v>
      </c>
      <c r="M529" s="306">
        <v>3000000</v>
      </c>
      <c r="N529" s="194" t="s">
        <v>2393</v>
      </c>
      <c r="O529" s="306"/>
      <c r="P529" s="304"/>
      <c r="Q529" s="306"/>
      <c r="R529" s="304"/>
      <c r="S529" s="306"/>
      <c r="T529" s="304"/>
      <c r="U529" s="304"/>
      <c r="V529" s="304"/>
      <c r="W529" s="304"/>
      <c r="X529" s="304"/>
    </row>
    <row r="530" spans="1:24" ht="75" customHeight="1">
      <c r="A530" s="302" t="s">
        <v>23</v>
      </c>
      <c r="B530" s="303" t="s">
        <v>532</v>
      </c>
      <c r="C530" s="303" t="s">
        <v>28</v>
      </c>
      <c r="D530" s="302" t="s">
        <v>574</v>
      </c>
      <c r="E530" s="304" t="s">
        <v>575</v>
      </c>
      <c r="F530" s="302" t="s">
        <v>1685</v>
      </c>
      <c r="G530" s="304" t="s">
        <v>1686</v>
      </c>
      <c r="H530" s="305" t="s">
        <v>191</v>
      </c>
      <c r="I530" s="305"/>
      <c r="J530" s="304" t="s">
        <v>1913</v>
      </c>
      <c r="K530" s="306">
        <v>3000000</v>
      </c>
      <c r="L530" s="304" t="s">
        <v>1913</v>
      </c>
      <c r="M530" s="306">
        <v>3000000</v>
      </c>
      <c r="N530" s="304"/>
      <c r="O530" s="306"/>
      <c r="P530" s="304"/>
      <c r="Q530" s="306"/>
      <c r="R530" s="304"/>
      <c r="S530" s="306"/>
      <c r="T530" s="304"/>
      <c r="U530" s="304"/>
      <c r="V530" s="304"/>
      <c r="W530" s="304"/>
      <c r="X530" s="304"/>
    </row>
    <row r="531" spans="1:24" ht="75" customHeight="1">
      <c r="A531" s="302" t="s">
        <v>23</v>
      </c>
      <c r="B531" s="303" t="s">
        <v>532</v>
      </c>
      <c r="C531" s="303" t="s">
        <v>28</v>
      </c>
      <c r="D531" s="302" t="s">
        <v>574</v>
      </c>
      <c r="E531" s="304" t="s">
        <v>575</v>
      </c>
      <c r="F531" s="302" t="s">
        <v>1687</v>
      </c>
      <c r="G531" s="304" t="s">
        <v>1688</v>
      </c>
      <c r="H531" s="305" t="s">
        <v>183</v>
      </c>
      <c r="I531" s="305"/>
      <c r="J531" s="304" t="s">
        <v>1530</v>
      </c>
      <c r="K531" s="306">
        <v>0</v>
      </c>
      <c r="L531" s="304" t="s">
        <v>1434</v>
      </c>
      <c r="M531" s="306">
        <v>0</v>
      </c>
      <c r="N531" s="435" t="s">
        <v>1689</v>
      </c>
      <c r="O531" s="311"/>
      <c r="P531" s="450" t="s">
        <v>1690</v>
      </c>
      <c r="Q531" s="282"/>
      <c r="R531" s="329"/>
      <c r="S531" s="450" t="s">
        <v>53</v>
      </c>
      <c r="T531" s="304"/>
      <c r="U531" s="304"/>
      <c r="V531" s="304"/>
      <c r="W531" s="304"/>
      <c r="X531" s="304"/>
    </row>
    <row r="532" spans="1:24" ht="75" customHeight="1">
      <c r="A532" s="302" t="s">
        <v>23</v>
      </c>
      <c r="B532" s="303" t="s">
        <v>532</v>
      </c>
      <c r="C532" s="303" t="s">
        <v>28</v>
      </c>
      <c r="D532" s="302" t="s">
        <v>574</v>
      </c>
      <c r="E532" s="304" t="s">
        <v>575</v>
      </c>
      <c r="F532" s="302" t="s">
        <v>1687</v>
      </c>
      <c r="G532" s="304" t="s">
        <v>1688</v>
      </c>
      <c r="H532" s="305" t="s">
        <v>186</v>
      </c>
      <c r="I532" s="305"/>
      <c r="J532" s="304" t="s">
        <v>1917</v>
      </c>
      <c r="K532" s="306">
        <v>30000000</v>
      </c>
      <c r="L532" s="304" t="s">
        <v>1918</v>
      </c>
      <c r="M532" s="306">
        <v>30000000</v>
      </c>
      <c r="N532" s="102" t="s">
        <v>2267</v>
      </c>
      <c r="O532" s="27"/>
      <c r="P532" s="102" t="s">
        <v>2278</v>
      </c>
      <c r="Q532" s="306"/>
      <c r="R532" s="304"/>
      <c r="S532" s="306"/>
      <c r="T532" s="304"/>
      <c r="U532" s="304"/>
      <c r="V532" s="304"/>
      <c r="W532" s="304"/>
      <c r="X532" s="304"/>
    </row>
    <row r="533" spans="1:24" ht="75" customHeight="1">
      <c r="A533" s="302" t="s">
        <v>23</v>
      </c>
      <c r="B533" s="303" t="s">
        <v>532</v>
      </c>
      <c r="C533" s="303" t="s">
        <v>28</v>
      </c>
      <c r="D533" s="302" t="s">
        <v>574</v>
      </c>
      <c r="E533" s="304" t="s">
        <v>575</v>
      </c>
      <c r="F533" s="302" t="s">
        <v>1687</v>
      </c>
      <c r="G533" s="304" t="s">
        <v>1688</v>
      </c>
      <c r="H533" s="305" t="s">
        <v>370</v>
      </c>
      <c r="I533" s="305"/>
      <c r="J533" s="304" t="s">
        <v>1919</v>
      </c>
      <c r="K533" s="306">
        <v>2000000</v>
      </c>
      <c r="L533" s="304" t="s">
        <v>1920</v>
      </c>
      <c r="M533" s="306">
        <v>3000000</v>
      </c>
      <c r="N533" s="194" t="s">
        <v>2393</v>
      </c>
      <c r="O533" s="306"/>
      <c r="P533" s="304"/>
      <c r="Q533" s="306"/>
      <c r="R533" s="304"/>
      <c r="S533" s="306"/>
      <c r="T533" s="304"/>
      <c r="U533" s="304"/>
      <c r="V533" s="304"/>
      <c r="W533" s="304"/>
      <c r="X533" s="304"/>
    </row>
    <row r="534" spans="1:24" ht="75" customHeight="1">
      <c r="A534" s="302" t="s">
        <v>23</v>
      </c>
      <c r="B534" s="303" t="s">
        <v>532</v>
      </c>
      <c r="C534" s="303" t="s">
        <v>28</v>
      </c>
      <c r="D534" s="302" t="s">
        <v>574</v>
      </c>
      <c r="E534" s="304" t="s">
        <v>575</v>
      </c>
      <c r="F534" s="302" t="s">
        <v>1687</v>
      </c>
      <c r="G534" s="304" t="s">
        <v>1688</v>
      </c>
      <c r="H534" s="305" t="s">
        <v>378</v>
      </c>
      <c r="I534" s="305"/>
      <c r="J534" s="304" t="s">
        <v>1921</v>
      </c>
      <c r="K534" s="306">
        <v>10000000</v>
      </c>
      <c r="L534" s="304" t="s">
        <v>1922</v>
      </c>
      <c r="M534" s="306">
        <v>8000000</v>
      </c>
      <c r="N534" s="231" t="s">
        <v>2835</v>
      </c>
      <c r="O534" s="234">
        <v>3000000</v>
      </c>
      <c r="P534" s="233" t="s">
        <v>2813</v>
      </c>
      <c r="Q534" s="217"/>
      <c r="R534" s="213"/>
      <c r="S534" s="222" t="s">
        <v>151</v>
      </c>
      <c r="T534" s="304"/>
      <c r="U534" s="304"/>
      <c r="V534" s="304"/>
      <c r="W534" s="304"/>
      <c r="X534" s="304"/>
    </row>
    <row r="535" spans="1:24" ht="75" customHeight="1">
      <c r="A535" s="302" t="s">
        <v>23</v>
      </c>
      <c r="B535" s="303" t="s">
        <v>532</v>
      </c>
      <c r="C535" s="303" t="s">
        <v>28</v>
      </c>
      <c r="D535" s="302" t="s">
        <v>574</v>
      </c>
      <c r="E535" s="304" t="s">
        <v>575</v>
      </c>
      <c r="F535" s="302" t="s">
        <v>1687</v>
      </c>
      <c r="G535" s="304" t="s">
        <v>1688</v>
      </c>
      <c r="H535" s="305" t="s">
        <v>235</v>
      </c>
      <c r="I535" s="305"/>
      <c r="J535" s="304" t="s">
        <v>1926</v>
      </c>
      <c r="K535" s="306">
        <v>15000000</v>
      </c>
      <c r="L535" s="304" t="s">
        <v>1927</v>
      </c>
      <c r="M535" s="306">
        <v>13000000</v>
      </c>
      <c r="N535" s="11" t="s">
        <v>2258</v>
      </c>
      <c r="O535" s="12">
        <v>80000000</v>
      </c>
      <c r="P535" s="96" t="s">
        <v>2260</v>
      </c>
      <c r="Q535" s="306"/>
      <c r="R535" s="304"/>
      <c r="S535" s="306"/>
      <c r="T535" s="304"/>
      <c r="U535" s="304"/>
      <c r="V535" s="304"/>
      <c r="W535" s="304"/>
      <c r="X535" s="304"/>
    </row>
    <row r="536" spans="1:24" ht="75" customHeight="1">
      <c r="A536" s="302" t="s">
        <v>23</v>
      </c>
      <c r="B536" s="303" t="s">
        <v>532</v>
      </c>
      <c r="C536" s="303" t="s">
        <v>28</v>
      </c>
      <c r="D536" s="302" t="s">
        <v>987</v>
      </c>
      <c r="E536" s="304" t="s">
        <v>988</v>
      </c>
      <c r="F536" s="302" t="s">
        <v>1691</v>
      </c>
      <c r="G536" s="304" t="s">
        <v>1692</v>
      </c>
      <c r="H536" s="305" t="s">
        <v>76</v>
      </c>
      <c r="I536" s="305"/>
      <c r="J536" s="304"/>
      <c r="K536" s="306"/>
      <c r="L536" s="304" t="s">
        <v>1928</v>
      </c>
      <c r="M536" s="306">
        <v>5567533</v>
      </c>
      <c r="N536" s="102" t="s">
        <v>2576</v>
      </c>
      <c r="O536" s="103"/>
      <c r="P536" s="102" t="s">
        <v>2577</v>
      </c>
      <c r="Q536" s="103"/>
      <c r="R536" s="63"/>
      <c r="S536" s="63" t="s">
        <v>53</v>
      </c>
      <c r="T536" s="304"/>
      <c r="U536" s="304"/>
      <c r="V536" s="304"/>
      <c r="W536" s="304"/>
      <c r="X536" s="304"/>
    </row>
    <row r="537" spans="1:24" ht="75" customHeight="1">
      <c r="A537" s="302" t="s">
        <v>23</v>
      </c>
      <c r="B537" s="303" t="s">
        <v>532</v>
      </c>
      <c r="C537" s="303" t="s">
        <v>28</v>
      </c>
      <c r="D537" s="302" t="s">
        <v>987</v>
      </c>
      <c r="E537" s="304" t="s">
        <v>988</v>
      </c>
      <c r="F537" s="451" t="s">
        <v>1691</v>
      </c>
      <c r="G537" s="401" t="s">
        <v>1692</v>
      </c>
      <c r="H537" s="305"/>
      <c r="I537" s="305" t="s">
        <v>1929</v>
      </c>
      <c r="J537" s="304"/>
      <c r="K537" s="306">
        <v>0</v>
      </c>
      <c r="L537" s="304" t="s">
        <v>2764</v>
      </c>
      <c r="M537" s="306">
        <v>0</v>
      </c>
      <c r="N537" s="121" t="s">
        <v>2100</v>
      </c>
      <c r="O537" s="51"/>
      <c r="P537" s="121" t="s">
        <v>2101</v>
      </c>
      <c r="Q537" s="51"/>
      <c r="R537" s="102" t="s">
        <v>151</v>
      </c>
      <c r="S537" s="306"/>
      <c r="T537" s="304"/>
      <c r="U537" s="304"/>
      <c r="V537" s="304"/>
      <c r="W537" s="304"/>
      <c r="X537" s="304"/>
    </row>
    <row r="538" spans="1:24" ht="75" customHeight="1">
      <c r="A538" s="302" t="s">
        <v>23</v>
      </c>
      <c r="B538" s="303" t="s">
        <v>532</v>
      </c>
      <c r="C538" s="303" t="s">
        <v>28</v>
      </c>
      <c r="D538" s="302" t="s">
        <v>987</v>
      </c>
      <c r="E538" s="304" t="s">
        <v>988</v>
      </c>
      <c r="F538" s="451" t="s">
        <v>1691</v>
      </c>
      <c r="G538" s="401" t="s">
        <v>1692</v>
      </c>
      <c r="H538" s="305"/>
      <c r="I538" s="305" t="s">
        <v>257</v>
      </c>
      <c r="J538" s="304" t="s">
        <v>1693</v>
      </c>
      <c r="K538" s="306">
        <v>5000000</v>
      </c>
      <c r="L538" s="304" t="s">
        <v>1434</v>
      </c>
      <c r="M538" s="306">
        <v>0</v>
      </c>
      <c r="N538" s="435" t="s">
        <v>1694</v>
      </c>
      <c r="O538" s="311"/>
      <c r="P538" s="450" t="s">
        <v>1571</v>
      </c>
      <c r="Q538" s="315"/>
      <c r="R538" s="329"/>
      <c r="S538" s="450" t="s">
        <v>53</v>
      </c>
      <c r="T538" s="304"/>
      <c r="U538" s="304"/>
      <c r="V538" s="304"/>
      <c r="W538" s="304"/>
      <c r="X538" s="304"/>
    </row>
    <row r="539" spans="1:24" ht="75" customHeight="1">
      <c r="A539" s="302" t="s">
        <v>23</v>
      </c>
      <c r="B539" s="303" t="s">
        <v>532</v>
      </c>
      <c r="C539" s="303" t="s">
        <v>28</v>
      </c>
      <c r="D539" s="302" t="s">
        <v>987</v>
      </c>
      <c r="E539" s="304" t="s">
        <v>988</v>
      </c>
      <c r="F539" s="451" t="s">
        <v>1930</v>
      </c>
      <c r="G539" s="401" t="s">
        <v>1931</v>
      </c>
      <c r="H539" s="305" t="s">
        <v>76</v>
      </c>
      <c r="I539" s="305"/>
      <c r="J539" s="304" t="s">
        <v>1932</v>
      </c>
      <c r="K539" s="306">
        <v>14900300</v>
      </c>
      <c r="L539" s="304" t="s">
        <v>1932</v>
      </c>
      <c r="M539" s="306">
        <v>23881316</v>
      </c>
      <c r="N539" s="102" t="s">
        <v>2578</v>
      </c>
      <c r="O539" s="103"/>
      <c r="P539" s="102" t="s">
        <v>2579</v>
      </c>
      <c r="Q539" s="103" t="s">
        <v>53</v>
      </c>
      <c r="R539" s="304"/>
      <c r="S539" s="306"/>
      <c r="T539" s="304"/>
      <c r="U539" s="304"/>
      <c r="V539" s="304"/>
      <c r="W539" s="304"/>
      <c r="X539" s="304"/>
    </row>
    <row r="540" spans="1:24" ht="75" customHeight="1">
      <c r="A540" s="302" t="s">
        <v>23</v>
      </c>
      <c r="B540" s="303" t="s">
        <v>532</v>
      </c>
      <c r="C540" s="303" t="s">
        <v>28</v>
      </c>
      <c r="D540" s="302" t="s">
        <v>987</v>
      </c>
      <c r="E540" s="304" t="s">
        <v>988</v>
      </c>
      <c r="F540" s="302" t="s">
        <v>989</v>
      </c>
      <c r="G540" s="304" t="s">
        <v>991</v>
      </c>
      <c r="H540" s="305" t="s">
        <v>632</v>
      </c>
      <c r="I540" s="305"/>
      <c r="J540" s="304"/>
      <c r="K540" s="306">
        <v>0</v>
      </c>
      <c r="L540" s="304" t="s">
        <v>1933</v>
      </c>
      <c r="M540" s="306">
        <v>0</v>
      </c>
      <c r="N540" s="121" t="s">
        <v>2098</v>
      </c>
      <c r="O540" s="51"/>
      <c r="P540" s="121" t="s">
        <v>2099</v>
      </c>
      <c r="Q540" s="51"/>
      <c r="R540" s="102" t="s">
        <v>53</v>
      </c>
      <c r="S540" s="306"/>
      <c r="T540" s="304"/>
      <c r="U540" s="304"/>
      <c r="V540" s="304"/>
      <c r="W540" s="304"/>
      <c r="X540" s="304"/>
    </row>
    <row r="541" spans="1:24" ht="75" customHeight="1">
      <c r="A541" s="302" t="s">
        <v>23</v>
      </c>
      <c r="B541" s="303" t="s">
        <v>532</v>
      </c>
      <c r="C541" s="303" t="s">
        <v>28</v>
      </c>
      <c r="D541" s="302" t="s">
        <v>987</v>
      </c>
      <c r="E541" s="304" t="s">
        <v>988</v>
      </c>
      <c r="F541" s="302" t="s">
        <v>989</v>
      </c>
      <c r="G541" s="304" t="s">
        <v>991</v>
      </c>
      <c r="H541" s="305"/>
      <c r="I541" s="305" t="s">
        <v>224</v>
      </c>
      <c r="J541" s="304" t="s">
        <v>992</v>
      </c>
      <c r="K541" s="306">
        <v>0</v>
      </c>
      <c r="L541" s="304" t="s">
        <v>992</v>
      </c>
      <c r="M541" s="306">
        <v>0</v>
      </c>
      <c r="N541" s="304"/>
      <c r="O541" s="306"/>
      <c r="P541" s="304"/>
      <c r="Q541" s="306"/>
      <c r="R541" s="304"/>
      <c r="S541" s="306"/>
      <c r="T541" s="304"/>
      <c r="U541" s="304"/>
      <c r="V541" s="304"/>
      <c r="W541" s="304"/>
      <c r="X541" s="304"/>
    </row>
    <row r="542" spans="1:24" ht="75" customHeight="1">
      <c r="A542" s="302" t="s">
        <v>23</v>
      </c>
      <c r="B542" s="303" t="s">
        <v>532</v>
      </c>
      <c r="C542" s="303" t="s">
        <v>28</v>
      </c>
      <c r="D542" s="302" t="s">
        <v>1633</v>
      </c>
      <c r="E542" s="304" t="s">
        <v>1634</v>
      </c>
      <c r="F542" s="302" t="s">
        <v>1635</v>
      </c>
      <c r="G542" s="304" t="s">
        <v>1636</v>
      </c>
      <c r="H542" s="305" t="s">
        <v>228</v>
      </c>
      <c r="I542" s="305"/>
      <c r="J542" s="304"/>
      <c r="K542" s="306">
        <v>8000000</v>
      </c>
      <c r="L542" s="304" t="s">
        <v>1439</v>
      </c>
      <c r="M542" s="306">
        <v>8000000</v>
      </c>
      <c r="N542" s="349" t="s">
        <v>1427</v>
      </c>
      <c r="O542" s="283"/>
      <c r="P542" s="350" t="s">
        <v>1428</v>
      </c>
      <c r="Q542" s="306"/>
      <c r="R542" s="304"/>
      <c r="S542" s="306"/>
      <c r="T542" s="304"/>
      <c r="U542" s="304"/>
      <c r="V542" s="304"/>
      <c r="W542" s="304"/>
      <c r="X542" s="304"/>
    </row>
    <row r="543" spans="1:24" ht="75" customHeight="1" thickBot="1">
      <c r="A543" s="302" t="s">
        <v>23</v>
      </c>
      <c r="B543" s="303" t="s">
        <v>532</v>
      </c>
      <c r="C543" s="303" t="s">
        <v>28</v>
      </c>
      <c r="D543" s="302" t="s">
        <v>1633</v>
      </c>
      <c r="E543" s="304" t="s">
        <v>1634</v>
      </c>
      <c r="F543" s="302" t="s">
        <v>1635</v>
      </c>
      <c r="G543" s="304" t="s">
        <v>1636</v>
      </c>
      <c r="H543" s="305" t="s">
        <v>201</v>
      </c>
      <c r="I543" s="305"/>
      <c r="J543" s="304" t="s">
        <v>1923</v>
      </c>
      <c r="K543" s="306">
        <v>60000000</v>
      </c>
      <c r="L543" s="304"/>
      <c r="M543" s="306">
        <v>0</v>
      </c>
      <c r="N543" s="452" t="s">
        <v>1924</v>
      </c>
      <c r="O543" s="453"/>
      <c r="P543" s="454" t="s">
        <v>1925</v>
      </c>
      <c r="Q543" s="455" t="s">
        <v>53</v>
      </c>
      <c r="R543" s="304"/>
      <c r="S543" s="306"/>
      <c r="T543" s="304"/>
      <c r="U543" s="304"/>
      <c r="V543" s="304"/>
      <c r="W543" s="304"/>
      <c r="X543" s="304"/>
    </row>
    <row r="544" spans="1:24" ht="75" customHeight="1">
      <c r="A544" s="302" t="s">
        <v>23</v>
      </c>
      <c r="B544" s="303" t="s">
        <v>532</v>
      </c>
      <c r="C544" s="303" t="s">
        <v>28</v>
      </c>
      <c r="D544" s="302" t="s">
        <v>1633</v>
      </c>
      <c r="E544" s="304" t="s">
        <v>1634</v>
      </c>
      <c r="F544" s="302" t="s">
        <v>1635</v>
      </c>
      <c r="G544" s="304" t="s">
        <v>1636</v>
      </c>
      <c r="H544" s="305" t="s">
        <v>183</v>
      </c>
      <c r="I544" s="305"/>
      <c r="J544" s="304" t="s">
        <v>1530</v>
      </c>
      <c r="K544" s="306">
        <v>0</v>
      </c>
      <c r="L544" s="304" t="s">
        <v>1434</v>
      </c>
      <c r="M544" s="306">
        <v>0</v>
      </c>
      <c r="N544" s="281" t="s">
        <v>1695</v>
      </c>
      <c r="O544" s="311"/>
      <c r="P544" s="281" t="s">
        <v>1602</v>
      </c>
      <c r="Q544" s="306"/>
      <c r="R544" s="304"/>
      <c r="S544" s="306"/>
      <c r="T544" s="304"/>
      <c r="U544" s="304"/>
      <c r="V544" s="304"/>
      <c r="W544" s="304"/>
      <c r="X544" s="304"/>
    </row>
    <row r="545" spans="1:24" ht="75" customHeight="1">
      <c r="A545" s="302" t="s">
        <v>23</v>
      </c>
      <c r="B545" s="303" t="s">
        <v>532</v>
      </c>
      <c r="C545" s="303" t="s">
        <v>28</v>
      </c>
      <c r="D545" s="302" t="s">
        <v>1633</v>
      </c>
      <c r="E545" s="304" t="s">
        <v>1634</v>
      </c>
      <c r="F545" s="302" t="s">
        <v>1635</v>
      </c>
      <c r="G545" s="304" t="s">
        <v>1636</v>
      </c>
      <c r="H545" s="305" t="s">
        <v>370</v>
      </c>
      <c r="I545" s="305"/>
      <c r="J545" s="304" t="s">
        <v>1934</v>
      </c>
      <c r="K545" s="306">
        <v>300000</v>
      </c>
      <c r="L545" s="304" t="s">
        <v>1935</v>
      </c>
      <c r="M545" s="306">
        <v>500000</v>
      </c>
      <c r="N545" s="194" t="s">
        <v>2393</v>
      </c>
      <c r="O545" s="306"/>
      <c r="P545" s="304"/>
      <c r="Q545" s="306"/>
      <c r="R545" s="304"/>
      <c r="S545" s="306"/>
      <c r="T545" s="304"/>
      <c r="U545" s="304"/>
      <c r="V545" s="304"/>
      <c r="W545" s="304"/>
      <c r="X545" s="304"/>
    </row>
    <row r="546" spans="1:24" ht="75" customHeight="1">
      <c r="A546" s="302" t="s">
        <v>23</v>
      </c>
      <c r="B546" s="303" t="s">
        <v>532</v>
      </c>
      <c r="C546" s="303" t="s">
        <v>28</v>
      </c>
      <c r="D546" s="302" t="s">
        <v>1633</v>
      </c>
      <c r="E546" s="304" t="s">
        <v>1634</v>
      </c>
      <c r="F546" s="302" t="s">
        <v>1635</v>
      </c>
      <c r="G546" s="304" t="s">
        <v>1636</v>
      </c>
      <c r="H546" s="305" t="s">
        <v>378</v>
      </c>
      <c r="I546" s="305"/>
      <c r="J546" s="304" t="s">
        <v>1934</v>
      </c>
      <c r="K546" s="306">
        <v>3000000</v>
      </c>
      <c r="L546" s="304" t="s">
        <v>1935</v>
      </c>
      <c r="M546" s="306">
        <v>5000000</v>
      </c>
      <c r="N546" s="231" t="s">
        <v>2836</v>
      </c>
      <c r="O546" s="232" t="s">
        <v>2197</v>
      </c>
      <c r="P546" s="233" t="s">
        <v>2813</v>
      </c>
      <c r="Q546" s="221"/>
      <c r="R546" s="213"/>
      <c r="S546" s="222" t="s">
        <v>151</v>
      </c>
      <c r="T546" s="304"/>
      <c r="U546" s="304"/>
      <c r="V546" s="304"/>
      <c r="W546" s="304"/>
      <c r="X546" s="304"/>
    </row>
    <row r="547" spans="1:24" ht="75" customHeight="1">
      <c r="A547" s="302" t="s">
        <v>23</v>
      </c>
      <c r="B547" s="303" t="s">
        <v>532</v>
      </c>
      <c r="C547" s="303" t="s">
        <v>28</v>
      </c>
      <c r="D547" s="302" t="s">
        <v>1633</v>
      </c>
      <c r="E547" s="304" t="s">
        <v>1634</v>
      </c>
      <c r="F547" s="302" t="s">
        <v>1635</v>
      </c>
      <c r="G547" s="304" t="s">
        <v>1636</v>
      </c>
      <c r="H547" s="305" t="s">
        <v>186</v>
      </c>
      <c r="I547" s="305"/>
      <c r="J547" s="304"/>
      <c r="K547" s="306">
        <v>0</v>
      </c>
      <c r="L547" s="304"/>
      <c r="M547" s="306">
        <v>0</v>
      </c>
      <c r="N547" s="304"/>
      <c r="O547" s="306"/>
      <c r="P547" s="304"/>
      <c r="Q547" s="306"/>
      <c r="R547" s="304"/>
      <c r="S547" s="306"/>
      <c r="T547" s="304"/>
      <c r="U547" s="304"/>
      <c r="V547" s="304"/>
      <c r="W547" s="304"/>
      <c r="X547" s="304"/>
    </row>
    <row r="548" spans="1:24" ht="75" customHeight="1">
      <c r="A548" s="302" t="s">
        <v>23</v>
      </c>
      <c r="B548" s="303" t="s">
        <v>532</v>
      </c>
      <c r="C548" s="303" t="s">
        <v>28</v>
      </c>
      <c r="D548" s="302" t="s">
        <v>1633</v>
      </c>
      <c r="E548" s="304" t="s">
        <v>1634</v>
      </c>
      <c r="F548" s="302" t="s">
        <v>1936</v>
      </c>
      <c r="G548" s="304" t="s">
        <v>1937</v>
      </c>
      <c r="H548" s="305" t="s">
        <v>76</v>
      </c>
      <c r="I548" s="305"/>
      <c r="J548" s="304" t="s">
        <v>1932</v>
      </c>
      <c r="K548" s="306">
        <v>5490472</v>
      </c>
      <c r="L548" s="304" t="s">
        <v>1932</v>
      </c>
      <c r="M548" s="306">
        <v>11996343</v>
      </c>
      <c r="N548" s="102" t="s">
        <v>2580</v>
      </c>
      <c r="O548" s="103"/>
      <c r="P548" s="102" t="s">
        <v>2581</v>
      </c>
      <c r="Q548" s="103" t="s">
        <v>53</v>
      </c>
      <c r="R548" s="304"/>
      <c r="S548" s="306"/>
      <c r="T548" s="304"/>
      <c r="U548" s="304"/>
      <c r="V548" s="304"/>
      <c r="W548" s="304"/>
      <c r="X548" s="304"/>
    </row>
    <row r="549" spans="1:24" ht="75" customHeight="1">
      <c r="A549" s="302" t="s">
        <v>23</v>
      </c>
      <c r="B549" s="303" t="s">
        <v>532</v>
      </c>
      <c r="C549" s="303" t="s">
        <v>28</v>
      </c>
      <c r="D549" s="302" t="s">
        <v>1565</v>
      </c>
      <c r="E549" s="304" t="s">
        <v>1566</v>
      </c>
      <c r="F549" s="302" t="s">
        <v>1568</v>
      </c>
      <c r="G549" s="304" t="s">
        <v>1569</v>
      </c>
      <c r="H549" s="305" t="s">
        <v>183</v>
      </c>
      <c r="I549" s="305"/>
      <c r="J549" s="304" t="s">
        <v>1570</v>
      </c>
      <c r="K549" s="306">
        <v>2000000</v>
      </c>
      <c r="L549" s="304" t="s">
        <v>1570</v>
      </c>
      <c r="M549" s="306">
        <v>2000000</v>
      </c>
      <c r="N549" s="304"/>
      <c r="O549" s="306"/>
      <c r="P549" s="304"/>
      <c r="Q549" s="306"/>
      <c r="R549" s="304"/>
      <c r="S549" s="306"/>
      <c r="T549" s="304"/>
      <c r="U549" s="304"/>
      <c r="V549" s="304"/>
      <c r="W549" s="304"/>
      <c r="X549" s="304"/>
    </row>
    <row r="550" spans="1:24" ht="75" customHeight="1">
      <c r="A550" s="302" t="s">
        <v>23</v>
      </c>
      <c r="B550" s="303" t="s">
        <v>532</v>
      </c>
      <c r="C550" s="303" t="s">
        <v>28</v>
      </c>
      <c r="D550" s="302" t="s">
        <v>1565</v>
      </c>
      <c r="E550" s="304" t="s">
        <v>1566</v>
      </c>
      <c r="F550" s="302" t="s">
        <v>1568</v>
      </c>
      <c r="G550" s="304" t="s">
        <v>1569</v>
      </c>
      <c r="H550" s="305" t="s">
        <v>76</v>
      </c>
      <c r="I550" s="305"/>
      <c r="J550" s="304" t="s">
        <v>1938</v>
      </c>
      <c r="K550" s="306">
        <v>4239255</v>
      </c>
      <c r="L550" s="304" t="s">
        <v>1940</v>
      </c>
      <c r="M550" s="306">
        <v>9373200</v>
      </c>
      <c r="N550" s="102" t="s">
        <v>2582</v>
      </c>
      <c r="O550" s="103"/>
      <c r="P550" s="102" t="s">
        <v>2581</v>
      </c>
      <c r="Q550" s="103" t="s">
        <v>53</v>
      </c>
      <c r="R550" s="304"/>
      <c r="S550" s="306"/>
      <c r="T550" s="304"/>
      <c r="U550" s="304"/>
      <c r="V550" s="304"/>
      <c r="W550" s="304"/>
      <c r="X550" s="304"/>
    </row>
    <row r="551" spans="1:24" ht="75" customHeight="1">
      <c r="A551" s="302" t="s">
        <v>23</v>
      </c>
      <c r="B551" s="303" t="s">
        <v>532</v>
      </c>
      <c r="C551" s="303" t="s">
        <v>28</v>
      </c>
      <c r="D551" s="302" t="s">
        <v>1565</v>
      </c>
      <c r="E551" s="304" t="s">
        <v>1566</v>
      </c>
      <c r="F551" s="302" t="s">
        <v>1574</v>
      </c>
      <c r="G551" s="304" t="s">
        <v>1575</v>
      </c>
      <c r="H551" s="305" t="s">
        <v>183</v>
      </c>
      <c r="I551" s="305"/>
      <c r="J551" s="304" t="s">
        <v>1570</v>
      </c>
      <c r="K551" s="306">
        <v>2000000</v>
      </c>
      <c r="L551" s="304" t="s">
        <v>1570</v>
      </c>
      <c r="M551" s="306">
        <v>2000000</v>
      </c>
      <c r="N551" s="304"/>
      <c r="O551" s="306"/>
      <c r="P551" s="304"/>
      <c r="Q551" s="306"/>
      <c r="R551" s="304"/>
      <c r="S551" s="306"/>
      <c r="T551" s="304"/>
      <c r="U551" s="304"/>
      <c r="V551" s="304"/>
      <c r="W551" s="304"/>
      <c r="X551" s="304"/>
    </row>
    <row r="552" spans="1:24" ht="75" customHeight="1">
      <c r="A552" s="302" t="s">
        <v>23</v>
      </c>
      <c r="B552" s="303" t="s">
        <v>532</v>
      </c>
      <c r="C552" s="303" t="s">
        <v>28</v>
      </c>
      <c r="D552" s="302" t="s">
        <v>1565</v>
      </c>
      <c r="E552" s="304" t="s">
        <v>1566</v>
      </c>
      <c r="F552" s="302" t="s">
        <v>1574</v>
      </c>
      <c r="G552" s="304" t="s">
        <v>1575</v>
      </c>
      <c r="H552" s="305" t="s">
        <v>76</v>
      </c>
      <c r="I552" s="305"/>
      <c r="J552" s="304" t="s">
        <v>1938</v>
      </c>
      <c r="K552" s="306">
        <v>2685615</v>
      </c>
      <c r="L552" s="304" t="s">
        <v>292</v>
      </c>
      <c r="M552" s="306">
        <v>5567533</v>
      </c>
      <c r="N552" s="102" t="s">
        <v>2583</v>
      </c>
      <c r="O552" s="103"/>
      <c r="P552" s="102" t="s">
        <v>2584</v>
      </c>
      <c r="Q552" s="103" t="s">
        <v>53</v>
      </c>
      <c r="R552" s="304"/>
      <c r="S552" s="306"/>
      <c r="T552" s="304"/>
      <c r="U552" s="304"/>
      <c r="V552" s="304"/>
      <c r="W552" s="304"/>
      <c r="X552" s="304"/>
    </row>
    <row r="553" spans="1:24" ht="75" customHeight="1">
      <c r="A553" s="302" t="s">
        <v>23</v>
      </c>
      <c r="B553" s="303" t="s">
        <v>532</v>
      </c>
      <c r="C553" s="303" t="s">
        <v>28</v>
      </c>
      <c r="D553" s="302" t="s">
        <v>1565</v>
      </c>
      <c r="E553" s="304" t="s">
        <v>1566</v>
      </c>
      <c r="F553" s="302" t="s">
        <v>1578</v>
      </c>
      <c r="G553" s="304" t="s">
        <v>1579</v>
      </c>
      <c r="H553" s="305" t="s">
        <v>183</v>
      </c>
      <c r="I553" s="305"/>
      <c r="J553" s="304" t="s">
        <v>1570</v>
      </c>
      <c r="K553" s="306">
        <v>2000000</v>
      </c>
      <c r="L553" s="304" t="s">
        <v>1570</v>
      </c>
      <c r="M553" s="306">
        <v>2000000</v>
      </c>
      <c r="N553" s="304"/>
      <c r="O553" s="306"/>
      <c r="P553" s="304"/>
      <c r="Q553" s="306"/>
      <c r="R553" s="304"/>
      <c r="S553" s="306"/>
      <c r="T553" s="304"/>
      <c r="U553" s="304"/>
      <c r="V553" s="304"/>
      <c r="W553" s="304"/>
      <c r="X553" s="304"/>
    </row>
    <row r="554" spans="1:24" ht="75" customHeight="1">
      <c r="A554" s="302" t="s">
        <v>23</v>
      </c>
      <c r="B554" s="303" t="s">
        <v>532</v>
      </c>
      <c r="C554" s="303" t="s">
        <v>28</v>
      </c>
      <c r="D554" s="302" t="s">
        <v>1565</v>
      </c>
      <c r="E554" s="304" t="s">
        <v>1566</v>
      </c>
      <c r="F554" s="302" t="s">
        <v>1578</v>
      </c>
      <c r="G554" s="304" t="s">
        <v>1579</v>
      </c>
      <c r="H554" s="305" t="s">
        <v>76</v>
      </c>
      <c r="I554" s="305"/>
      <c r="J554" s="304" t="s">
        <v>1947</v>
      </c>
      <c r="K554" s="306">
        <v>4239255</v>
      </c>
      <c r="L554" s="304" t="s">
        <v>1947</v>
      </c>
      <c r="M554" s="306">
        <v>25001057</v>
      </c>
      <c r="N554" s="102" t="s">
        <v>2585</v>
      </c>
      <c r="O554" s="103"/>
      <c r="P554" s="102" t="s">
        <v>2584</v>
      </c>
      <c r="Q554" s="103" t="s">
        <v>53</v>
      </c>
      <c r="R554" s="304"/>
      <c r="S554" s="306"/>
      <c r="T554" s="304"/>
      <c r="U554" s="304"/>
      <c r="V554" s="304"/>
      <c r="W554" s="304"/>
      <c r="X554" s="304"/>
    </row>
    <row r="555" spans="1:24" ht="75" customHeight="1">
      <c r="A555" s="302" t="s">
        <v>23</v>
      </c>
      <c r="B555" s="303" t="s">
        <v>532</v>
      </c>
      <c r="C555" s="303" t="s">
        <v>28</v>
      </c>
      <c r="D555" s="302" t="s">
        <v>1565</v>
      </c>
      <c r="E555" s="304" t="s">
        <v>1566</v>
      </c>
      <c r="F555" s="302" t="s">
        <v>1948</v>
      </c>
      <c r="G555" s="304" t="s">
        <v>1949</v>
      </c>
      <c r="H555" s="305" t="s">
        <v>76</v>
      </c>
      <c r="I555" s="305"/>
      <c r="J555" s="304" t="s">
        <v>292</v>
      </c>
      <c r="K555" s="306">
        <v>13905615</v>
      </c>
      <c r="L555" s="304" t="s">
        <v>292</v>
      </c>
      <c r="M555" s="306">
        <v>21195390</v>
      </c>
      <c r="N555" s="102" t="s">
        <v>2586</v>
      </c>
      <c r="O555" s="103"/>
      <c r="P555" s="102" t="s">
        <v>2587</v>
      </c>
      <c r="Q555" s="103" t="s">
        <v>53</v>
      </c>
      <c r="R555" s="304"/>
      <c r="S555" s="306"/>
      <c r="T555" s="304"/>
      <c r="U555" s="304"/>
      <c r="V555" s="304"/>
      <c r="W555" s="304"/>
      <c r="X555" s="304"/>
    </row>
    <row r="556" spans="1:24" ht="75" customHeight="1">
      <c r="A556" s="302" t="s">
        <v>23</v>
      </c>
      <c r="B556" s="303" t="s">
        <v>532</v>
      </c>
      <c r="C556" s="303" t="s">
        <v>28</v>
      </c>
      <c r="D556" s="302" t="s">
        <v>1585</v>
      </c>
      <c r="E556" s="304" t="s">
        <v>1586</v>
      </c>
      <c r="F556" s="302" t="s">
        <v>1587</v>
      </c>
      <c r="G556" s="304" t="s">
        <v>1588</v>
      </c>
      <c r="H556" s="305" t="s">
        <v>183</v>
      </c>
      <c r="I556" s="305"/>
      <c r="J556" s="304" t="s">
        <v>1589</v>
      </c>
      <c r="K556" s="306">
        <v>0</v>
      </c>
      <c r="L556" s="304" t="s">
        <v>1434</v>
      </c>
      <c r="M556" s="306">
        <v>0</v>
      </c>
      <c r="N556" s="304"/>
      <c r="O556" s="306"/>
      <c r="P556" s="304"/>
      <c r="Q556" s="306"/>
      <c r="R556" s="304"/>
      <c r="S556" s="306"/>
      <c r="T556" s="304"/>
      <c r="U556" s="304"/>
      <c r="V556" s="304"/>
      <c r="W556" s="304"/>
      <c r="X556" s="304"/>
    </row>
    <row r="557" spans="1:24" ht="75" customHeight="1">
      <c r="A557" s="302" t="s">
        <v>23</v>
      </c>
      <c r="B557" s="303" t="s">
        <v>532</v>
      </c>
      <c r="C557" s="303" t="s">
        <v>28</v>
      </c>
      <c r="D557" s="302" t="s">
        <v>1585</v>
      </c>
      <c r="E557" s="304" t="s">
        <v>1586</v>
      </c>
      <c r="F557" s="302" t="s">
        <v>1950</v>
      </c>
      <c r="G557" s="304" t="s">
        <v>1951</v>
      </c>
      <c r="H557" s="305" t="s">
        <v>76</v>
      </c>
      <c r="I557" s="305"/>
      <c r="J557" s="304" t="s">
        <v>292</v>
      </c>
      <c r="K557" s="306">
        <v>2685615</v>
      </c>
      <c r="L557" s="304" t="s">
        <v>292</v>
      </c>
      <c r="M557" s="306">
        <v>5567533</v>
      </c>
      <c r="N557" s="102" t="s">
        <v>2586</v>
      </c>
      <c r="O557" s="103"/>
      <c r="P557" s="102" t="s">
        <v>2587</v>
      </c>
      <c r="Q557" s="103" t="s">
        <v>53</v>
      </c>
      <c r="R557" s="304"/>
      <c r="S557" s="306"/>
      <c r="T557" s="304"/>
      <c r="U557" s="304"/>
      <c r="V557" s="304"/>
      <c r="W557" s="304"/>
      <c r="X557" s="304"/>
    </row>
    <row r="558" spans="1:24" ht="75" customHeight="1">
      <c r="A558" s="302" t="s">
        <v>581</v>
      </c>
      <c r="B558" s="303" t="s">
        <v>582</v>
      </c>
      <c r="C558" s="303" t="s">
        <v>583</v>
      </c>
      <c r="D558" s="302" t="s">
        <v>584</v>
      </c>
      <c r="E558" s="304" t="s">
        <v>585</v>
      </c>
      <c r="F558" s="302" t="s">
        <v>586</v>
      </c>
      <c r="G558" s="304" t="s">
        <v>808</v>
      </c>
      <c r="H558" s="305" t="s">
        <v>49</v>
      </c>
      <c r="I558" s="305"/>
      <c r="J558" s="304" t="s">
        <v>1952</v>
      </c>
      <c r="K558" s="306">
        <v>104000000</v>
      </c>
      <c r="L558" s="304" t="s">
        <v>1952</v>
      </c>
      <c r="M558" s="306">
        <v>240000000</v>
      </c>
      <c r="N558" s="11" t="s">
        <v>2061</v>
      </c>
      <c r="O558" s="13" t="s">
        <v>2062</v>
      </c>
      <c r="P558" s="36" t="s">
        <v>2063</v>
      </c>
      <c r="Q558" s="45" t="s">
        <v>53</v>
      </c>
      <c r="R558" s="304"/>
      <c r="S558" s="306"/>
      <c r="T558" s="304"/>
      <c r="U558" s="304"/>
      <c r="V558" s="304"/>
      <c r="W558" s="304"/>
      <c r="X558" s="304"/>
    </row>
    <row r="559" spans="1:24" ht="75" customHeight="1">
      <c r="A559" s="302" t="s">
        <v>581</v>
      </c>
      <c r="B559" s="303" t="s">
        <v>582</v>
      </c>
      <c r="C559" s="303" t="s">
        <v>583</v>
      </c>
      <c r="D559" s="302" t="s">
        <v>584</v>
      </c>
      <c r="E559" s="304" t="s">
        <v>585</v>
      </c>
      <c r="F559" s="302" t="s">
        <v>586</v>
      </c>
      <c r="G559" s="304" t="s">
        <v>808</v>
      </c>
      <c r="H559" s="305"/>
      <c r="I559" s="305" t="s">
        <v>224</v>
      </c>
      <c r="J559" s="304" t="s">
        <v>995</v>
      </c>
      <c r="K559" s="306">
        <v>60000000</v>
      </c>
      <c r="L559" s="304" t="s">
        <v>995</v>
      </c>
      <c r="M559" s="306">
        <v>60000000</v>
      </c>
      <c r="N559" s="263" t="s">
        <v>996</v>
      </c>
      <c r="O559" s="261"/>
      <c r="P559" s="264" t="s">
        <v>957</v>
      </c>
      <c r="Q559" s="261"/>
      <c r="R559" s="266"/>
      <c r="S559" s="267" t="s">
        <v>53</v>
      </c>
      <c r="T559" s="304"/>
      <c r="U559" s="304"/>
      <c r="V559" s="304"/>
      <c r="W559" s="304"/>
      <c r="X559" s="304"/>
    </row>
    <row r="560" spans="1:24" ht="75" customHeight="1">
      <c r="A560" s="302" t="s">
        <v>581</v>
      </c>
      <c r="B560" s="303" t="s">
        <v>582</v>
      </c>
      <c r="C560" s="303" t="s">
        <v>583</v>
      </c>
      <c r="D560" s="302" t="s">
        <v>584</v>
      </c>
      <c r="E560" s="304" t="s">
        <v>585</v>
      </c>
      <c r="F560" s="302" t="s">
        <v>586</v>
      </c>
      <c r="G560" s="304" t="s">
        <v>808</v>
      </c>
      <c r="H560" s="305"/>
      <c r="I560" s="305" t="s">
        <v>223</v>
      </c>
      <c r="J560" s="456" t="s">
        <v>810</v>
      </c>
      <c r="K560" s="306">
        <v>10000000</v>
      </c>
      <c r="L560" s="456" t="s">
        <v>810</v>
      </c>
      <c r="M560" s="306">
        <v>12000000</v>
      </c>
      <c r="N560" s="255" t="s">
        <v>416</v>
      </c>
      <c r="O560" s="306"/>
      <c r="P560" s="456"/>
      <c r="Q560" s="306"/>
      <c r="R560" s="456"/>
      <c r="S560" s="306"/>
      <c r="T560" s="304"/>
      <c r="U560" s="304"/>
      <c r="V560" s="304"/>
      <c r="W560" s="304"/>
      <c r="X560" s="304"/>
    </row>
    <row r="561" spans="1:24" ht="75" customHeight="1">
      <c r="A561" s="302" t="s">
        <v>581</v>
      </c>
      <c r="B561" s="303" t="s">
        <v>582</v>
      </c>
      <c r="C561" s="303" t="s">
        <v>583</v>
      </c>
      <c r="D561" s="302" t="s">
        <v>584</v>
      </c>
      <c r="E561" s="304" t="s">
        <v>585</v>
      </c>
      <c r="F561" s="302" t="s">
        <v>586</v>
      </c>
      <c r="G561" s="304" t="s">
        <v>808</v>
      </c>
      <c r="H561" s="305"/>
      <c r="I561" s="305" t="s">
        <v>311</v>
      </c>
      <c r="J561" s="304" t="s">
        <v>1251</v>
      </c>
      <c r="K561" s="306">
        <v>0</v>
      </c>
      <c r="L561" s="304" t="s">
        <v>1252</v>
      </c>
      <c r="M561" s="306">
        <v>0</v>
      </c>
      <c r="N561" s="47" t="s">
        <v>1253</v>
      </c>
      <c r="O561" s="66" t="s">
        <v>1254</v>
      </c>
      <c r="P561" s="67" t="s">
        <v>1255</v>
      </c>
      <c r="Q561" s="66" t="s">
        <v>53</v>
      </c>
      <c r="R561" s="304"/>
      <c r="S561" s="306"/>
      <c r="T561" s="304"/>
      <c r="U561" s="304"/>
      <c r="V561" s="304"/>
      <c r="W561" s="304"/>
      <c r="X561" s="304"/>
    </row>
    <row r="562" spans="1:24" ht="75" customHeight="1">
      <c r="A562" s="302" t="s">
        <v>581</v>
      </c>
      <c r="B562" s="303" t="s">
        <v>582</v>
      </c>
      <c r="C562" s="303" t="s">
        <v>583</v>
      </c>
      <c r="D562" s="302" t="s">
        <v>584</v>
      </c>
      <c r="E562" s="304" t="s">
        <v>585</v>
      </c>
      <c r="F562" s="302" t="s">
        <v>586</v>
      </c>
      <c r="G562" s="304" t="s">
        <v>808</v>
      </c>
      <c r="H562" s="305"/>
      <c r="I562" s="305" t="s">
        <v>115</v>
      </c>
      <c r="J562" s="304" t="s">
        <v>1953</v>
      </c>
      <c r="K562" s="306">
        <v>1018000</v>
      </c>
      <c r="L562" s="304" t="s">
        <v>1954</v>
      </c>
      <c r="M562" s="306">
        <f>((K562*14/100)+K562)*2</f>
        <v>2321040</v>
      </c>
      <c r="N562" s="200" t="s">
        <v>2684</v>
      </c>
      <c r="O562" s="202" t="s">
        <v>2685</v>
      </c>
      <c r="P562" s="127" t="s">
        <v>2686</v>
      </c>
      <c r="Q562" s="125" t="s">
        <v>53</v>
      </c>
      <c r="R562" s="124"/>
      <c r="S562" s="125" t="s">
        <v>53</v>
      </c>
      <c r="T562" s="304"/>
      <c r="U562" s="304"/>
      <c r="V562" s="304"/>
      <c r="W562" s="304"/>
      <c r="X562" s="304"/>
    </row>
    <row r="563" spans="1:24" ht="75" customHeight="1">
      <c r="A563" s="302" t="s">
        <v>581</v>
      </c>
      <c r="B563" s="303" t="s">
        <v>582</v>
      </c>
      <c r="C563" s="303" t="s">
        <v>583</v>
      </c>
      <c r="D563" s="302" t="s">
        <v>584</v>
      </c>
      <c r="E563" s="304" t="s">
        <v>585</v>
      </c>
      <c r="F563" s="302" t="s">
        <v>586</v>
      </c>
      <c r="G563" s="304" t="s">
        <v>808</v>
      </c>
      <c r="H563" s="305"/>
      <c r="I563" s="305" t="s">
        <v>236</v>
      </c>
      <c r="J563" s="304"/>
      <c r="K563" s="306">
        <v>0</v>
      </c>
      <c r="L563" s="304"/>
      <c r="M563" s="306">
        <v>0</v>
      </c>
      <c r="N563" s="11" t="s">
        <v>2725</v>
      </c>
      <c r="O563" s="14">
        <v>8985792</v>
      </c>
      <c r="P563" s="16" t="s">
        <v>2726</v>
      </c>
      <c r="Q563" s="53"/>
      <c r="R563" s="3"/>
      <c r="S563" s="129" t="s">
        <v>2727</v>
      </c>
      <c r="T563" s="304"/>
      <c r="U563" s="304"/>
      <c r="V563" s="304"/>
      <c r="W563" s="304"/>
      <c r="X563" s="304"/>
    </row>
    <row r="564" spans="1:24" ht="75" customHeight="1">
      <c r="A564" s="302" t="s">
        <v>581</v>
      </c>
      <c r="B564" s="303" t="s">
        <v>582</v>
      </c>
      <c r="C564" s="303" t="s">
        <v>583</v>
      </c>
      <c r="D564" s="302" t="s">
        <v>584</v>
      </c>
      <c r="E564" s="304" t="s">
        <v>585</v>
      </c>
      <c r="F564" s="302" t="s">
        <v>596</v>
      </c>
      <c r="G564" s="304" t="s">
        <v>597</v>
      </c>
      <c r="H564" s="305" t="s">
        <v>308</v>
      </c>
      <c r="I564" s="305"/>
      <c r="J564" s="304" t="s">
        <v>1014</v>
      </c>
      <c r="K564" s="306">
        <f>+PRODUCT(3197964,6)</f>
        <v>19187784</v>
      </c>
      <c r="L564" s="304" t="s">
        <v>1014</v>
      </c>
      <c r="M564" s="306">
        <v>19763417.52</v>
      </c>
      <c r="N564" s="304"/>
      <c r="O564" s="306"/>
      <c r="P564" s="304"/>
      <c r="Q564" s="306"/>
      <c r="R564" s="304"/>
      <c r="S564" s="306"/>
      <c r="T564" s="304"/>
      <c r="U564" s="304"/>
      <c r="V564" s="304"/>
      <c r="W564" s="304"/>
      <c r="X564" s="304"/>
    </row>
    <row r="565" spans="1:24" ht="75" customHeight="1">
      <c r="A565" s="302" t="s">
        <v>581</v>
      </c>
      <c r="B565" s="303" t="s">
        <v>582</v>
      </c>
      <c r="C565" s="303" t="s">
        <v>583</v>
      </c>
      <c r="D565" s="302" t="s">
        <v>584</v>
      </c>
      <c r="E565" s="304" t="s">
        <v>585</v>
      </c>
      <c r="F565" s="302" t="s">
        <v>596</v>
      </c>
      <c r="G565" s="304" t="s">
        <v>597</v>
      </c>
      <c r="H565" s="305" t="s">
        <v>223</v>
      </c>
      <c r="I565" s="305"/>
      <c r="J565" s="304" t="s">
        <v>598</v>
      </c>
      <c r="K565" s="306">
        <v>10000000</v>
      </c>
      <c r="L565" s="304" t="s">
        <v>598</v>
      </c>
      <c r="M565" s="306">
        <v>20000000</v>
      </c>
      <c r="N565" s="255" t="s">
        <v>599</v>
      </c>
      <c r="O565" s="394">
        <v>10000000</v>
      </c>
      <c r="P565" s="257" t="s">
        <v>600</v>
      </c>
      <c r="Q565" s="258" t="s">
        <v>53</v>
      </c>
      <c r="R565" s="304"/>
      <c r="S565" s="306"/>
      <c r="T565" s="304"/>
      <c r="U565" s="304"/>
      <c r="V565" s="304"/>
      <c r="W565" s="304"/>
      <c r="X565" s="304"/>
    </row>
    <row r="566" spans="1:24" ht="75" customHeight="1">
      <c r="A566" s="302" t="s">
        <v>581</v>
      </c>
      <c r="B566" s="303" t="s">
        <v>582</v>
      </c>
      <c r="C566" s="303" t="s">
        <v>583</v>
      </c>
      <c r="D566" s="302" t="s">
        <v>584</v>
      </c>
      <c r="E566" s="304" t="s">
        <v>585</v>
      </c>
      <c r="F566" s="302" t="s">
        <v>596</v>
      </c>
      <c r="G566" s="304" t="s">
        <v>597</v>
      </c>
      <c r="H566" s="305"/>
      <c r="I566" s="305" t="s">
        <v>183</v>
      </c>
      <c r="J566" s="304" t="s">
        <v>1707</v>
      </c>
      <c r="K566" s="306">
        <v>0</v>
      </c>
      <c r="L566" s="304"/>
      <c r="M566" s="306">
        <v>0</v>
      </c>
      <c r="N566" s="457" t="s">
        <v>1708</v>
      </c>
      <c r="O566" s="458" t="s">
        <v>1709</v>
      </c>
      <c r="P566" s="458" t="s">
        <v>1710</v>
      </c>
      <c r="Q566" s="282" t="s">
        <v>151</v>
      </c>
      <c r="R566" s="304"/>
      <c r="S566" s="306"/>
      <c r="T566" s="304"/>
      <c r="U566" s="304"/>
      <c r="V566" s="304"/>
      <c r="W566" s="304"/>
      <c r="X566" s="304"/>
    </row>
    <row r="567" spans="1:24" ht="75" customHeight="1">
      <c r="A567" s="302" t="s">
        <v>581</v>
      </c>
      <c r="B567" s="303" t="s">
        <v>582</v>
      </c>
      <c r="C567" s="303" t="s">
        <v>583</v>
      </c>
      <c r="D567" s="302" t="s">
        <v>584</v>
      </c>
      <c r="E567" s="304" t="s">
        <v>585</v>
      </c>
      <c r="F567" s="302" t="s">
        <v>596</v>
      </c>
      <c r="G567" s="304" t="s">
        <v>597</v>
      </c>
      <c r="H567" s="305"/>
      <c r="I567" s="305" t="s">
        <v>186</v>
      </c>
      <c r="J567" s="304" t="s">
        <v>1956</v>
      </c>
      <c r="K567" s="306">
        <v>10000000</v>
      </c>
      <c r="L567" s="304" t="s">
        <v>1956</v>
      </c>
      <c r="M567" s="306">
        <v>30000000</v>
      </c>
      <c r="N567" s="304"/>
      <c r="O567" s="306"/>
      <c r="P567" s="304"/>
      <c r="Q567" s="306"/>
      <c r="R567" s="304"/>
      <c r="S567" s="306"/>
      <c r="T567" s="304"/>
      <c r="U567" s="304"/>
      <c r="V567" s="304"/>
      <c r="W567" s="304"/>
      <c r="X567" s="304"/>
    </row>
    <row r="568" spans="1:24" ht="75" customHeight="1">
      <c r="A568" s="302" t="s">
        <v>581</v>
      </c>
      <c r="B568" s="303" t="s">
        <v>582</v>
      </c>
      <c r="C568" s="303" t="s">
        <v>583</v>
      </c>
      <c r="D568" s="302" t="s">
        <v>584</v>
      </c>
      <c r="E568" s="304" t="s">
        <v>585</v>
      </c>
      <c r="F568" s="302" t="s">
        <v>596</v>
      </c>
      <c r="G568" s="304" t="s">
        <v>597</v>
      </c>
      <c r="H568" s="305"/>
      <c r="I568" s="305" t="s">
        <v>188</v>
      </c>
      <c r="J568" s="304" t="s">
        <v>1958</v>
      </c>
      <c r="K568" s="306">
        <v>400000</v>
      </c>
      <c r="L568" s="304" t="s">
        <v>1958</v>
      </c>
      <c r="M568" s="306">
        <v>600000</v>
      </c>
      <c r="N568" s="197" t="s">
        <v>2472</v>
      </c>
      <c r="O568" s="306"/>
      <c r="P568" s="304"/>
      <c r="Q568" s="306"/>
      <c r="R568" s="304"/>
      <c r="S568" s="306"/>
      <c r="T568" s="304"/>
      <c r="U568" s="304"/>
      <c r="V568" s="304"/>
      <c r="W568" s="304"/>
      <c r="X568" s="304"/>
    </row>
    <row r="569" spans="1:24" ht="75" customHeight="1">
      <c r="A569" s="302" t="s">
        <v>581</v>
      </c>
      <c r="B569" s="303" t="s">
        <v>582</v>
      </c>
      <c r="C569" s="303" t="s">
        <v>583</v>
      </c>
      <c r="D569" s="302" t="s">
        <v>584</v>
      </c>
      <c r="E569" s="304" t="s">
        <v>585</v>
      </c>
      <c r="F569" s="302" t="s">
        <v>596</v>
      </c>
      <c r="G569" s="304" t="s">
        <v>597</v>
      </c>
      <c r="H569" s="305"/>
      <c r="I569" s="305" t="s">
        <v>191</v>
      </c>
      <c r="J569" s="304" t="s">
        <v>1959</v>
      </c>
      <c r="K569" s="306">
        <v>2000000</v>
      </c>
      <c r="L569" s="304" t="s">
        <v>1960</v>
      </c>
      <c r="M569" s="306">
        <v>3000000</v>
      </c>
      <c r="N569" s="304"/>
      <c r="O569" s="306"/>
      <c r="P569" s="304"/>
      <c r="Q569" s="306"/>
      <c r="R569" s="304"/>
      <c r="S569" s="306"/>
      <c r="T569" s="304"/>
      <c r="U569" s="304"/>
      <c r="V569" s="304"/>
      <c r="W569" s="304"/>
      <c r="X569" s="304"/>
    </row>
    <row r="570" spans="1:24" ht="75" customHeight="1">
      <c r="A570" s="302" t="s">
        <v>581</v>
      </c>
      <c r="B570" s="303" t="s">
        <v>582</v>
      </c>
      <c r="C570" s="303" t="s">
        <v>583</v>
      </c>
      <c r="D570" s="302" t="s">
        <v>584</v>
      </c>
      <c r="E570" s="304" t="s">
        <v>585</v>
      </c>
      <c r="F570" s="302" t="s">
        <v>602</v>
      </c>
      <c r="G570" s="304" t="s">
        <v>603</v>
      </c>
      <c r="H570" s="305" t="s">
        <v>308</v>
      </c>
      <c r="I570" s="305"/>
      <c r="J570" s="304" t="s">
        <v>1014</v>
      </c>
      <c r="K570" s="306">
        <f>+PRODUCT(3197964,6)</f>
        <v>19187784</v>
      </c>
      <c r="L570" s="304" t="s">
        <v>1014</v>
      </c>
      <c r="M570" s="306">
        <v>19763417.52</v>
      </c>
      <c r="N570" s="263" t="s">
        <v>1001</v>
      </c>
      <c r="O570" s="261"/>
      <c r="P570" s="264" t="s">
        <v>1003</v>
      </c>
      <c r="Q570" s="261"/>
      <c r="R570" s="304"/>
      <c r="S570" s="306"/>
      <c r="T570" s="304"/>
      <c r="U570" s="304"/>
      <c r="V570" s="304"/>
      <c r="W570" s="304"/>
      <c r="X570" s="304"/>
    </row>
    <row r="571" spans="1:24" ht="75" customHeight="1">
      <c r="A571" s="302" t="s">
        <v>581</v>
      </c>
      <c r="B571" s="303" t="s">
        <v>582</v>
      </c>
      <c r="C571" s="303" t="s">
        <v>583</v>
      </c>
      <c r="D571" s="302" t="s">
        <v>584</v>
      </c>
      <c r="E571" s="304" t="s">
        <v>585</v>
      </c>
      <c r="F571" s="302" t="s">
        <v>602</v>
      </c>
      <c r="G571" s="304" t="s">
        <v>603</v>
      </c>
      <c r="H571" s="305" t="s">
        <v>223</v>
      </c>
      <c r="I571" s="305"/>
      <c r="J571" s="304" t="s">
        <v>598</v>
      </c>
      <c r="K571" s="306">
        <v>10000000</v>
      </c>
      <c r="L571" s="304" t="s">
        <v>598</v>
      </c>
      <c r="M571" s="306">
        <v>20000000</v>
      </c>
      <c r="N571" s="255" t="s">
        <v>604</v>
      </c>
      <c r="O571" s="394">
        <v>10000000</v>
      </c>
      <c r="P571" s="257" t="s">
        <v>580</v>
      </c>
      <c r="Q571" s="258" t="s">
        <v>53</v>
      </c>
      <c r="R571" s="304"/>
      <c r="S571" s="306"/>
      <c r="T571" s="304"/>
      <c r="U571" s="304"/>
      <c r="V571" s="304"/>
      <c r="W571" s="304"/>
      <c r="X571" s="304"/>
    </row>
    <row r="572" spans="1:24" ht="75" customHeight="1">
      <c r="A572" s="302" t="s">
        <v>581</v>
      </c>
      <c r="B572" s="303" t="s">
        <v>582</v>
      </c>
      <c r="C572" s="303" t="s">
        <v>583</v>
      </c>
      <c r="D572" s="302" t="s">
        <v>584</v>
      </c>
      <c r="E572" s="304" t="s">
        <v>585</v>
      </c>
      <c r="F572" s="302" t="s">
        <v>602</v>
      </c>
      <c r="G572" s="304" t="s">
        <v>603</v>
      </c>
      <c r="H572" s="305" t="s">
        <v>311</v>
      </c>
      <c r="I572" s="305"/>
      <c r="J572" s="304" t="s">
        <v>1197</v>
      </c>
      <c r="K572" s="306">
        <v>3000000</v>
      </c>
      <c r="L572" s="304" t="s">
        <v>1198</v>
      </c>
      <c r="M572" s="306">
        <f>2*K572*1.1</f>
        <v>6600000.0000000009</v>
      </c>
      <c r="N572" s="47" t="s">
        <v>1200</v>
      </c>
      <c r="O572" s="151">
        <v>0</v>
      </c>
      <c r="P572" s="67" t="s">
        <v>1043</v>
      </c>
      <c r="Q572" s="306"/>
      <c r="R572" s="304"/>
      <c r="S572" s="306"/>
      <c r="T572" s="304"/>
      <c r="U572" s="304"/>
      <c r="V572" s="304"/>
      <c r="W572" s="304"/>
      <c r="X572" s="304"/>
    </row>
    <row r="573" spans="1:24" ht="75" customHeight="1">
      <c r="A573" s="302" t="s">
        <v>581</v>
      </c>
      <c r="B573" s="303" t="s">
        <v>582</v>
      </c>
      <c r="C573" s="303" t="s">
        <v>583</v>
      </c>
      <c r="D573" s="302" t="s">
        <v>584</v>
      </c>
      <c r="E573" s="304" t="s">
        <v>585</v>
      </c>
      <c r="F573" s="302" t="s">
        <v>602</v>
      </c>
      <c r="G573" s="304" t="s">
        <v>603</v>
      </c>
      <c r="H573" s="305"/>
      <c r="I573" s="305" t="s">
        <v>183</v>
      </c>
      <c r="J573" s="304"/>
      <c r="K573" s="306"/>
      <c r="L573" s="304" t="s">
        <v>1700</v>
      </c>
      <c r="M573" s="306">
        <v>30000000</v>
      </c>
      <c r="N573" s="304"/>
      <c r="O573" s="306"/>
      <c r="P573" s="304"/>
      <c r="Q573" s="306"/>
      <c r="R573" s="304"/>
      <c r="S573" s="306"/>
      <c r="T573" s="304"/>
      <c r="U573" s="304"/>
      <c r="V573" s="304"/>
      <c r="W573" s="304"/>
      <c r="X573" s="304"/>
    </row>
    <row r="574" spans="1:24" ht="75" customHeight="1">
      <c r="A574" s="302" t="s">
        <v>581</v>
      </c>
      <c r="B574" s="303" t="s">
        <v>582</v>
      </c>
      <c r="C574" s="303" t="s">
        <v>583</v>
      </c>
      <c r="D574" s="302" t="s">
        <v>584</v>
      </c>
      <c r="E574" s="304" t="s">
        <v>585</v>
      </c>
      <c r="F574" s="302" t="s">
        <v>602</v>
      </c>
      <c r="G574" s="304" t="s">
        <v>603</v>
      </c>
      <c r="H574" s="305"/>
      <c r="I574" s="305" t="s">
        <v>186</v>
      </c>
      <c r="J574" s="304" t="s">
        <v>1967</v>
      </c>
      <c r="K574" s="306">
        <v>10000000</v>
      </c>
      <c r="L574" s="304" t="s">
        <v>1968</v>
      </c>
      <c r="M574" s="306">
        <v>50000000</v>
      </c>
      <c r="N574" s="304"/>
      <c r="O574" s="306"/>
      <c r="P574" s="304"/>
      <c r="Q574" s="306"/>
      <c r="R574" s="304"/>
      <c r="S574" s="306"/>
      <c r="T574" s="304"/>
      <c r="U574" s="304"/>
      <c r="V574" s="304"/>
      <c r="W574" s="304"/>
      <c r="X574" s="304"/>
    </row>
    <row r="575" spans="1:24" ht="75" customHeight="1">
      <c r="A575" s="302" t="s">
        <v>581</v>
      </c>
      <c r="B575" s="303" t="s">
        <v>582</v>
      </c>
      <c r="C575" s="303" t="s">
        <v>583</v>
      </c>
      <c r="D575" s="302" t="s">
        <v>584</v>
      </c>
      <c r="E575" s="304" t="s">
        <v>585</v>
      </c>
      <c r="F575" s="302" t="s">
        <v>602</v>
      </c>
      <c r="G575" s="304" t="s">
        <v>603</v>
      </c>
      <c r="H575" s="305"/>
      <c r="I575" s="305" t="s">
        <v>188</v>
      </c>
      <c r="J575" s="304" t="s">
        <v>1971</v>
      </c>
      <c r="K575" s="306">
        <v>300000</v>
      </c>
      <c r="L575" s="304" t="s">
        <v>1971</v>
      </c>
      <c r="M575" s="306">
        <v>500000</v>
      </c>
      <c r="N575" s="194" t="s">
        <v>2393</v>
      </c>
      <c r="O575" s="306"/>
      <c r="P575" s="304"/>
      <c r="Q575" s="306"/>
      <c r="R575" s="304"/>
      <c r="S575" s="306"/>
      <c r="T575" s="304"/>
      <c r="U575" s="304"/>
      <c r="V575" s="304"/>
      <c r="W575" s="304"/>
      <c r="X575" s="304"/>
    </row>
    <row r="576" spans="1:24" ht="75" customHeight="1">
      <c r="A576" s="302" t="s">
        <v>581</v>
      </c>
      <c r="B576" s="303" t="s">
        <v>582</v>
      </c>
      <c r="C576" s="303" t="s">
        <v>583</v>
      </c>
      <c r="D576" s="302" t="s">
        <v>584</v>
      </c>
      <c r="E576" s="304" t="s">
        <v>585</v>
      </c>
      <c r="F576" s="302" t="s">
        <v>602</v>
      </c>
      <c r="G576" s="304" t="s">
        <v>603</v>
      </c>
      <c r="H576" s="305"/>
      <c r="I576" s="305" t="s">
        <v>191</v>
      </c>
      <c r="J576" s="304" t="s">
        <v>1972</v>
      </c>
      <c r="K576" s="306">
        <v>3000000</v>
      </c>
      <c r="L576" s="304" t="s">
        <v>1972</v>
      </c>
      <c r="M576" s="306">
        <v>3000000</v>
      </c>
      <c r="N576" s="304"/>
      <c r="O576" s="306"/>
      <c r="P576" s="304"/>
      <c r="Q576" s="306"/>
      <c r="R576" s="304"/>
      <c r="S576" s="306"/>
      <c r="T576" s="304"/>
      <c r="U576" s="304"/>
      <c r="V576" s="304"/>
      <c r="W576" s="304"/>
      <c r="X576" s="304"/>
    </row>
    <row r="577" spans="1:24" ht="75" customHeight="1">
      <c r="A577" s="302" t="s">
        <v>581</v>
      </c>
      <c r="B577" s="303" t="s">
        <v>582</v>
      </c>
      <c r="C577" s="303" t="s">
        <v>583</v>
      </c>
      <c r="D577" s="302" t="s">
        <v>584</v>
      </c>
      <c r="E577" s="304" t="s">
        <v>585</v>
      </c>
      <c r="F577" s="302" t="s">
        <v>1466</v>
      </c>
      <c r="G577" s="304" t="s">
        <v>1467</v>
      </c>
      <c r="H577" s="305" t="s">
        <v>183</v>
      </c>
      <c r="I577" s="305"/>
      <c r="J577" s="304"/>
      <c r="K577" s="306">
        <v>0</v>
      </c>
      <c r="L577" s="304"/>
      <c r="M577" s="306">
        <v>0</v>
      </c>
      <c r="N577" s="304"/>
      <c r="O577" s="306"/>
      <c r="P577" s="304"/>
      <c r="Q577" s="306"/>
      <c r="R577" s="304"/>
      <c r="S577" s="306"/>
      <c r="T577" s="304"/>
      <c r="U577" s="304"/>
      <c r="V577" s="304"/>
      <c r="W577" s="304"/>
      <c r="X577" s="304"/>
    </row>
    <row r="578" spans="1:24" ht="75" customHeight="1">
      <c r="A578" s="302" t="s">
        <v>581</v>
      </c>
      <c r="B578" s="303" t="s">
        <v>582</v>
      </c>
      <c r="C578" s="303" t="s">
        <v>583</v>
      </c>
      <c r="D578" s="302" t="s">
        <v>584</v>
      </c>
      <c r="E578" s="304" t="s">
        <v>585</v>
      </c>
      <c r="F578" s="302" t="s">
        <v>1466</v>
      </c>
      <c r="G578" s="304" t="s">
        <v>1467</v>
      </c>
      <c r="H578" s="305" t="s">
        <v>186</v>
      </c>
      <c r="I578" s="305"/>
      <c r="J578" s="367" t="s">
        <v>1975</v>
      </c>
      <c r="K578" s="306">
        <v>0</v>
      </c>
      <c r="L578" s="304">
        <v>0</v>
      </c>
      <c r="M578" s="306">
        <v>0</v>
      </c>
      <c r="N578" s="102" t="s">
        <v>2298</v>
      </c>
      <c r="O578" s="27"/>
      <c r="P578" s="102" t="s">
        <v>2291</v>
      </c>
      <c r="Q578" s="88" t="s">
        <v>151</v>
      </c>
      <c r="R578" s="304"/>
      <c r="S578" s="306"/>
      <c r="T578" s="304"/>
      <c r="U578" s="304"/>
      <c r="V578" s="304"/>
      <c r="W578" s="304"/>
      <c r="X578" s="304"/>
    </row>
    <row r="579" spans="1:24" ht="75" customHeight="1">
      <c r="A579" s="302" t="s">
        <v>581</v>
      </c>
      <c r="B579" s="303" t="s">
        <v>582</v>
      </c>
      <c r="C579" s="303" t="s">
        <v>583</v>
      </c>
      <c r="D579" s="302" t="s">
        <v>584</v>
      </c>
      <c r="E579" s="304" t="s">
        <v>585</v>
      </c>
      <c r="F579" s="302" t="s">
        <v>1466</v>
      </c>
      <c r="G579" s="304" t="s">
        <v>1467</v>
      </c>
      <c r="H579" s="305" t="s">
        <v>370</v>
      </c>
      <c r="I579" s="305"/>
      <c r="J579" s="304" t="s">
        <v>1978</v>
      </c>
      <c r="K579" s="306">
        <v>3000000</v>
      </c>
      <c r="L579" s="304" t="s">
        <v>1980</v>
      </c>
      <c r="M579" s="306">
        <v>5000000</v>
      </c>
      <c r="N579" s="193" t="s">
        <v>2464</v>
      </c>
      <c r="O579" s="306"/>
      <c r="P579" s="304"/>
      <c r="Q579" s="306"/>
      <c r="R579" s="304"/>
      <c r="S579" s="306"/>
      <c r="T579" s="304"/>
      <c r="U579" s="304"/>
      <c r="V579" s="304"/>
      <c r="W579" s="304"/>
      <c r="X579" s="304"/>
    </row>
    <row r="580" spans="1:24" ht="75" customHeight="1">
      <c r="A580" s="302" t="s">
        <v>581</v>
      </c>
      <c r="B580" s="303" t="s">
        <v>582</v>
      </c>
      <c r="C580" s="303" t="s">
        <v>583</v>
      </c>
      <c r="D580" s="302" t="s">
        <v>584</v>
      </c>
      <c r="E580" s="304" t="s">
        <v>585</v>
      </c>
      <c r="F580" s="302" t="s">
        <v>1466</v>
      </c>
      <c r="G580" s="304" t="s">
        <v>1467</v>
      </c>
      <c r="H580" s="305" t="s">
        <v>378</v>
      </c>
      <c r="I580" s="305"/>
      <c r="J580" s="304" t="s">
        <v>1984</v>
      </c>
      <c r="K580" s="306">
        <v>3000000</v>
      </c>
      <c r="L580" s="304" t="s">
        <v>1986</v>
      </c>
      <c r="M580" s="306"/>
      <c r="N580" s="231" t="s">
        <v>2837</v>
      </c>
      <c r="O580" s="234" t="s">
        <v>2197</v>
      </c>
      <c r="P580" s="233" t="s">
        <v>2838</v>
      </c>
      <c r="Q580" s="306"/>
      <c r="R580" s="304"/>
      <c r="S580" s="306"/>
      <c r="T580" s="304"/>
      <c r="U580" s="304"/>
      <c r="V580" s="304"/>
      <c r="W580" s="304"/>
      <c r="X580" s="304"/>
    </row>
    <row r="581" spans="1:24" ht="75" customHeight="1">
      <c r="A581" s="302" t="s">
        <v>581</v>
      </c>
      <c r="B581" s="303" t="s">
        <v>582</v>
      </c>
      <c r="C581" s="303" t="s">
        <v>583</v>
      </c>
      <c r="D581" s="302" t="s">
        <v>584</v>
      </c>
      <c r="E581" s="304" t="s">
        <v>585</v>
      </c>
      <c r="F581" s="302" t="s">
        <v>1466</v>
      </c>
      <c r="G581" s="304" t="s">
        <v>1467</v>
      </c>
      <c r="H581" s="305" t="s">
        <v>235</v>
      </c>
      <c r="I581" s="305"/>
      <c r="J581" s="304" t="s">
        <v>1989</v>
      </c>
      <c r="K581" s="306">
        <v>70000000</v>
      </c>
      <c r="L581" s="304" t="s">
        <v>1990</v>
      </c>
      <c r="M581" s="306">
        <v>300000000</v>
      </c>
      <c r="N581" s="11" t="s">
        <v>2294</v>
      </c>
      <c r="O581" s="12"/>
      <c r="P581" s="510" t="s">
        <v>2295</v>
      </c>
      <c r="Q581" s="306"/>
      <c r="R581" s="304"/>
      <c r="S581" s="306"/>
      <c r="T581" s="304"/>
      <c r="U581" s="304"/>
      <c r="V581" s="304"/>
      <c r="W581" s="304"/>
      <c r="X581" s="304"/>
    </row>
    <row r="582" spans="1:24" ht="75" customHeight="1">
      <c r="A582" s="302" t="s">
        <v>581</v>
      </c>
      <c r="B582" s="303" t="s">
        <v>582</v>
      </c>
      <c r="C582" s="303" t="s">
        <v>583</v>
      </c>
      <c r="D582" s="302" t="s">
        <v>584</v>
      </c>
      <c r="E582" s="304" t="s">
        <v>585</v>
      </c>
      <c r="F582" s="302" t="s">
        <v>1466</v>
      </c>
      <c r="G582" s="304" t="s">
        <v>1467</v>
      </c>
      <c r="H582" s="305"/>
      <c r="I582" s="305" t="s">
        <v>228</v>
      </c>
      <c r="J582" s="302" t="s">
        <v>1453</v>
      </c>
      <c r="K582" s="306">
        <v>4000000</v>
      </c>
      <c r="L582" s="304" t="s">
        <v>1455</v>
      </c>
      <c r="M582" s="306">
        <v>4000000</v>
      </c>
      <c r="N582" s="432" t="s">
        <v>1441</v>
      </c>
      <c r="O582" s="283"/>
      <c r="P582" s="459" t="s">
        <v>1443</v>
      </c>
      <c r="Q582" s="306"/>
      <c r="R582" s="304"/>
      <c r="S582" s="306"/>
      <c r="T582" s="304"/>
      <c r="U582" s="304"/>
      <c r="V582" s="304"/>
      <c r="W582" s="304"/>
      <c r="X582" s="304"/>
    </row>
    <row r="583" spans="1:24" ht="75" customHeight="1">
      <c r="A583" s="302" t="s">
        <v>581</v>
      </c>
      <c r="B583" s="303" t="s">
        <v>582</v>
      </c>
      <c r="C583" s="303" t="s">
        <v>583</v>
      </c>
      <c r="D583" s="302" t="s">
        <v>584</v>
      </c>
      <c r="E583" s="304" t="s">
        <v>585</v>
      </c>
      <c r="F583" s="302" t="s">
        <v>1466</v>
      </c>
      <c r="G583" s="304" t="s">
        <v>1467</v>
      </c>
      <c r="H583" s="305"/>
      <c r="I583" s="305" t="s">
        <v>92</v>
      </c>
      <c r="J583" s="304" t="s">
        <v>1823</v>
      </c>
      <c r="K583" s="306">
        <v>0</v>
      </c>
      <c r="L583" s="304"/>
      <c r="M583" s="306">
        <v>0</v>
      </c>
      <c r="N583" s="304"/>
      <c r="O583" s="306"/>
      <c r="P583" s="304"/>
      <c r="Q583" s="306"/>
      <c r="R583" s="304"/>
      <c r="S583" s="306"/>
      <c r="T583" s="304"/>
      <c r="U583" s="304"/>
      <c r="V583" s="304"/>
      <c r="W583" s="304"/>
      <c r="X583" s="304"/>
    </row>
    <row r="584" spans="1:24" ht="75" customHeight="1">
      <c r="A584" s="302" t="s">
        <v>581</v>
      </c>
      <c r="B584" s="303" t="s">
        <v>582</v>
      </c>
      <c r="C584" s="303" t="s">
        <v>583</v>
      </c>
      <c r="D584" s="302" t="s">
        <v>584</v>
      </c>
      <c r="E584" s="304" t="s">
        <v>585</v>
      </c>
      <c r="F584" s="302" t="s">
        <v>1469</v>
      </c>
      <c r="G584" s="304" t="s">
        <v>1470</v>
      </c>
      <c r="H584" s="305" t="s">
        <v>183</v>
      </c>
      <c r="I584" s="305"/>
      <c r="J584" s="304"/>
      <c r="K584" s="306">
        <v>0</v>
      </c>
      <c r="L584" s="304"/>
      <c r="M584" s="306">
        <v>0</v>
      </c>
      <c r="N584" s="304"/>
      <c r="O584" s="306"/>
      <c r="P584" s="304"/>
      <c r="Q584" s="306"/>
      <c r="R584" s="304"/>
      <c r="S584" s="306"/>
      <c r="T584" s="304"/>
      <c r="U584" s="304"/>
      <c r="V584" s="304"/>
      <c r="W584" s="304"/>
      <c r="X584" s="304"/>
    </row>
    <row r="585" spans="1:24" ht="75" customHeight="1">
      <c r="A585" s="302" t="s">
        <v>581</v>
      </c>
      <c r="B585" s="303" t="s">
        <v>582</v>
      </c>
      <c r="C585" s="303" t="s">
        <v>583</v>
      </c>
      <c r="D585" s="302" t="s">
        <v>584</v>
      </c>
      <c r="E585" s="304" t="s">
        <v>585</v>
      </c>
      <c r="F585" s="302" t="s">
        <v>1469</v>
      </c>
      <c r="G585" s="304" t="s">
        <v>1470</v>
      </c>
      <c r="H585" s="305" t="s">
        <v>186</v>
      </c>
      <c r="I585" s="305"/>
      <c r="J585" s="304" t="s">
        <v>2001</v>
      </c>
      <c r="K585" s="306">
        <v>30000000</v>
      </c>
      <c r="L585" s="304" t="s">
        <v>2001</v>
      </c>
      <c r="M585" s="306">
        <v>30000000</v>
      </c>
      <c r="N585" s="102" t="s">
        <v>2305</v>
      </c>
      <c r="O585" s="27"/>
      <c r="P585" s="102" t="s">
        <v>2306</v>
      </c>
      <c r="Q585" s="306"/>
      <c r="R585" s="304"/>
      <c r="S585" s="306"/>
      <c r="T585" s="304"/>
      <c r="U585" s="304"/>
      <c r="V585" s="304"/>
      <c r="W585" s="304"/>
      <c r="X585" s="304"/>
    </row>
    <row r="586" spans="1:24" ht="75" customHeight="1">
      <c r="A586" s="302" t="s">
        <v>581</v>
      </c>
      <c r="B586" s="303" t="s">
        <v>582</v>
      </c>
      <c r="C586" s="303" t="s">
        <v>583</v>
      </c>
      <c r="D586" s="302" t="s">
        <v>584</v>
      </c>
      <c r="E586" s="304" t="s">
        <v>585</v>
      </c>
      <c r="F586" s="302" t="s">
        <v>1469</v>
      </c>
      <c r="G586" s="304" t="s">
        <v>1470</v>
      </c>
      <c r="H586" s="305" t="s">
        <v>235</v>
      </c>
      <c r="I586" s="305"/>
      <c r="J586" s="304" t="s">
        <v>2005</v>
      </c>
      <c r="K586" s="306">
        <v>150000000</v>
      </c>
      <c r="L586" s="304" t="s">
        <v>2006</v>
      </c>
      <c r="M586" s="306">
        <v>300000000</v>
      </c>
      <c r="N586" s="11" t="s">
        <v>2294</v>
      </c>
      <c r="O586" s="12"/>
      <c r="P586" s="510" t="s">
        <v>2295</v>
      </c>
      <c r="Q586" s="306"/>
      <c r="R586" s="304"/>
      <c r="S586" s="306"/>
      <c r="T586" s="304"/>
      <c r="U586" s="304"/>
      <c r="V586" s="304"/>
      <c r="W586" s="304"/>
      <c r="X586" s="304"/>
    </row>
    <row r="587" spans="1:24" ht="75" customHeight="1">
      <c r="A587" s="302" t="s">
        <v>581</v>
      </c>
      <c r="B587" s="303" t="s">
        <v>582</v>
      </c>
      <c r="C587" s="303" t="s">
        <v>583</v>
      </c>
      <c r="D587" s="302" t="s">
        <v>584</v>
      </c>
      <c r="E587" s="304" t="s">
        <v>585</v>
      </c>
      <c r="F587" s="302" t="s">
        <v>1469</v>
      </c>
      <c r="G587" s="304" t="s">
        <v>1470</v>
      </c>
      <c r="H587" s="305"/>
      <c r="I587" s="305" t="s">
        <v>228</v>
      </c>
      <c r="J587" s="302" t="s">
        <v>1453</v>
      </c>
      <c r="K587" s="306">
        <v>4000000</v>
      </c>
      <c r="L587" s="304" t="s">
        <v>1455</v>
      </c>
      <c r="M587" s="306">
        <v>4000000</v>
      </c>
      <c r="N587" s="432" t="s">
        <v>1441</v>
      </c>
      <c r="O587" s="283"/>
      <c r="P587" s="459" t="s">
        <v>1443</v>
      </c>
      <c r="Q587" s="306"/>
      <c r="R587" s="304"/>
      <c r="S587" s="306"/>
      <c r="T587" s="304"/>
      <c r="U587" s="304"/>
      <c r="V587" s="304"/>
      <c r="W587" s="304"/>
      <c r="X587" s="304"/>
    </row>
    <row r="588" spans="1:24" ht="75" customHeight="1">
      <c r="A588" s="302" t="s">
        <v>581</v>
      </c>
      <c r="B588" s="303" t="s">
        <v>582</v>
      </c>
      <c r="C588" s="303" t="s">
        <v>583</v>
      </c>
      <c r="D588" s="302" t="s">
        <v>584</v>
      </c>
      <c r="E588" s="304" t="s">
        <v>585</v>
      </c>
      <c r="F588" s="302" t="s">
        <v>1469</v>
      </c>
      <c r="G588" s="304" t="s">
        <v>1470</v>
      </c>
      <c r="H588" s="305"/>
      <c r="I588" s="305" t="s">
        <v>92</v>
      </c>
      <c r="J588" s="304" t="s">
        <v>1826</v>
      </c>
      <c r="K588" s="306">
        <v>0</v>
      </c>
      <c r="L588" s="304"/>
      <c r="M588" s="306">
        <v>0</v>
      </c>
      <c r="N588" s="304"/>
      <c r="O588" s="306"/>
      <c r="P588" s="304"/>
      <c r="Q588" s="306"/>
      <c r="R588" s="304"/>
      <c r="S588" s="306"/>
      <c r="T588" s="304"/>
      <c r="U588" s="304"/>
      <c r="V588" s="304"/>
      <c r="W588" s="304"/>
      <c r="X588" s="304"/>
    </row>
    <row r="589" spans="1:24" ht="75" customHeight="1">
      <c r="A589" s="302" t="s">
        <v>581</v>
      </c>
      <c r="B589" s="303" t="s">
        <v>582</v>
      </c>
      <c r="C589" s="303" t="s">
        <v>583</v>
      </c>
      <c r="D589" s="302" t="s">
        <v>584</v>
      </c>
      <c r="E589" s="304" t="s">
        <v>585</v>
      </c>
      <c r="F589" s="302" t="s">
        <v>1473</v>
      </c>
      <c r="G589" s="304" t="s">
        <v>1474</v>
      </c>
      <c r="H589" s="305" t="s">
        <v>183</v>
      </c>
      <c r="I589" s="305"/>
      <c r="J589" s="304" t="s">
        <v>1696</v>
      </c>
      <c r="K589" s="306">
        <v>600000000</v>
      </c>
      <c r="L589" s="304"/>
      <c r="M589" s="306">
        <v>0</v>
      </c>
      <c r="N589" s="304"/>
      <c r="O589" s="306"/>
      <c r="P589" s="304"/>
      <c r="Q589" s="306"/>
      <c r="R589" s="304"/>
      <c r="S589" s="306"/>
      <c r="T589" s="304"/>
      <c r="U589" s="304"/>
      <c r="V589" s="304"/>
      <c r="W589" s="304"/>
      <c r="X589" s="304"/>
    </row>
    <row r="590" spans="1:24" ht="75" customHeight="1">
      <c r="A590" s="302" t="s">
        <v>581</v>
      </c>
      <c r="B590" s="303" t="s">
        <v>582</v>
      </c>
      <c r="C590" s="303" t="s">
        <v>583</v>
      </c>
      <c r="D590" s="302" t="s">
        <v>584</v>
      </c>
      <c r="E590" s="304" t="s">
        <v>585</v>
      </c>
      <c r="F590" s="302" t="s">
        <v>1473</v>
      </c>
      <c r="G590" s="304" t="s">
        <v>1474</v>
      </c>
      <c r="H590" s="305" t="s">
        <v>186</v>
      </c>
      <c r="I590" s="305"/>
      <c r="J590" s="304" t="s">
        <v>2013</v>
      </c>
      <c r="K590" s="306">
        <v>30000000</v>
      </c>
      <c r="L590" s="304" t="s">
        <v>2001</v>
      </c>
      <c r="M590" s="306">
        <v>30000000</v>
      </c>
      <c r="N590" s="102" t="s">
        <v>2308</v>
      </c>
      <c r="O590" s="27"/>
      <c r="P590" s="102" t="s">
        <v>2309</v>
      </c>
      <c r="Q590" s="306"/>
      <c r="R590" s="304"/>
      <c r="S590" s="306"/>
      <c r="T590" s="304"/>
      <c r="U590" s="304"/>
      <c r="V590" s="304"/>
      <c r="W590" s="304"/>
      <c r="X590" s="304"/>
    </row>
    <row r="591" spans="1:24" ht="75" customHeight="1">
      <c r="A591" s="302" t="s">
        <v>581</v>
      </c>
      <c r="B591" s="303" t="s">
        <v>582</v>
      </c>
      <c r="C591" s="303" t="s">
        <v>583</v>
      </c>
      <c r="D591" s="302" t="s">
        <v>584</v>
      </c>
      <c r="E591" s="304" t="s">
        <v>585</v>
      </c>
      <c r="F591" s="302" t="s">
        <v>1473</v>
      </c>
      <c r="G591" s="304" t="s">
        <v>1474</v>
      </c>
      <c r="H591" s="305" t="s">
        <v>370</v>
      </c>
      <c r="I591" s="305"/>
      <c r="J591" s="304" t="s">
        <v>2016</v>
      </c>
      <c r="K591" s="306">
        <v>20000000</v>
      </c>
      <c r="L591" s="304" t="s">
        <v>2017</v>
      </c>
      <c r="M591" s="306">
        <v>20000000</v>
      </c>
      <c r="N591" s="198" t="s">
        <v>2464</v>
      </c>
      <c r="O591" s="306"/>
      <c r="P591" s="304"/>
      <c r="Q591" s="306"/>
      <c r="R591" s="304"/>
      <c r="S591" s="306"/>
      <c r="T591" s="304"/>
      <c r="U591" s="304"/>
      <c r="V591" s="304"/>
      <c r="W591" s="304"/>
      <c r="X591" s="304"/>
    </row>
    <row r="592" spans="1:24" ht="75" customHeight="1">
      <c r="A592" s="302" t="s">
        <v>581</v>
      </c>
      <c r="B592" s="303" t="s">
        <v>582</v>
      </c>
      <c r="C592" s="303" t="s">
        <v>583</v>
      </c>
      <c r="D592" s="302" t="s">
        <v>584</v>
      </c>
      <c r="E592" s="304" t="s">
        <v>585</v>
      </c>
      <c r="F592" s="302" t="s">
        <v>1473</v>
      </c>
      <c r="G592" s="304" t="s">
        <v>1474</v>
      </c>
      <c r="H592" s="305" t="s">
        <v>378</v>
      </c>
      <c r="I592" s="305"/>
      <c r="J592" s="304" t="s">
        <v>2019</v>
      </c>
      <c r="K592" s="306">
        <v>20000000</v>
      </c>
      <c r="L592" s="304" t="s">
        <v>2020</v>
      </c>
      <c r="M592" s="306"/>
      <c r="N592" s="304"/>
      <c r="O592" s="306"/>
      <c r="P592" s="304"/>
      <c r="Q592" s="306"/>
      <c r="R592" s="304"/>
      <c r="S592" s="306"/>
      <c r="T592" s="304"/>
      <c r="U592" s="304"/>
      <c r="V592" s="304"/>
      <c r="W592" s="304"/>
      <c r="X592" s="304"/>
    </row>
    <row r="593" spans="1:24" ht="75" customHeight="1">
      <c r="A593" s="302" t="s">
        <v>581</v>
      </c>
      <c r="B593" s="303" t="s">
        <v>582</v>
      </c>
      <c r="C593" s="303" t="s">
        <v>583</v>
      </c>
      <c r="D593" s="302" t="s">
        <v>584</v>
      </c>
      <c r="E593" s="304" t="s">
        <v>585</v>
      </c>
      <c r="F593" s="302" t="s">
        <v>1473</v>
      </c>
      <c r="G593" s="304" t="s">
        <v>1474</v>
      </c>
      <c r="H593" s="305" t="s">
        <v>235</v>
      </c>
      <c r="I593" s="305"/>
      <c r="J593" s="304" t="s">
        <v>2022</v>
      </c>
      <c r="K593" s="306">
        <v>100000000</v>
      </c>
      <c r="L593" s="304" t="s">
        <v>2024</v>
      </c>
      <c r="M593" s="306">
        <v>10000000</v>
      </c>
      <c r="N593" s="11" t="s">
        <v>2299</v>
      </c>
      <c r="O593" s="12"/>
      <c r="P593" s="16" t="s">
        <v>2300</v>
      </c>
      <c r="Q593" s="306"/>
      <c r="R593" s="304"/>
      <c r="S593" s="306"/>
      <c r="T593" s="304"/>
      <c r="U593" s="304"/>
      <c r="V593" s="304"/>
      <c r="W593" s="304"/>
      <c r="X593" s="304"/>
    </row>
    <row r="594" spans="1:24" ht="75" customHeight="1">
      <c r="A594" s="302" t="s">
        <v>581</v>
      </c>
      <c r="B594" s="303" t="s">
        <v>582</v>
      </c>
      <c r="C594" s="303" t="s">
        <v>583</v>
      </c>
      <c r="D594" s="302" t="s">
        <v>584</v>
      </c>
      <c r="E594" s="304" t="s">
        <v>585</v>
      </c>
      <c r="F594" s="302" t="s">
        <v>1473</v>
      </c>
      <c r="G594" s="304" t="s">
        <v>1474</v>
      </c>
      <c r="H594" s="305"/>
      <c r="I594" s="305" t="s">
        <v>228</v>
      </c>
      <c r="J594" s="302" t="s">
        <v>1475</v>
      </c>
      <c r="K594" s="306">
        <v>4000000</v>
      </c>
      <c r="L594" s="304" t="s">
        <v>1476</v>
      </c>
      <c r="M594" s="306">
        <v>4000000</v>
      </c>
      <c r="N594" s="432" t="s">
        <v>1441</v>
      </c>
      <c r="O594" s="283"/>
      <c r="P594" s="459" t="s">
        <v>1443</v>
      </c>
      <c r="Q594" s="306"/>
      <c r="R594" s="304"/>
      <c r="S594" s="306"/>
      <c r="T594" s="304"/>
      <c r="U594" s="304"/>
      <c r="V594" s="304"/>
      <c r="W594" s="304"/>
      <c r="X594" s="304"/>
    </row>
    <row r="595" spans="1:24" ht="75" customHeight="1">
      <c r="A595" s="302" t="s">
        <v>581</v>
      </c>
      <c r="B595" s="303" t="s">
        <v>582</v>
      </c>
      <c r="C595" s="303" t="s">
        <v>583</v>
      </c>
      <c r="D595" s="302" t="s">
        <v>584</v>
      </c>
      <c r="E595" s="304" t="s">
        <v>585</v>
      </c>
      <c r="F595" s="302" t="s">
        <v>1473</v>
      </c>
      <c r="G595" s="304" t="s">
        <v>1474</v>
      </c>
      <c r="H595" s="305"/>
      <c r="I595" s="305" t="s">
        <v>92</v>
      </c>
      <c r="J595" s="304" t="s">
        <v>1827</v>
      </c>
      <c r="K595" s="306">
        <v>0</v>
      </c>
      <c r="L595" s="304"/>
      <c r="M595" s="306">
        <v>0</v>
      </c>
      <c r="N595" s="304"/>
      <c r="O595" s="306"/>
      <c r="P595" s="304"/>
      <c r="Q595" s="306"/>
      <c r="R595" s="304"/>
      <c r="S595" s="306"/>
      <c r="T595" s="304"/>
      <c r="U595" s="304"/>
      <c r="V595" s="304"/>
      <c r="W595" s="304"/>
      <c r="X595" s="304"/>
    </row>
    <row r="596" spans="1:24" ht="75" customHeight="1">
      <c r="A596" s="302" t="s">
        <v>581</v>
      </c>
      <c r="B596" s="303" t="s">
        <v>582</v>
      </c>
      <c r="C596" s="303" t="s">
        <v>583</v>
      </c>
      <c r="D596" s="302" t="s">
        <v>584</v>
      </c>
      <c r="E596" s="304" t="s">
        <v>585</v>
      </c>
      <c r="F596" s="302" t="s">
        <v>1731</v>
      </c>
      <c r="G596" s="304" t="s">
        <v>1732</v>
      </c>
      <c r="H596" s="305" t="s">
        <v>183</v>
      </c>
      <c r="I596" s="305"/>
      <c r="J596" s="304"/>
      <c r="K596" s="306">
        <v>0</v>
      </c>
      <c r="L596" s="304" t="s">
        <v>1733</v>
      </c>
      <c r="M596" s="306">
        <v>250000000</v>
      </c>
      <c r="N596" s="304"/>
      <c r="O596" s="306"/>
      <c r="P596" s="304"/>
      <c r="Q596" s="306"/>
      <c r="R596" s="304"/>
      <c r="S596" s="306"/>
      <c r="T596" s="304"/>
      <c r="U596" s="304"/>
      <c r="V596" s="304"/>
      <c r="W596" s="304"/>
      <c r="X596" s="304"/>
    </row>
    <row r="597" spans="1:24" ht="75" customHeight="1">
      <c r="A597" s="302" t="s">
        <v>581</v>
      </c>
      <c r="B597" s="303" t="s">
        <v>582</v>
      </c>
      <c r="C597" s="303" t="s">
        <v>583</v>
      </c>
      <c r="D597" s="302" t="s">
        <v>584</v>
      </c>
      <c r="E597" s="304" t="s">
        <v>585</v>
      </c>
      <c r="F597" s="302" t="s">
        <v>1478</v>
      </c>
      <c r="G597" s="304" t="s">
        <v>1479</v>
      </c>
      <c r="H597" s="305" t="s">
        <v>183</v>
      </c>
      <c r="I597" s="305"/>
      <c r="J597" s="304" t="s">
        <v>1736</v>
      </c>
      <c r="K597" s="306">
        <v>15000000000</v>
      </c>
      <c r="L597" s="304"/>
      <c r="M597" s="306">
        <v>0</v>
      </c>
      <c r="N597" s="304"/>
      <c r="O597" s="306"/>
      <c r="P597" s="304"/>
      <c r="Q597" s="306"/>
      <c r="R597" s="304"/>
      <c r="S597" s="306"/>
      <c r="T597" s="304"/>
      <c r="U597" s="304"/>
      <c r="V597" s="304"/>
      <c r="W597" s="304"/>
      <c r="X597" s="304"/>
    </row>
    <row r="598" spans="1:24" ht="75" customHeight="1">
      <c r="A598" s="302" t="s">
        <v>581</v>
      </c>
      <c r="B598" s="303" t="s">
        <v>582</v>
      </c>
      <c r="C598" s="303" t="s">
        <v>583</v>
      </c>
      <c r="D598" s="302" t="s">
        <v>584</v>
      </c>
      <c r="E598" s="304" t="s">
        <v>585</v>
      </c>
      <c r="F598" s="302" t="s">
        <v>1478</v>
      </c>
      <c r="G598" s="304" t="s">
        <v>1479</v>
      </c>
      <c r="H598" s="305" t="s">
        <v>186</v>
      </c>
      <c r="I598" s="305"/>
      <c r="J598" s="304"/>
      <c r="K598" s="306">
        <v>0</v>
      </c>
      <c r="L598" s="304" t="s">
        <v>2025</v>
      </c>
      <c r="M598" s="306">
        <v>4500000000</v>
      </c>
      <c r="N598" s="102" t="s">
        <v>2311</v>
      </c>
      <c r="O598" s="27"/>
      <c r="P598" s="102" t="s">
        <v>2312</v>
      </c>
      <c r="Q598" s="88" t="s">
        <v>151</v>
      </c>
      <c r="R598" s="304"/>
      <c r="S598" s="306"/>
      <c r="T598" s="304"/>
      <c r="U598" s="304"/>
      <c r="V598" s="304"/>
      <c r="W598" s="304"/>
      <c r="X598" s="304"/>
    </row>
    <row r="599" spans="1:24" ht="75" customHeight="1">
      <c r="A599" s="302" t="s">
        <v>581</v>
      </c>
      <c r="B599" s="303" t="s">
        <v>582</v>
      </c>
      <c r="C599" s="303" t="s">
        <v>583</v>
      </c>
      <c r="D599" s="302" t="s">
        <v>584</v>
      </c>
      <c r="E599" s="304" t="s">
        <v>585</v>
      </c>
      <c r="F599" s="302" t="s">
        <v>1478</v>
      </c>
      <c r="G599" s="304" t="s">
        <v>1479</v>
      </c>
      <c r="H599" s="305" t="s">
        <v>370</v>
      </c>
      <c r="I599" s="305"/>
      <c r="J599" s="304" t="s">
        <v>2026</v>
      </c>
      <c r="K599" s="306">
        <v>3000000</v>
      </c>
      <c r="L599" s="304" t="s">
        <v>2026</v>
      </c>
      <c r="M599" s="306">
        <v>5000000</v>
      </c>
      <c r="N599" s="198" t="s">
        <v>2464</v>
      </c>
      <c r="O599" s="306"/>
      <c r="P599" s="304"/>
      <c r="Q599" s="306"/>
      <c r="R599" s="304"/>
      <c r="S599" s="306"/>
      <c r="T599" s="304"/>
      <c r="U599" s="304"/>
      <c r="V599" s="304"/>
      <c r="W599" s="304"/>
      <c r="X599" s="304"/>
    </row>
    <row r="600" spans="1:24" ht="75" customHeight="1">
      <c r="A600" s="302" t="s">
        <v>581</v>
      </c>
      <c r="B600" s="303" t="s">
        <v>582</v>
      </c>
      <c r="C600" s="303" t="s">
        <v>583</v>
      </c>
      <c r="D600" s="302" t="s">
        <v>584</v>
      </c>
      <c r="E600" s="304" t="s">
        <v>585</v>
      </c>
      <c r="F600" s="302" t="s">
        <v>1478</v>
      </c>
      <c r="G600" s="304" t="s">
        <v>1479</v>
      </c>
      <c r="H600" s="305" t="s">
        <v>378</v>
      </c>
      <c r="I600" s="305"/>
      <c r="J600" s="304" t="s">
        <v>2027</v>
      </c>
      <c r="K600" s="306">
        <v>4000000</v>
      </c>
      <c r="L600" s="304" t="s">
        <v>2028</v>
      </c>
      <c r="M600" s="306">
        <v>5000000</v>
      </c>
      <c r="N600" s="231" t="s">
        <v>2837</v>
      </c>
      <c r="O600" s="230"/>
      <c r="P600" s="233" t="s">
        <v>2839</v>
      </c>
      <c r="Q600" s="217"/>
      <c r="R600" s="213"/>
      <c r="S600" s="222" t="s">
        <v>53</v>
      </c>
      <c r="T600" s="304"/>
      <c r="U600" s="304"/>
      <c r="V600" s="304"/>
      <c r="W600" s="304"/>
      <c r="X600" s="304"/>
    </row>
    <row r="601" spans="1:24" ht="75" customHeight="1">
      <c r="A601" s="302" t="s">
        <v>581</v>
      </c>
      <c r="B601" s="303" t="s">
        <v>582</v>
      </c>
      <c r="C601" s="303" t="s">
        <v>583</v>
      </c>
      <c r="D601" s="302" t="s">
        <v>584</v>
      </c>
      <c r="E601" s="304" t="s">
        <v>585</v>
      </c>
      <c r="F601" s="302" t="s">
        <v>1478</v>
      </c>
      <c r="G601" s="304" t="s">
        <v>1479</v>
      </c>
      <c r="H601" s="305" t="s">
        <v>235</v>
      </c>
      <c r="I601" s="305"/>
      <c r="J601" s="304" t="s">
        <v>2029</v>
      </c>
      <c r="K601" s="306">
        <v>20000000</v>
      </c>
      <c r="L601" s="304" t="s">
        <v>2030</v>
      </c>
      <c r="M601" s="306">
        <v>18000000</v>
      </c>
      <c r="N601" s="11" t="s">
        <v>2302</v>
      </c>
      <c r="O601" s="12"/>
      <c r="P601" s="100" t="s">
        <v>2303</v>
      </c>
      <c r="Q601" s="306"/>
      <c r="R601" s="304"/>
      <c r="S601" s="306"/>
      <c r="T601" s="304"/>
      <c r="U601" s="304"/>
      <c r="V601" s="304"/>
      <c r="W601" s="304"/>
      <c r="X601" s="304"/>
    </row>
    <row r="602" spans="1:24" ht="75" customHeight="1">
      <c r="A602" s="302" t="s">
        <v>581</v>
      </c>
      <c r="B602" s="303" t="s">
        <v>582</v>
      </c>
      <c r="C602" s="303" t="s">
        <v>583</v>
      </c>
      <c r="D602" s="302" t="s">
        <v>584</v>
      </c>
      <c r="E602" s="304" t="s">
        <v>585</v>
      </c>
      <c r="F602" s="302" t="s">
        <v>1478</v>
      </c>
      <c r="G602" s="304" t="s">
        <v>1479</v>
      </c>
      <c r="H602" s="305"/>
      <c r="I602" s="305" t="s">
        <v>228</v>
      </c>
      <c r="J602" s="304" t="s">
        <v>1481</v>
      </c>
      <c r="K602" s="306">
        <v>4000000</v>
      </c>
      <c r="L602" s="304" t="s">
        <v>1455</v>
      </c>
      <c r="M602" s="306">
        <v>4000000</v>
      </c>
      <c r="N602" s="432" t="s">
        <v>1441</v>
      </c>
      <c r="O602" s="283"/>
      <c r="P602" s="459" t="s">
        <v>1443</v>
      </c>
      <c r="Q602" s="306"/>
      <c r="R602" s="304"/>
      <c r="S602" s="306"/>
      <c r="T602" s="304"/>
      <c r="U602" s="304"/>
      <c r="V602" s="304"/>
      <c r="W602" s="304"/>
      <c r="X602" s="304"/>
    </row>
    <row r="603" spans="1:24" ht="75" customHeight="1">
      <c r="A603" s="302" t="s">
        <v>581</v>
      </c>
      <c r="B603" s="303" t="s">
        <v>582</v>
      </c>
      <c r="C603" s="303" t="s">
        <v>583</v>
      </c>
      <c r="D603" s="302" t="s">
        <v>584</v>
      </c>
      <c r="E603" s="304" t="s">
        <v>585</v>
      </c>
      <c r="F603" s="302" t="s">
        <v>1478</v>
      </c>
      <c r="G603" s="304" t="s">
        <v>1479</v>
      </c>
      <c r="H603" s="305"/>
      <c r="I603" s="305" t="s">
        <v>92</v>
      </c>
      <c r="J603" s="304" t="s">
        <v>1829</v>
      </c>
      <c r="K603" s="306">
        <v>0</v>
      </c>
      <c r="L603" s="304"/>
      <c r="M603" s="306">
        <v>0</v>
      </c>
      <c r="N603" s="304"/>
      <c r="O603" s="306"/>
      <c r="P603" s="304"/>
      <c r="Q603" s="306"/>
      <c r="R603" s="304"/>
      <c r="S603" s="306"/>
      <c r="T603" s="304"/>
      <c r="U603" s="304"/>
      <c r="V603" s="304"/>
      <c r="W603" s="304"/>
      <c r="X603" s="304"/>
    </row>
    <row r="604" spans="1:24" ht="75" customHeight="1">
      <c r="A604" s="302" t="s">
        <v>581</v>
      </c>
      <c r="B604" s="303" t="s">
        <v>582</v>
      </c>
      <c r="C604" s="303" t="s">
        <v>583</v>
      </c>
      <c r="D604" s="302" t="s">
        <v>584</v>
      </c>
      <c r="E604" s="304" t="s">
        <v>585</v>
      </c>
      <c r="F604" s="302" t="s">
        <v>1484</v>
      </c>
      <c r="G604" s="304" t="s">
        <v>1485</v>
      </c>
      <c r="H604" s="305" t="s">
        <v>228</v>
      </c>
      <c r="I604" s="305"/>
      <c r="J604" s="302" t="s">
        <v>1487</v>
      </c>
      <c r="K604" s="306">
        <v>4000000</v>
      </c>
      <c r="L604" s="302" t="s">
        <v>1487</v>
      </c>
      <c r="M604" s="306">
        <v>4000000</v>
      </c>
      <c r="N604" s="432" t="s">
        <v>1441</v>
      </c>
      <c r="O604" s="283"/>
      <c r="P604" s="459" t="s">
        <v>1443</v>
      </c>
      <c r="Q604" s="306"/>
      <c r="R604" s="304"/>
      <c r="S604" s="306"/>
      <c r="T604" s="304"/>
      <c r="U604" s="304"/>
      <c r="V604" s="304"/>
      <c r="W604" s="304"/>
      <c r="X604" s="304"/>
    </row>
    <row r="605" spans="1:24" ht="75" customHeight="1">
      <c r="A605" s="302" t="s">
        <v>581</v>
      </c>
      <c r="B605" s="303" t="s">
        <v>582</v>
      </c>
      <c r="C605" s="303" t="s">
        <v>583</v>
      </c>
      <c r="D605" s="302" t="s">
        <v>584</v>
      </c>
      <c r="E605" s="304" t="s">
        <v>585</v>
      </c>
      <c r="F605" s="302" t="s">
        <v>1484</v>
      </c>
      <c r="G605" s="304" t="s">
        <v>1485</v>
      </c>
      <c r="H605" s="305" t="s">
        <v>201</v>
      </c>
      <c r="I605" s="305"/>
      <c r="J605" s="304" t="s">
        <v>1831</v>
      </c>
      <c r="K605" s="306">
        <v>22275000</v>
      </c>
      <c r="L605" s="302"/>
      <c r="M605" s="306">
        <v>0</v>
      </c>
      <c r="N605" s="372" t="s">
        <v>1832</v>
      </c>
      <c r="O605" s="311"/>
      <c r="P605" s="257"/>
      <c r="Q605" s="315"/>
      <c r="R605" s="372" t="s">
        <v>53</v>
      </c>
      <c r="S605" s="306"/>
      <c r="T605" s="304"/>
      <c r="U605" s="304"/>
      <c r="V605" s="304"/>
      <c r="W605" s="304"/>
      <c r="X605" s="304"/>
    </row>
    <row r="606" spans="1:24" ht="75" customHeight="1">
      <c r="A606" s="302" t="s">
        <v>581</v>
      </c>
      <c r="B606" s="303" t="s">
        <v>582</v>
      </c>
      <c r="C606" s="303" t="s">
        <v>583</v>
      </c>
      <c r="D606" s="302" t="s">
        <v>584</v>
      </c>
      <c r="E606" s="304" t="s">
        <v>585</v>
      </c>
      <c r="F606" s="302" t="s">
        <v>1484</v>
      </c>
      <c r="G606" s="304" t="s">
        <v>1485</v>
      </c>
      <c r="H606" s="305"/>
      <c r="I606" s="305" t="s">
        <v>183</v>
      </c>
      <c r="J606" s="304" t="s">
        <v>1705</v>
      </c>
      <c r="K606" s="306">
        <v>1000000</v>
      </c>
      <c r="L606" s="304" t="s">
        <v>1705</v>
      </c>
      <c r="M606" s="306">
        <v>1000000</v>
      </c>
      <c r="N606" s="458" t="s">
        <v>1706</v>
      </c>
      <c r="O606" s="275" t="s">
        <v>1422</v>
      </c>
      <c r="P606" s="389" t="s">
        <v>1422</v>
      </c>
      <c r="Q606" s="282" t="s">
        <v>1422</v>
      </c>
      <c r="R606" s="460" t="s">
        <v>1422</v>
      </c>
      <c r="S606" s="330" t="s">
        <v>1422</v>
      </c>
      <c r="T606" s="304"/>
      <c r="U606" s="304"/>
      <c r="V606" s="304"/>
      <c r="W606" s="304"/>
      <c r="X606" s="304"/>
    </row>
    <row r="607" spans="1:24" ht="75" customHeight="1">
      <c r="A607" s="302" t="s">
        <v>581</v>
      </c>
      <c r="B607" s="303" t="s">
        <v>582</v>
      </c>
      <c r="C607" s="303" t="s">
        <v>583</v>
      </c>
      <c r="D607" s="302" t="s">
        <v>584</v>
      </c>
      <c r="E607" s="304" t="s">
        <v>585</v>
      </c>
      <c r="F607" s="302" t="s">
        <v>1484</v>
      </c>
      <c r="G607" s="304" t="s">
        <v>1485</v>
      </c>
      <c r="H607" s="305"/>
      <c r="I607" s="305" t="s">
        <v>186</v>
      </c>
      <c r="J607" s="304" t="s">
        <v>2036</v>
      </c>
      <c r="K607" s="306">
        <v>30000000</v>
      </c>
      <c r="L607" s="304">
        <v>0</v>
      </c>
      <c r="M607" s="306">
        <v>30000000</v>
      </c>
      <c r="N607" s="304"/>
      <c r="O607" s="306"/>
      <c r="P607" s="304"/>
      <c r="Q607" s="306"/>
      <c r="R607" s="304"/>
      <c r="S607" s="306"/>
      <c r="T607" s="304"/>
      <c r="U607" s="304"/>
      <c r="V607" s="304"/>
      <c r="W607" s="304"/>
      <c r="X607" s="304"/>
    </row>
    <row r="608" spans="1:24" ht="75" customHeight="1">
      <c r="A608" s="302" t="s">
        <v>581</v>
      </c>
      <c r="B608" s="303" t="s">
        <v>582</v>
      </c>
      <c r="C608" s="303" t="s">
        <v>583</v>
      </c>
      <c r="D608" s="302" t="s">
        <v>584</v>
      </c>
      <c r="E608" s="304" t="s">
        <v>585</v>
      </c>
      <c r="F608" s="302" t="s">
        <v>1484</v>
      </c>
      <c r="G608" s="304" t="s">
        <v>1485</v>
      </c>
      <c r="H608" s="305"/>
      <c r="I608" s="305" t="s">
        <v>188</v>
      </c>
      <c r="J608" s="304" t="s">
        <v>2038</v>
      </c>
      <c r="K608" s="306">
        <v>3000000</v>
      </c>
      <c r="L608" s="304" t="s">
        <v>2039</v>
      </c>
      <c r="M608" s="306">
        <v>4000000</v>
      </c>
      <c r="N608" s="194" t="s">
        <v>2393</v>
      </c>
      <c r="O608" s="306"/>
      <c r="P608" s="304"/>
      <c r="Q608" s="306"/>
      <c r="R608" s="304"/>
      <c r="S608" s="306"/>
      <c r="T608" s="304"/>
      <c r="U608" s="304"/>
      <c r="V608" s="304"/>
      <c r="W608" s="304"/>
      <c r="X608" s="304"/>
    </row>
    <row r="609" spans="1:24" ht="75" customHeight="1">
      <c r="A609" s="302" t="s">
        <v>581</v>
      </c>
      <c r="B609" s="303" t="s">
        <v>582</v>
      </c>
      <c r="C609" s="303" t="s">
        <v>583</v>
      </c>
      <c r="D609" s="302" t="s">
        <v>584</v>
      </c>
      <c r="E609" s="304" t="s">
        <v>585</v>
      </c>
      <c r="F609" s="302" t="s">
        <v>1484</v>
      </c>
      <c r="G609" s="304" t="s">
        <v>1485</v>
      </c>
      <c r="H609" s="305"/>
      <c r="I609" s="305" t="s">
        <v>191</v>
      </c>
      <c r="J609" s="304" t="s">
        <v>2042</v>
      </c>
      <c r="K609" s="306">
        <v>5000000</v>
      </c>
      <c r="L609" s="304" t="s">
        <v>2043</v>
      </c>
      <c r="M609" s="306">
        <v>10000000</v>
      </c>
      <c r="N609" s="242" t="s">
        <v>2844</v>
      </c>
      <c r="O609" s="243">
        <v>5000000</v>
      </c>
      <c r="P609" s="244" t="s">
        <v>2845</v>
      </c>
      <c r="Q609" s="248" t="s">
        <v>53</v>
      </c>
      <c r="R609" s="304"/>
      <c r="S609" s="306"/>
      <c r="T609" s="304"/>
      <c r="U609" s="304"/>
      <c r="V609" s="304"/>
      <c r="W609" s="304"/>
      <c r="X609" s="304"/>
    </row>
    <row r="610" spans="1:24" ht="75" customHeight="1">
      <c r="A610" s="302" t="s">
        <v>581</v>
      </c>
      <c r="B610" s="303" t="s">
        <v>582</v>
      </c>
      <c r="C610" s="303" t="s">
        <v>583</v>
      </c>
      <c r="D610" s="302" t="s">
        <v>584</v>
      </c>
      <c r="E610" s="304" t="s">
        <v>585</v>
      </c>
      <c r="F610" s="302" t="s">
        <v>605</v>
      </c>
      <c r="G610" s="304" t="s">
        <v>606</v>
      </c>
      <c r="H610" s="305" t="s">
        <v>308</v>
      </c>
      <c r="I610" s="305"/>
      <c r="J610" s="304" t="s">
        <v>968</v>
      </c>
      <c r="K610" s="306">
        <f>+PRODUCT(2951629,2)</f>
        <v>5903258</v>
      </c>
      <c r="L610" s="304" t="s">
        <v>968</v>
      </c>
      <c r="M610" s="306">
        <v>6080355.7400000002</v>
      </c>
      <c r="N610" s="263" t="s">
        <v>997</v>
      </c>
      <c r="O610" s="261"/>
      <c r="P610" s="264" t="s">
        <v>998</v>
      </c>
      <c r="Q610" s="306"/>
      <c r="R610" s="304"/>
      <c r="S610" s="306"/>
      <c r="T610" s="304"/>
      <c r="U610" s="304"/>
      <c r="V610" s="304"/>
      <c r="W610" s="304"/>
      <c r="X610" s="304"/>
    </row>
    <row r="611" spans="1:24" ht="75" customHeight="1">
      <c r="A611" s="302" t="s">
        <v>581</v>
      </c>
      <c r="B611" s="303" t="s">
        <v>582</v>
      </c>
      <c r="C611" s="303" t="s">
        <v>583</v>
      </c>
      <c r="D611" s="302" t="s">
        <v>584</v>
      </c>
      <c r="E611" s="304" t="s">
        <v>585</v>
      </c>
      <c r="F611" s="302" t="s">
        <v>605</v>
      </c>
      <c r="G611" s="304" t="s">
        <v>606</v>
      </c>
      <c r="H611" s="305" t="s">
        <v>223</v>
      </c>
      <c r="I611" s="305"/>
      <c r="J611" s="304" t="s">
        <v>598</v>
      </c>
      <c r="K611" s="306">
        <v>10000000</v>
      </c>
      <c r="L611" s="304" t="s">
        <v>598</v>
      </c>
      <c r="M611" s="306">
        <v>20000000</v>
      </c>
      <c r="N611" s="255" t="s">
        <v>608</v>
      </c>
      <c r="O611" s="394">
        <v>10000000</v>
      </c>
      <c r="P611" s="257" t="s">
        <v>609</v>
      </c>
      <c r="Q611" s="258" t="s">
        <v>53</v>
      </c>
      <c r="R611" s="304"/>
      <c r="S611" s="306"/>
      <c r="T611" s="304"/>
      <c r="U611" s="304"/>
      <c r="V611" s="304"/>
      <c r="W611" s="304"/>
      <c r="X611" s="304"/>
    </row>
    <row r="612" spans="1:24" ht="75" customHeight="1">
      <c r="A612" s="302" t="s">
        <v>581</v>
      </c>
      <c r="B612" s="303" t="s">
        <v>582</v>
      </c>
      <c r="C612" s="303" t="s">
        <v>583</v>
      </c>
      <c r="D612" s="302" t="s">
        <v>584</v>
      </c>
      <c r="E612" s="304" t="s">
        <v>585</v>
      </c>
      <c r="F612" s="302" t="s">
        <v>605</v>
      </c>
      <c r="G612" s="304" t="s">
        <v>606</v>
      </c>
      <c r="H612" s="305" t="s">
        <v>311</v>
      </c>
      <c r="I612" s="305"/>
      <c r="J612" s="304"/>
      <c r="K612" s="306">
        <v>0</v>
      </c>
      <c r="L612" s="304" t="s">
        <v>1205</v>
      </c>
      <c r="M612" s="306">
        <v>6000000</v>
      </c>
      <c r="N612" s="47" t="s">
        <v>1207</v>
      </c>
      <c r="O612" s="151">
        <v>0</v>
      </c>
      <c r="P612" s="67" t="s">
        <v>1043</v>
      </c>
      <c r="Q612" s="306"/>
      <c r="R612" s="304"/>
      <c r="S612" s="306"/>
      <c r="T612" s="304"/>
      <c r="U612" s="304"/>
      <c r="V612" s="304"/>
      <c r="W612" s="304"/>
      <c r="X612" s="304"/>
    </row>
    <row r="613" spans="1:24" ht="75" customHeight="1">
      <c r="A613" s="302" t="s">
        <v>581</v>
      </c>
      <c r="B613" s="303" t="s">
        <v>582</v>
      </c>
      <c r="C613" s="303" t="s">
        <v>583</v>
      </c>
      <c r="D613" s="302" t="s">
        <v>584</v>
      </c>
      <c r="E613" s="304" t="s">
        <v>585</v>
      </c>
      <c r="F613" s="302" t="s">
        <v>610</v>
      </c>
      <c r="G613" s="304" t="s">
        <v>611</v>
      </c>
      <c r="H613" s="305" t="s">
        <v>370</v>
      </c>
      <c r="I613" s="305"/>
      <c r="J613" s="304" t="s">
        <v>2046</v>
      </c>
      <c r="K613" s="306">
        <v>3000000</v>
      </c>
      <c r="L613" s="304" t="s">
        <v>2047</v>
      </c>
      <c r="M613" s="306">
        <v>4000000</v>
      </c>
      <c r="N613" s="191" t="s">
        <v>2465</v>
      </c>
      <c r="O613" s="306"/>
      <c r="P613" s="304"/>
      <c r="Q613" s="306"/>
      <c r="R613" s="304"/>
      <c r="S613" s="306"/>
      <c r="T613" s="304"/>
      <c r="U613" s="304"/>
      <c r="V613" s="304"/>
      <c r="W613" s="304"/>
      <c r="X613" s="304"/>
    </row>
    <row r="614" spans="1:24" ht="75" customHeight="1">
      <c r="A614" s="302" t="s">
        <v>581</v>
      </c>
      <c r="B614" s="303" t="s">
        <v>582</v>
      </c>
      <c r="C614" s="303" t="s">
        <v>583</v>
      </c>
      <c r="D614" s="302" t="s">
        <v>584</v>
      </c>
      <c r="E614" s="304" t="s">
        <v>585</v>
      </c>
      <c r="F614" s="302" t="s">
        <v>610</v>
      </c>
      <c r="G614" s="304" t="s">
        <v>611</v>
      </c>
      <c r="H614" s="305" t="s">
        <v>378</v>
      </c>
      <c r="I614" s="305"/>
      <c r="J614" s="304" t="s">
        <v>2051</v>
      </c>
      <c r="K614" s="306">
        <v>5000000</v>
      </c>
      <c r="L614" s="304" t="s">
        <v>2052</v>
      </c>
      <c r="M614" s="306">
        <v>5000000</v>
      </c>
      <c r="N614" s="304"/>
      <c r="O614" s="306"/>
      <c r="P614" s="304"/>
      <c r="Q614" s="306"/>
      <c r="R614" s="304"/>
      <c r="S614" s="306"/>
      <c r="T614" s="304"/>
      <c r="U614" s="304"/>
      <c r="V614" s="304"/>
      <c r="W614" s="304"/>
      <c r="X614" s="304"/>
    </row>
    <row r="615" spans="1:24" ht="75" customHeight="1">
      <c r="A615" s="302" t="s">
        <v>581</v>
      </c>
      <c r="B615" s="303" t="s">
        <v>582</v>
      </c>
      <c r="C615" s="303" t="s">
        <v>583</v>
      </c>
      <c r="D615" s="302" t="s">
        <v>584</v>
      </c>
      <c r="E615" s="304" t="s">
        <v>585</v>
      </c>
      <c r="F615" s="302" t="s">
        <v>610</v>
      </c>
      <c r="G615" s="304" t="s">
        <v>611</v>
      </c>
      <c r="H615" s="305" t="s">
        <v>235</v>
      </c>
      <c r="I615" s="305"/>
      <c r="J615" s="304" t="s">
        <v>2046</v>
      </c>
      <c r="K615" s="306">
        <v>50000000</v>
      </c>
      <c r="L615" s="304" t="s">
        <v>2047</v>
      </c>
      <c r="M615" s="306">
        <v>20000000</v>
      </c>
      <c r="N615" s="11" t="s">
        <v>2307</v>
      </c>
      <c r="O615" s="306"/>
      <c r="P615" s="304"/>
      <c r="Q615" s="306"/>
      <c r="R615" s="304"/>
      <c r="S615" s="306"/>
      <c r="T615" s="304"/>
      <c r="U615" s="304"/>
      <c r="V615" s="304"/>
      <c r="W615" s="304"/>
      <c r="X615" s="304"/>
    </row>
    <row r="616" spans="1:24" ht="75" customHeight="1">
      <c r="A616" s="302" t="s">
        <v>581</v>
      </c>
      <c r="B616" s="303" t="s">
        <v>582</v>
      </c>
      <c r="C616" s="303" t="s">
        <v>583</v>
      </c>
      <c r="D616" s="302" t="s">
        <v>584</v>
      </c>
      <c r="E616" s="304" t="s">
        <v>585</v>
      </c>
      <c r="F616" s="302" t="s">
        <v>610</v>
      </c>
      <c r="G616" s="304" t="s">
        <v>611</v>
      </c>
      <c r="H616" s="305" t="s">
        <v>186</v>
      </c>
      <c r="I616" s="305"/>
      <c r="J616" s="304" t="s">
        <v>2057</v>
      </c>
      <c r="K616" s="306">
        <v>10000000</v>
      </c>
      <c r="L616" s="304" t="s">
        <v>2058</v>
      </c>
      <c r="M616" s="306">
        <v>30000000</v>
      </c>
      <c r="N616" s="102" t="s">
        <v>2315</v>
      </c>
      <c r="O616" s="27"/>
      <c r="P616" s="102" t="s">
        <v>2316</v>
      </c>
      <c r="Q616" s="88" t="s">
        <v>151</v>
      </c>
      <c r="R616" s="304"/>
      <c r="S616" s="306"/>
      <c r="T616" s="304"/>
      <c r="U616" s="304"/>
      <c r="V616" s="304"/>
      <c r="W616" s="304"/>
      <c r="X616" s="304"/>
    </row>
    <row r="617" spans="1:24" ht="75" customHeight="1">
      <c r="A617" s="302" t="s">
        <v>581</v>
      </c>
      <c r="B617" s="303" t="s">
        <v>582</v>
      </c>
      <c r="C617" s="303" t="s">
        <v>583</v>
      </c>
      <c r="D617" s="302" t="s">
        <v>584</v>
      </c>
      <c r="E617" s="304" t="s">
        <v>585</v>
      </c>
      <c r="F617" s="302" t="s">
        <v>610</v>
      </c>
      <c r="G617" s="304" t="s">
        <v>611</v>
      </c>
      <c r="H617" s="305" t="s">
        <v>308</v>
      </c>
      <c r="I617" s="305"/>
      <c r="J617" s="304" t="s">
        <v>612</v>
      </c>
      <c r="K617" s="306">
        <v>5000000</v>
      </c>
      <c r="L617" s="304" t="s">
        <v>612</v>
      </c>
      <c r="M617" s="306">
        <v>5000000</v>
      </c>
      <c r="N617" s="304"/>
      <c r="O617" s="306"/>
      <c r="P617" s="304"/>
      <c r="Q617" s="306"/>
      <c r="R617" s="304"/>
      <c r="S617" s="306"/>
      <c r="T617" s="304"/>
      <c r="U617" s="304"/>
      <c r="V617" s="304"/>
      <c r="W617" s="304"/>
      <c r="X617" s="304"/>
    </row>
    <row r="618" spans="1:24" ht="75" customHeight="1">
      <c r="A618" s="302" t="s">
        <v>581</v>
      </c>
      <c r="B618" s="303" t="s">
        <v>582</v>
      </c>
      <c r="C618" s="303" t="s">
        <v>583</v>
      </c>
      <c r="D618" s="302" t="s">
        <v>584</v>
      </c>
      <c r="E618" s="304" t="s">
        <v>585</v>
      </c>
      <c r="F618" s="302" t="s">
        <v>610</v>
      </c>
      <c r="G618" s="304" t="s">
        <v>611</v>
      </c>
      <c r="H618" s="305" t="s">
        <v>278</v>
      </c>
      <c r="I618" s="305"/>
      <c r="J618" s="304" t="s">
        <v>2064</v>
      </c>
      <c r="K618" s="306">
        <v>0</v>
      </c>
      <c r="L618" s="304"/>
      <c r="M618" s="306">
        <v>0</v>
      </c>
      <c r="N618" s="340" t="s">
        <v>615</v>
      </c>
      <c r="O618" s="256">
        <v>0</v>
      </c>
      <c r="P618" s="257" t="s">
        <v>617</v>
      </c>
      <c r="Q618" s="258" t="s">
        <v>53</v>
      </c>
      <c r="R618" s="304"/>
      <c r="S618" s="306"/>
      <c r="T618" s="304"/>
      <c r="U618" s="304"/>
      <c r="V618" s="304"/>
      <c r="W618" s="304"/>
      <c r="X618" s="304"/>
    </row>
    <row r="619" spans="1:24" ht="75" customHeight="1">
      <c r="A619" s="302" t="s">
        <v>581</v>
      </c>
      <c r="B619" s="303" t="s">
        <v>582</v>
      </c>
      <c r="C619" s="303" t="s">
        <v>583</v>
      </c>
      <c r="D619" s="302" t="s">
        <v>584</v>
      </c>
      <c r="E619" s="304" t="s">
        <v>585</v>
      </c>
      <c r="F619" s="302" t="s">
        <v>610</v>
      </c>
      <c r="G619" s="304" t="s">
        <v>611</v>
      </c>
      <c r="H619" s="305" t="s">
        <v>311</v>
      </c>
      <c r="I619" s="305"/>
      <c r="J619" s="304" t="s">
        <v>1209</v>
      </c>
      <c r="K619" s="306">
        <v>15000000</v>
      </c>
      <c r="L619" s="304" t="s">
        <v>1210</v>
      </c>
      <c r="M619" s="306">
        <f>K619*1.1</f>
        <v>16500000.000000002</v>
      </c>
      <c r="N619" s="47" t="s">
        <v>1212</v>
      </c>
      <c r="O619" s="151">
        <v>8250000</v>
      </c>
      <c r="P619" s="67" t="s">
        <v>1214</v>
      </c>
      <c r="Q619" s="66" t="s">
        <v>53</v>
      </c>
      <c r="R619" s="304"/>
      <c r="S619" s="306"/>
      <c r="T619" s="304"/>
      <c r="U619" s="304"/>
      <c r="V619" s="304"/>
      <c r="W619" s="304"/>
      <c r="X619" s="304"/>
    </row>
    <row r="620" spans="1:24" ht="75" customHeight="1">
      <c r="A620" s="302" t="s">
        <v>581</v>
      </c>
      <c r="B620" s="303" t="s">
        <v>582</v>
      </c>
      <c r="C620" s="303" t="s">
        <v>583</v>
      </c>
      <c r="D620" s="302" t="s">
        <v>584</v>
      </c>
      <c r="E620" s="304" t="s">
        <v>585</v>
      </c>
      <c r="F620" s="302" t="s">
        <v>610</v>
      </c>
      <c r="G620" s="304" t="s">
        <v>611</v>
      </c>
      <c r="H620" s="305"/>
      <c r="I620" s="305" t="s">
        <v>228</v>
      </c>
      <c r="J620" s="304" t="s">
        <v>1446</v>
      </c>
      <c r="K620" s="306">
        <v>8000000</v>
      </c>
      <c r="L620" s="304" t="s">
        <v>1447</v>
      </c>
      <c r="M620" s="306">
        <v>8000000</v>
      </c>
      <c r="N620" s="432" t="s">
        <v>1441</v>
      </c>
      <c r="O620" s="283"/>
      <c r="P620" s="459" t="s">
        <v>1443</v>
      </c>
      <c r="Q620" s="306"/>
      <c r="R620" s="304"/>
      <c r="S620" s="306"/>
      <c r="T620" s="304"/>
      <c r="U620" s="304"/>
      <c r="V620" s="304"/>
      <c r="W620" s="304"/>
      <c r="X620" s="304"/>
    </row>
    <row r="621" spans="1:24" ht="75" customHeight="1">
      <c r="A621" s="302" t="s">
        <v>581</v>
      </c>
      <c r="B621" s="303" t="s">
        <v>582</v>
      </c>
      <c r="C621" s="303" t="s">
        <v>583</v>
      </c>
      <c r="D621" s="302" t="s">
        <v>584</v>
      </c>
      <c r="E621" s="304" t="s">
        <v>585</v>
      </c>
      <c r="F621" s="302" t="s">
        <v>610</v>
      </c>
      <c r="G621" s="304" t="s">
        <v>611</v>
      </c>
      <c r="H621" s="305"/>
      <c r="I621" s="305" t="s">
        <v>92</v>
      </c>
      <c r="J621" s="304" t="s">
        <v>1816</v>
      </c>
      <c r="K621" s="306"/>
      <c r="L621" s="304"/>
      <c r="M621" s="306">
        <v>0</v>
      </c>
      <c r="N621" s="304"/>
      <c r="O621" s="306"/>
      <c r="P621" s="304"/>
      <c r="Q621" s="306"/>
      <c r="R621" s="304"/>
      <c r="S621" s="306"/>
      <c r="T621" s="304"/>
      <c r="U621" s="304"/>
      <c r="V621" s="304"/>
      <c r="W621" s="304"/>
      <c r="X621" s="304"/>
    </row>
    <row r="622" spans="1:24" ht="75" customHeight="1">
      <c r="A622" s="302" t="s">
        <v>581</v>
      </c>
      <c r="B622" s="303" t="s">
        <v>582</v>
      </c>
      <c r="C622" s="303" t="s">
        <v>583</v>
      </c>
      <c r="D622" s="302" t="s">
        <v>584</v>
      </c>
      <c r="E622" s="304" t="s">
        <v>585</v>
      </c>
      <c r="F622" s="302" t="s">
        <v>1450</v>
      </c>
      <c r="G622" s="304" t="s">
        <v>1451</v>
      </c>
      <c r="H622" s="305" t="s">
        <v>370</v>
      </c>
      <c r="I622" s="305"/>
      <c r="J622" s="304" t="s">
        <v>2082</v>
      </c>
      <c r="K622" s="306">
        <v>3000000</v>
      </c>
      <c r="L622" s="304" t="s">
        <v>2083</v>
      </c>
      <c r="M622" s="306">
        <v>4000000</v>
      </c>
      <c r="N622" s="189" t="s">
        <v>2466</v>
      </c>
      <c r="O622" s="192" t="s">
        <v>2467</v>
      </c>
      <c r="P622" s="304"/>
      <c r="Q622" s="306"/>
      <c r="R622" s="304"/>
      <c r="S622" s="306"/>
      <c r="T622" s="304"/>
      <c r="U622" s="304"/>
      <c r="V622" s="304"/>
      <c r="W622" s="304"/>
      <c r="X622" s="304"/>
    </row>
    <row r="623" spans="1:24" ht="75" customHeight="1">
      <c r="A623" s="302" t="s">
        <v>581</v>
      </c>
      <c r="B623" s="303" t="s">
        <v>582</v>
      </c>
      <c r="C623" s="303" t="s">
        <v>583</v>
      </c>
      <c r="D623" s="302" t="s">
        <v>584</v>
      </c>
      <c r="E623" s="304" t="s">
        <v>585</v>
      </c>
      <c r="F623" s="302" t="s">
        <v>1450</v>
      </c>
      <c r="G623" s="304" t="s">
        <v>1451</v>
      </c>
      <c r="H623" s="305" t="s">
        <v>378</v>
      </c>
      <c r="I623" s="305"/>
      <c r="J623" s="304" t="s">
        <v>2084</v>
      </c>
      <c r="K623" s="306">
        <v>5000000</v>
      </c>
      <c r="L623" s="304" t="s">
        <v>2085</v>
      </c>
      <c r="M623" s="306">
        <v>5000000</v>
      </c>
      <c r="N623" s="231" t="s">
        <v>2840</v>
      </c>
      <c r="O623" s="234" t="s">
        <v>2197</v>
      </c>
      <c r="P623" s="241" t="s">
        <v>2841</v>
      </c>
      <c r="Q623" s="306"/>
      <c r="R623" s="304"/>
      <c r="S623" s="306" t="s">
        <v>151</v>
      </c>
      <c r="T623" s="304"/>
      <c r="U623" s="304"/>
      <c r="V623" s="304"/>
      <c r="W623" s="304"/>
      <c r="X623" s="304"/>
    </row>
    <row r="624" spans="1:24" ht="75" customHeight="1">
      <c r="A624" s="302" t="s">
        <v>581</v>
      </c>
      <c r="B624" s="303" t="s">
        <v>582</v>
      </c>
      <c r="C624" s="303" t="s">
        <v>583</v>
      </c>
      <c r="D624" s="302" t="s">
        <v>584</v>
      </c>
      <c r="E624" s="304" t="s">
        <v>585</v>
      </c>
      <c r="F624" s="302" t="s">
        <v>1450</v>
      </c>
      <c r="G624" s="304" t="s">
        <v>1451</v>
      </c>
      <c r="H624" s="305" t="s">
        <v>186</v>
      </c>
      <c r="I624" s="305"/>
      <c r="J624" s="304" t="s">
        <v>2089</v>
      </c>
      <c r="K624" s="306">
        <v>0</v>
      </c>
      <c r="L624" s="304"/>
      <c r="M624" s="306">
        <v>0</v>
      </c>
      <c r="N624" s="102" t="s">
        <v>2321</v>
      </c>
      <c r="O624" s="27"/>
      <c r="P624" s="102" t="s">
        <v>2322</v>
      </c>
      <c r="Q624" s="88" t="s">
        <v>151</v>
      </c>
      <c r="R624" s="304"/>
      <c r="S624" s="306"/>
      <c r="T624" s="304"/>
      <c r="U624" s="304"/>
      <c r="V624" s="304"/>
      <c r="W624" s="304"/>
      <c r="X624" s="304"/>
    </row>
    <row r="625" spans="1:24" ht="75" customHeight="1">
      <c r="A625" s="302" t="s">
        <v>581</v>
      </c>
      <c r="B625" s="303" t="s">
        <v>582</v>
      </c>
      <c r="C625" s="303" t="s">
        <v>583</v>
      </c>
      <c r="D625" s="302" t="s">
        <v>584</v>
      </c>
      <c r="E625" s="304" t="s">
        <v>585</v>
      </c>
      <c r="F625" s="302" t="s">
        <v>1450</v>
      </c>
      <c r="G625" s="304" t="s">
        <v>1451</v>
      </c>
      <c r="H625" s="305" t="s">
        <v>235</v>
      </c>
      <c r="I625" s="305"/>
      <c r="J625" s="304" t="s">
        <v>2090</v>
      </c>
      <c r="K625" s="306">
        <v>100000000</v>
      </c>
      <c r="L625" s="304" t="s">
        <v>2091</v>
      </c>
      <c r="M625" s="306">
        <v>55000000</v>
      </c>
      <c r="N625" s="11" t="s">
        <v>2310</v>
      </c>
      <c r="O625" s="12"/>
      <c r="P625" s="100" t="s">
        <v>2303</v>
      </c>
      <c r="Q625" s="306"/>
      <c r="R625" s="304"/>
      <c r="S625" s="306"/>
      <c r="T625" s="304"/>
      <c r="U625" s="304"/>
      <c r="V625" s="304"/>
      <c r="W625" s="304"/>
      <c r="X625" s="304"/>
    </row>
    <row r="626" spans="1:24" ht="75" customHeight="1">
      <c r="A626" s="302" t="s">
        <v>581</v>
      </c>
      <c r="B626" s="303" t="s">
        <v>582</v>
      </c>
      <c r="C626" s="303" t="s">
        <v>583</v>
      </c>
      <c r="D626" s="302" t="s">
        <v>584</v>
      </c>
      <c r="E626" s="304" t="s">
        <v>585</v>
      </c>
      <c r="F626" s="302" t="s">
        <v>1450</v>
      </c>
      <c r="G626" s="304" t="s">
        <v>1451</v>
      </c>
      <c r="H626" s="305"/>
      <c r="I626" s="305" t="s">
        <v>228</v>
      </c>
      <c r="J626" s="302" t="s">
        <v>1453</v>
      </c>
      <c r="K626" s="306">
        <v>4000000</v>
      </c>
      <c r="L626" s="304" t="s">
        <v>1455</v>
      </c>
      <c r="M626" s="306">
        <v>4000000</v>
      </c>
      <c r="N626" s="432" t="s">
        <v>1441</v>
      </c>
      <c r="O626" s="283"/>
      <c r="P626" s="459" t="s">
        <v>1443</v>
      </c>
      <c r="Q626" s="306"/>
      <c r="R626" s="304"/>
      <c r="S626" s="306"/>
      <c r="T626" s="304"/>
      <c r="U626" s="304"/>
      <c r="V626" s="304"/>
      <c r="W626" s="304"/>
      <c r="X626" s="304"/>
    </row>
    <row r="627" spans="1:24" ht="75" customHeight="1">
      <c r="A627" s="302" t="s">
        <v>581</v>
      </c>
      <c r="B627" s="303" t="s">
        <v>582</v>
      </c>
      <c r="C627" s="303" t="s">
        <v>583</v>
      </c>
      <c r="D627" s="302" t="s">
        <v>584</v>
      </c>
      <c r="E627" s="304" t="s">
        <v>585</v>
      </c>
      <c r="F627" s="302" t="s">
        <v>1450</v>
      </c>
      <c r="G627" s="304" t="s">
        <v>1451</v>
      </c>
      <c r="H627" s="305"/>
      <c r="I627" s="305" t="s">
        <v>92</v>
      </c>
      <c r="J627" s="304" t="s">
        <v>1817</v>
      </c>
      <c r="K627" s="306">
        <v>0</v>
      </c>
      <c r="L627" s="304"/>
      <c r="M627" s="306">
        <v>0</v>
      </c>
      <c r="N627" s="304"/>
      <c r="O627" s="306"/>
      <c r="P627" s="304"/>
      <c r="Q627" s="306"/>
      <c r="R627" s="304"/>
      <c r="S627" s="306"/>
      <c r="T627" s="304"/>
      <c r="U627" s="304"/>
      <c r="V627" s="304"/>
      <c r="W627" s="304"/>
      <c r="X627" s="304"/>
    </row>
    <row r="628" spans="1:24" ht="75" customHeight="1">
      <c r="A628" s="302" t="s">
        <v>581</v>
      </c>
      <c r="B628" s="303" t="s">
        <v>582</v>
      </c>
      <c r="C628" s="303" t="s">
        <v>583</v>
      </c>
      <c r="D628" s="302" t="s">
        <v>584</v>
      </c>
      <c r="E628" s="304" t="s">
        <v>585</v>
      </c>
      <c r="F628" s="302" t="s">
        <v>1456</v>
      </c>
      <c r="G628" s="304" t="s">
        <v>1457</v>
      </c>
      <c r="H628" s="305" t="s">
        <v>370</v>
      </c>
      <c r="I628" s="305"/>
      <c r="J628" s="304" t="s">
        <v>2092</v>
      </c>
      <c r="K628" s="306">
        <v>3000000</v>
      </c>
      <c r="L628" s="304" t="s">
        <v>2093</v>
      </c>
      <c r="M628" s="306">
        <v>4000000</v>
      </c>
      <c r="N628" s="189" t="s">
        <v>2466</v>
      </c>
      <c r="O628" s="306"/>
      <c r="P628" s="304"/>
      <c r="Q628" s="306"/>
      <c r="R628" s="304"/>
      <c r="S628" s="306"/>
      <c r="T628" s="304"/>
      <c r="U628" s="304"/>
      <c r="V628" s="304"/>
      <c r="W628" s="304"/>
      <c r="X628" s="304"/>
    </row>
    <row r="629" spans="1:24" ht="75" customHeight="1">
      <c r="A629" s="302" t="s">
        <v>581</v>
      </c>
      <c r="B629" s="303" t="s">
        <v>582</v>
      </c>
      <c r="C629" s="303" t="s">
        <v>583</v>
      </c>
      <c r="D629" s="302" t="s">
        <v>584</v>
      </c>
      <c r="E629" s="304" t="s">
        <v>585</v>
      </c>
      <c r="F629" s="302" t="s">
        <v>1456</v>
      </c>
      <c r="G629" s="304" t="s">
        <v>1457</v>
      </c>
      <c r="H629" s="305" t="s">
        <v>378</v>
      </c>
      <c r="I629" s="305"/>
      <c r="J629" s="304" t="s">
        <v>2094</v>
      </c>
      <c r="K629" s="306">
        <v>5000000</v>
      </c>
      <c r="L629" s="304" t="s">
        <v>2095</v>
      </c>
      <c r="M629" s="306">
        <v>5000000</v>
      </c>
      <c r="N629" s="231" t="s">
        <v>2842</v>
      </c>
      <c r="O629" s="234" t="s">
        <v>2197</v>
      </c>
      <c r="P629" s="233" t="s">
        <v>2843</v>
      </c>
      <c r="Q629" s="217"/>
      <c r="R629" s="213"/>
      <c r="S629" s="222" t="s">
        <v>53</v>
      </c>
      <c r="T629" s="304"/>
      <c r="U629" s="304"/>
      <c r="V629" s="304"/>
      <c r="W629" s="304"/>
      <c r="X629" s="304"/>
    </row>
    <row r="630" spans="1:24" ht="75" customHeight="1">
      <c r="A630" s="302" t="s">
        <v>581</v>
      </c>
      <c r="B630" s="303" t="s">
        <v>582</v>
      </c>
      <c r="C630" s="303" t="s">
        <v>583</v>
      </c>
      <c r="D630" s="302" t="s">
        <v>584</v>
      </c>
      <c r="E630" s="304" t="s">
        <v>585</v>
      </c>
      <c r="F630" s="302" t="s">
        <v>1456</v>
      </c>
      <c r="G630" s="304" t="s">
        <v>1457</v>
      </c>
      <c r="H630" s="305" t="s">
        <v>235</v>
      </c>
      <c r="I630" s="305"/>
      <c r="J630" s="304" t="s">
        <v>2092</v>
      </c>
      <c r="K630" s="306">
        <v>100000000</v>
      </c>
      <c r="L630" s="304" t="s">
        <v>2093</v>
      </c>
      <c r="M630" s="306">
        <v>20000000</v>
      </c>
      <c r="N630" s="11" t="s">
        <v>2310</v>
      </c>
      <c r="O630" s="12"/>
      <c r="P630" s="100" t="s">
        <v>2303</v>
      </c>
      <c r="Q630" s="306"/>
      <c r="R630" s="304"/>
      <c r="S630" s="306"/>
      <c r="T630" s="304"/>
      <c r="U630" s="304"/>
      <c r="V630" s="304"/>
      <c r="W630" s="304"/>
      <c r="X630" s="304"/>
    </row>
    <row r="631" spans="1:24" ht="75" customHeight="1">
      <c r="A631" s="302" t="s">
        <v>581</v>
      </c>
      <c r="B631" s="303" t="s">
        <v>582</v>
      </c>
      <c r="C631" s="303" t="s">
        <v>583</v>
      </c>
      <c r="D631" s="302" t="s">
        <v>584</v>
      </c>
      <c r="E631" s="304" t="s">
        <v>585</v>
      </c>
      <c r="F631" s="302" t="s">
        <v>1456</v>
      </c>
      <c r="G631" s="304" t="s">
        <v>1457</v>
      </c>
      <c r="H631" s="305"/>
      <c r="I631" s="305" t="s">
        <v>228</v>
      </c>
      <c r="J631" s="302" t="s">
        <v>1453</v>
      </c>
      <c r="K631" s="306">
        <v>4000000</v>
      </c>
      <c r="L631" s="304" t="s">
        <v>1455</v>
      </c>
      <c r="M631" s="306">
        <v>4000000</v>
      </c>
      <c r="N631" s="432" t="s">
        <v>1441</v>
      </c>
      <c r="O631" s="283"/>
      <c r="P631" s="459" t="s">
        <v>1443</v>
      </c>
      <c r="Q631" s="306"/>
      <c r="R631" s="304"/>
      <c r="S631" s="306"/>
      <c r="T631" s="304"/>
      <c r="U631" s="304"/>
      <c r="V631" s="304"/>
      <c r="W631" s="304"/>
      <c r="X631" s="304"/>
    </row>
    <row r="632" spans="1:24" ht="75" customHeight="1">
      <c r="A632" s="302" t="s">
        <v>581</v>
      </c>
      <c r="B632" s="303" t="s">
        <v>582</v>
      </c>
      <c r="C632" s="303" t="s">
        <v>583</v>
      </c>
      <c r="D632" s="302" t="s">
        <v>584</v>
      </c>
      <c r="E632" s="304" t="s">
        <v>585</v>
      </c>
      <c r="F632" s="302" t="s">
        <v>1456</v>
      </c>
      <c r="G632" s="304" t="s">
        <v>1457</v>
      </c>
      <c r="H632" s="305"/>
      <c r="I632" s="305" t="s">
        <v>92</v>
      </c>
      <c r="J632" s="304" t="s">
        <v>1818</v>
      </c>
      <c r="K632" s="306">
        <v>2200000000</v>
      </c>
      <c r="L632" s="304"/>
      <c r="M632" s="306">
        <v>0</v>
      </c>
      <c r="N632" s="304"/>
      <c r="O632" s="306"/>
      <c r="P632" s="304"/>
      <c r="Q632" s="306"/>
      <c r="R632" s="304"/>
      <c r="S632" s="306"/>
      <c r="T632" s="304"/>
      <c r="U632" s="304"/>
      <c r="V632" s="304"/>
      <c r="W632" s="304"/>
      <c r="X632" s="304"/>
    </row>
    <row r="633" spans="1:24" ht="75" customHeight="1">
      <c r="A633" s="302" t="s">
        <v>581</v>
      </c>
      <c r="B633" s="303" t="s">
        <v>582</v>
      </c>
      <c r="C633" s="303" t="s">
        <v>583</v>
      </c>
      <c r="D633" s="302" t="s">
        <v>584</v>
      </c>
      <c r="E633" s="304" t="s">
        <v>585</v>
      </c>
      <c r="F633" s="302" t="s">
        <v>618</v>
      </c>
      <c r="G633" s="304" t="s">
        <v>619</v>
      </c>
      <c r="H633" s="305" t="s">
        <v>308</v>
      </c>
      <c r="I633" s="305"/>
      <c r="J633" s="304" t="s">
        <v>968</v>
      </c>
      <c r="K633" s="306">
        <f>+PRODUCT(2951629,2)</f>
        <v>5903258</v>
      </c>
      <c r="L633" s="304" t="s">
        <v>968</v>
      </c>
      <c r="M633" s="306">
        <v>6080355.7400000002</v>
      </c>
      <c r="N633" s="263" t="s">
        <v>1001</v>
      </c>
      <c r="O633" s="261"/>
      <c r="P633" s="264" t="s">
        <v>1003</v>
      </c>
      <c r="Q633" s="306"/>
      <c r="R633" s="304"/>
      <c r="S633" s="306"/>
      <c r="T633" s="304"/>
      <c r="U633" s="304"/>
      <c r="V633" s="304"/>
      <c r="W633" s="304"/>
      <c r="X633" s="304"/>
    </row>
    <row r="634" spans="1:24" ht="75" customHeight="1">
      <c r="A634" s="302" t="s">
        <v>581</v>
      </c>
      <c r="B634" s="303" t="s">
        <v>582</v>
      </c>
      <c r="C634" s="303" t="s">
        <v>583</v>
      </c>
      <c r="D634" s="302" t="s">
        <v>584</v>
      </c>
      <c r="E634" s="304" t="s">
        <v>585</v>
      </c>
      <c r="F634" s="302" t="s">
        <v>618</v>
      </c>
      <c r="G634" s="304" t="s">
        <v>619</v>
      </c>
      <c r="H634" s="305" t="s">
        <v>223</v>
      </c>
      <c r="I634" s="305"/>
      <c r="J634" s="304" t="s">
        <v>598</v>
      </c>
      <c r="K634" s="306">
        <v>10000000</v>
      </c>
      <c r="L634" s="304" t="s">
        <v>598</v>
      </c>
      <c r="M634" s="306">
        <v>20000000</v>
      </c>
      <c r="N634" s="255" t="s">
        <v>620</v>
      </c>
      <c r="O634" s="256">
        <v>10000000</v>
      </c>
      <c r="P634" s="257" t="s">
        <v>580</v>
      </c>
      <c r="Q634" s="258" t="s">
        <v>53</v>
      </c>
      <c r="R634" s="304"/>
      <c r="S634" s="306"/>
      <c r="T634" s="304"/>
      <c r="U634" s="304"/>
      <c r="V634" s="304"/>
      <c r="W634" s="304"/>
      <c r="X634" s="304"/>
    </row>
    <row r="635" spans="1:24" ht="75" customHeight="1">
      <c r="A635" s="302" t="s">
        <v>581</v>
      </c>
      <c r="B635" s="303" t="s">
        <v>582</v>
      </c>
      <c r="C635" s="303" t="s">
        <v>583</v>
      </c>
      <c r="D635" s="302" t="s">
        <v>584</v>
      </c>
      <c r="E635" s="304" t="s">
        <v>585</v>
      </c>
      <c r="F635" s="302" t="s">
        <v>618</v>
      </c>
      <c r="G635" s="304" t="s">
        <v>619</v>
      </c>
      <c r="H635" s="305" t="s">
        <v>311</v>
      </c>
      <c r="I635" s="305"/>
      <c r="J635" s="304" t="s">
        <v>1215</v>
      </c>
      <c r="K635" s="306">
        <v>1500000</v>
      </c>
      <c r="L635" s="304" t="s">
        <v>1216</v>
      </c>
      <c r="M635" s="306">
        <f>2*K635*1.1</f>
        <v>3300000.0000000005</v>
      </c>
      <c r="N635" s="47" t="s">
        <v>1218</v>
      </c>
      <c r="O635" s="66" t="s">
        <v>1219</v>
      </c>
      <c r="P635" s="67" t="s">
        <v>1214</v>
      </c>
      <c r="Q635" s="66" t="s">
        <v>53</v>
      </c>
      <c r="R635" s="304"/>
      <c r="S635" s="306"/>
      <c r="T635" s="304"/>
      <c r="U635" s="304"/>
      <c r="V635" s="304"/>
      <c r="W635" s="304"/>
      <c r="X635" s="304"/>
    </row>
    <row r="636" spans="1:24" ht="75" customHeight="1">
      <c r="A636" s="302" t="s">
        <v>581</v>
      </c>
      <c r="B636" s="303" t="s">
        <v>582</v>
      </c>
      <c r="C636" s="303" t="s">
        <v>583</v>
      </c>
      <c r="D636" s="302" t="s">
        <v>584</v>
      </c>
      <c r="E636" s="304" t="s">
        <v>585</v>
      </c>
      <c r="F636" s="302" t="s">
        <v>618</v>
      </c>
      <c r="G636" s="304" t="s">
        <v>619</v>
      </c>
      <c r="H636" s="305" t="s">
        <v>76</v>
      </c>
      <c r="I636" s="305"/>
      <c r="J636" s="304" t="s">
        <v>1947</v>
      </c>
      <c r="K636" s="306">
        <v>13975398</v>
      </c>
      <c r="L636" s="304" t="s">
        <v>1947</v>
      </c>
      <c r="M636" s="306">
        <v>13134453</v>
      </c>
      <c r="N636" s="102" t="s">
        <v>2591</v>
      </c>
      <c r="O636" s="103"/>
      <c r="P636" s="102" t="s">
        <v>2592</v>
      </c>
      <c r="Q636" s="103" t="s">
        <v>53</v>
      </c>
      <c r="R636" s="304"/>
      <c r="S636" s="306"/>
      <c r="T636" s="304"/>
      <c r="U636" s="304"/>
      <c r="V636" s="304"/>
      <c r="W636" s="304"/>
      <c r="X636" s="304"/>
    </row>
    <row r="637" spans="1:24" ht="75" customHeight="1">
      <c r="A637" s="302" t="s">
        <v>581</v>
      </c>
      <c r="B637" s="303" t="s">
        <v>582</v>
      </c>
      <c r="C637" s="303" t="s">
        <v>583</v>
      </c>
      <c r="D637" s="302" t="s">
        <v>584</v>
      </c>
      <c r="E637" s="304" t="s">
        <v>585</v>
      </c>
      <c r="F637" s="302" t="s">
        <v>622</v>
      </c>
      <c r="G637" s="304" t="s">
        <v>623</v>
      </c>
      <c r="H637" s="305" t="s">
        <v>224</v>
      </c>
      <c r="I637" s="305"/>
      <c r="J637" s="304" t="s">
        <v>1006</v>
      </c>
      <c r="K637" s="306">
        <v>60000000</v>
      </c>
      <c r="L637" s="304" t="s">
        <v>1006</v>
      </c>
      <c r="M637" s="306">
        <v>60000000</v>
      </c>
      <c r="N637" s="263" t="s">
        <v>1007</v>
      </c>
      <c r="O637" s="261"/>
      <c r="P637" s="264" t="s">
        <v>1008</v>
      </c>
      <c r="Q637" s="306"/>
      <c r="R637" s="304"/>
      <c r="S637" s="306"/>
      <c r="T637" s="304"/>
      <c r="U637" s="304"/>
      <c r="V637" s="304"/>
      <c r="W637" s="304"/>
      <c r="X637" s="304"/>
    </row>
    <row r="638" spans="1:24" ht="75" customHeight="1">
      <c r="A638" s="302" t="s">
        <v>581</v>
      </c>
      <c r="B638" s="303" t="s">
        <v>582</v>
      </c>
      <c r="C638" s="303" t="s">
        <v>583</v>
      </c>
      <c r="D638" s="302" t="s">
        <v>584</v>
      </c>
      <c r="E638" s="304" t="s">
        <v>585</v>
      </c>
      <c r="F638" s="302" t="s">
        <v>622</v>
      </c>
      <c r="G638" s="304" t="s">
        <v>623</v>
      </c>
      <c r="H638" s="305" t="s">
        <v>223</v>
      </c>
      <c r="I638" s="305"/>
      <c r="J638" s="456" t="s">
        <v>625</v>
      </c>
      <c r="K638" s="306">
        <v>15000000</v>
      </c>
      <c r="L638" s="456" t="s">
        <v>625</v>
      </c>
      <c r="M638" s="306">
        <v>20000000</v>
      </c>
      <c r="N638" s="255" t="s">
        <v>626</v>
      </c>
      <c r="O638" s="256">
        <v>15000000</v>
      </c>
      <c r="P638" s="257" t="s">
        <v>627</v>
      </c>
      <c r="Q638" s="258" t="s">
        <v>53</v>
      </c>
      <c r="R638" s="304"/>
      <c r="S638" s="306"/>
      <c r="T638" s="304"/>
      <c r="U638" s="304"/>
      <c r="V638" s="304"/>
      <c r="W638" s="304"/>
      <c r="X638" s="304"/>
    </row>
    <row r="639" spans="1:24" ht="75" customHeight="1">
      <c r="A639" s="302" t="s">
        <v>581</v>
      </c>
      <c r="B639" s="303" t="s">
        <v>582</v>
      </c>
      <c r="C639" s="303" t="s">
        <v>583</v>
      </c>
      <c r="D639" s="302" t="s">
        <v>584</v>
      </c>
      <c r="E639" s="304" t="s">
        <v>585</v>
      </c>
      <c r="F639" s="302" t="s">
        <v>622</v>
      </c>
      <c r="G639" s="304" t="s">
        <v>623</v>
      </c>
      <c r="H639" s="305" t="s">
        <v>311</v>
      </c>
      <c r="I639" s="305"/>
      <c r="J639" s="304" t="s">
        <v>1221</v>
      </c>
      <c r="K639" s="306">
        <v>1000000</v>
      </c>
      <c r="L639" s="304" t="s">
        <v>1222</v>
      </c>
      <c r="M639" s="306">
        <f>2*K639*1.1</f>
        <v>2200000</v>
      </c>
      <c r="N639" s="47" t="s">
        <v>1223</v>
      </c>
      <c r="O639" s="151">
        <v>0</v>
      </c>
      <c r="P639" s="67" t="s">
        <v>1043</v>
      </c>
      <c r="Q639" s="306"/>
      <c r="R639" s="304"/>
      <c r="S639" s="306"/>
      <c r="T639" s="304"/>
      <c r="U639" s="304"/>
      <c r="V639" s="304"/>
      <c r="W639" s="304"/>
      <c r="X639" s="304"/>
    </row>
    <row r="640" spans="1:24" ht="75" customHeight="1">
      <c r="A640" s="302" t="s">
        <v>581</v>
      </c>
      <c r="B640" s="303" t="s">
        <v>582</v>
      </c>
      <c r="C640" s="303" t="s">
        <v>583</v>
      </c>
      <c r="D640" s="302" t="s">
        <v>584</v>
      </c>
      <c r="E640" s="304" t="s">
        <v>585</v>
      </c>
      <c r="F640" s="302" t="s">
        <v>622</v>
      </c>
      <c r="G640" s="304" t="s">
        <v>623</v>
      </c>
      <c r="H640" s="305" t="s">
        <v>76</v>
      </c>
      <c r="I640" s="305"/>
      <c r="J640" s="304" t="s">
        <v>1947</v>
      </c>
      <c r="K640" s="306">
        <v>13975398</v>
      </c>
      <c r="L640" s="304" t="s">
        <v>1947</v>
      </c>
      <c r="M640" s="306">
        <v>13134473</v>
      </c>
      <c r="N640" s="102" t="s">
        <v>2593</v>
      </c>
      <c r="O640" s="103"/>
      <c r="P640" s="102" t="s">
        <v>2594</v>
      </c>
      <c r="Q640" s="103" t="s">
        <v>53</v>
      </c>
      <c r="R640" s="304"/>
      <c r="S640" s="306"/>
      <c r="T640" s="304"/>
      <c r="U640" s="304"/>
      <c r="V640" s="304"/>
      <c r="W640" s="304"/>
      <c r="X640" s="304"/>
    </row>
    <row r="641" spans="1:24" ht="75" customHeight="1">
      <c r="A641" s="302" t="s">
        <v>581</v>
      </c>
      <c r="B641" s="303" t="s">
        <v>582</v>
      </c>
      <c r="C641" s="303" t="s">
        <v>583</v>
      </c>
      <c r="D641" s="302" t="s">
        <v>584</v>
      </c>
      <c r="E641" s="304" t="s">
        <v>585</v>
      </c>
      <c r="F641" s="302" t="s">
        <v>629</v>
      </c>
      <c r="G641" s="304" t="s">
        <v>631</v>
      </c>
      <c r="H641" s="305" t="s">
        <v>224</v>
      </c>
      <c r="I641" s="305"/>
      <c r="J641" s="304" t="s">
        <v>968</v>
      </c>
      <c r="K641" s="306">
        <f>+PRODUCT(2951629,2)</f>
        <v>5903258</v>
      </c>
      <c r="L641" s="304" t="s">
        <v>968</v>
      </c>
      <c r="M641" s="306">
        <v>6080355.7400000002</v>
      </c>
      <c r="N641" s="263" t="s">
        <v>1009</v>
      </c>
      <c r="O641" s="261"/>
      <c r="P641" s="264" t="s">
        <v>1010</v>
      </c>
      <c r="Q641" s="306"/>
      <c r="R641" s="304"/>
      <c r="S641" s="306"/>
      <c r="T641" s="304"/>
      <c r="U641" s="304"/>
      <c r="V641" s="304"/>
      <c r="W641" s="304"/>
      <c r="X641" s="304"/>
    </row>
    <row r="642" spans="1:24" ht="75" customHeight="1">
      <c r="A642" s="302" t="s">
        <v>581</v>
      </c>
      <c r="B642" s="303" t="s">
        <v>582</v>
      </c>
      <c r="C642" s="303" t="s">
        <v>583</v>
      </c>
      <c r="D642" s="302" t="s">
        <v>584</v>
      </c>
      <c r="E642" s="304" t="s">
        <v>585</v>
      </c>
      <c r="F642" s="302" t="s">
        <v>629</v>
      </c>
      <c r="G642" s="304" t="s">
        <v>631</v>
      </c>
      <c r="H642" s="305" t="s">
        <v>223</v>
      </c>
      <c r="I642" s="305"/>
      <c r="J642" s="304" t="s">
        <v>598</v>
      </c>
      <c r="K642" s="306">
        <v>10000000</v>
      </c>
      <c r="L642" s="304" t="s">
        <v>598</v>
      </c>
      <c r="M642" s="306">
        <v>20000000</v>
      </c>
      <c r="N642" s="255" t="s">
        <v>634</v>
      </c>
      <c r="O642" s="314">
        <v>10000000</v>
      </c>
      <c r="P642" s="257" t="s">
        <v>635</v>
      </c>
      <c r="Q642" s="258" t="s">
        <v>53</v>
      </c>
      <c r="R642" s="304"/>
      <c r="S642" s="306"/>
      <c r="T642" s="304"/>
      <c r="U642" s="304"/>
      <c r="V642" s="304"/>
      <c r="W642" s="304"/>
      <c r="X642" s="304"/>
    </row>
    <row r="643" spans="1:24" ht="75" customHeight="1">
      <c r="A643" s="302" t="s">
        <v>581</v>
      </c>
      <c r="B643" s="303" t="s">
        <v>582</v>
      </c>
      <c r="C643" s="303" t="s">
        <v>583</v>
      </c>
      <c r="D643" s="302" t="s">
        <v>584</v>
      </c>
      <c r="E643" s="304" t="s">
        <v>585</v>
      </c>
      <c r="F643" s="302" t="s">
        <v>629</v>
      </c>
      <c r="G643" s="304" t="s">
        <v>631</v>
      </c>
      <c r="H643" s="305" t="s">
        <v>311</v>
      </c>
      <c r="I643" s="305"/>
      <c r="J643" s="304" t="s">
        <v>1226</v>
      </c>
      <c r="K643" s="306">
        <v>0</v>
      </c>
      <c r="L643" s="304" t="s">
        <v>1227</v>
      </c>
      <c r="M643" s="306">
        <v>0</v>
      </c>
      <c r="N643" s="68" t="s">
        <v>1228</v>
      </c>
      <c r="O643" s="151">
        <v>0</v>
      </c>
      <c r="P643" s="67" t="s">
        <v>1229</v>
      </c>
      <c r="Q643" s="66" t="s">
        <v>53</v>
      </c>
      <c r="R643" s="304"/>
      <c r="S643" s="306"/>
      <c r="T643" s="304"/>
      <c r="U643" s="304"/>
      <c r="V643" s="304"/>
      <c r="W643" s="304"/>
      <c r="X643" s="304"/>
    </row>
    <row r="644" spans="1:24" ht="75" customHeight="1">
      <c r="A644" s="302" t="s">
        <v>581</v>
      </c>
      <c r="B644" s="303" t="s">
        <v>582</v>
      </c>
      <c r="C644" s="303" t="s">
        <v>583</v>
      </c>
      <c r="D644" s="302" t="s">
        <v>584</v>
      </c>
      <c r="E644" s="304" t="s">
        <v>585</v>
      </c>
      <c r="F644" s="302" t="s">
        <v>629</v>
      </c>
      <c r="G644" s="304" t="s">
        <v>631</v>
      </c>
      <c r="H644" s="305"/>
      <c r="I644" s="305" t="s">
        <v>183</v>
      </c>
      <c r="J644" s="304" t="s">
        <v>1696</v>
      </c>
      <c r="K644" s="306">
        <v>0</v>
      </c>
      <c r="L644" s="304"/>
      <c r="M644" s="306">
        <v>0</v>
      </c>
      <c r="N644" s="458" t="s">
        <v>1697</v>
      </c>
      <c r="O644" s="458" t="s">
        <v>1698</v>
      </c>
      <c r="P644" s="458" t="s">
        <v>1699</v>
      </c>
      <c r="Q644" s="282" t="s">
        <v>53</v>
      </c>
      <c r="R644" s="304"/>
      <c r="S644" s="306"/>
      <c r="T644" s="304"/>
      <c r="U644" s="304"/>
      <c r="V644" s="304"/>
      <c r="W644" s="304"/>
      <c r="X644" s="304"/>
    </row>
    <row r="645" spans="1:24" ht="75" customHeight="1">
      <c r="A645" s="302" t="s">
        <v>581</v>
      </c>
      <c r="B645" s="303" t="s">
        <v>582</v>
      </c>
      <c r="C645" s="303" t="s">
        <v>583</v>
      </c>
      <c r="D645" s="302" t="s">
        <v>584</v>
      </c>
      <c r="E645" s="304" t="s">
        <v>585</v>
      </c>
      <c r="F645" s="302" t="s">
        <v>629</v>
      </c>
      <c r="G645" s="304" t="s">
        <v>631</v>
      </c>
      <c r="H645" s="305"/>
      <c r="I645" s="305" t="s">
        <v>186</v>
      </c>
      <c r="J645" s="304" t="s">
        <v>2110</v>
      </c>
      <c r="K645" s="306">
        <v>30000000</v>
      </c>
      <c r="L645" s="304" t="s">
        <v>2110</v>
      </c>
      <c r="M645" s="306">
        <v>30000000</v>
      </c>
      <c r="N645" s="304"/>
      <c r="O645" s="306"/>
      <c r="P645" s="304"/>
      <c r="Q645" s="306"/>
      <c r="R645" s="304"/>
      <c r="S645" s="306"/>
      <c r="T645" s="304"/>
      <c r="U645" s="304"/>
      <c r="V645" s="304"/>
      <c r="W645" s="304"/>
      <c r="X645" s="304"/>
    </row>
    <row r="646" spans="1:24" ht="75" customHeight="1">
      <c r="A646" s="302" t="s">
        <v>581</v>
      </c>
      <c r="B646" s="303" t="s">
        <v>582</v>
      </c>
      <c r="C646" s="303" t="s">
        <v>583</v>
      </c>
      <c r="D646" s="302" t="s">
        <v>584</v>
      </c>
      <c r="E646" s="304" t="s">
        <v>585</v>
      </c>
      <c r="F646" s="302" t="s">
        <v>629</v>
      </c>
      <c r="G646" s="304" t="s">
        <v>631</v>
      </c>
      <c r="H646" s="305"/>
      <c r="I646" s="305" t="s">
        <v>188</v>
      </c>
      <c r="J646" s="304" t="s">
        <v>2111</v>
      </c>
      <c r="K646" s="306">
        <v>3000000</v>
      </c>
      <c r="L646" s="304" t="s">
        <v>2111</v>
      </c>
      <c r="M646" s="306">
        <v>4000000</v>
      </c>
      <c r="N646" s="194" t="s">
        <v>2393</v>
      </c>
      <c r="O646" s="306"/>
      <c r="P646" s="304"/>
      <c r="Q646" s="306"/>
      <c r="R646" s="304"/>
      <c r="S646" s="306"/>
      <c r="T646" s="304"/>
      <c r="U646" s="304"/>
      <c r="V646" s="304"/>
      <c r="W646" s="304"/>
      <c r="X646" s="304"/>
    </row>
    <row r="647" spans="1:24" ht="75" customHeight="1">
      <c r="A647" s="302" t="s">
        <v>581</v>
      </c>
      <c r="B647" s="303" t="s">
        <v>582</v>
      </c>
      <c r="C647" s="303" t="s">
        <v>583</v>
      </c>
      <c r="D647" s="302" t="s">
        <v>584</v>
      </c>
      <c r="E647" s="304" t="s">
        <v>585</v>
      </c>
      <c r="F647" s="302" t="s">
        <v>629</v>
      </c>
      <c r="G647" s="304" t="s">
        <v>631</v>
      </c>
      <c r="H647" s="305"/>
      <c r="I647" s="305" t="s">
        <v>191</v>
      </c>
      <c r="J647" s="304" t="s">
        <v>2112</v>
      </c>
      <c r="K647" s="306">
        <v>5000000</v>
      </c>
      <c r="L647" s="304" t="s">
        <v>2111</v>
      </c>
      <c r="M647" s="306">
        <v>5000000</v>
      </c>
      <c r="N647" s="304"/>
      <c r="O647" s="306"/>
      <c r="P647" s="304"/>
      <c r="Q647" s="306"/>
      <c r="R647" s="304"/>
      <c r="S647" s="306"/>
      <c r="T647" s="304"/>
      <c r="U647" s="304"/>
      <c r="V647" s="304"/>
      <c r="W647" s="304"/>
      <c r="X647" s="304"/>
    </row>
    <row r="648" spans="1:24" ht="75" customHeight="1">
      <c r="A648" s="302" t="s">
        <v>581</v>
      </c>
      <c r="B648" s="303" t="s">
        <v>582</v>
      </c>
      <c r="C648" s="303" t="s">
        <v>583</v>
      </c>
      <c r="D648" s="302" t="s">
        <v>584</v>
      </c>
      <c r="E648" s="304" t="s">
        <v>585</v>
      </c>
      <c r="F648" s="302" t="s">
        <v>629</v>
      </c>
      <c r="G648" s="304" t="s">
        <v>631</v>
      </c>
      <c r="H648" s="305"/>
      <c r="I648" s="305" t="s">
        <v>76</v>
      </c>
      <c r="J648" s="304" t="s">
        <v>1947</v>
      </c>
      <c r="K648" s="306">
        <v>13975398</v>
      </c>
      <c r="L648" s="304" t="s">
        <v>1947</v>
      </c>
      <c r="M648" s="306">
        <v>21541038</v>
      </c>
      <c r="N648" s="102" t="s">
        <v>2593</v>
      </c>
      <c r="O648" s="103"/>
      <c r="P648" s="102" t="s">
        <v>2603</v>
      </c>
      <c r="Q648" s="103" t="s">
        <v>53</v>
      </c>
      <c r="R648" s="304"/>
      <c r="S648" s="306"/>
      <c r="T648" s="304"/>
      <c r="U648" s="304"/>
      <c r="V648" s="304"/>
      <c r="W648" s="304"/>
      <c r="X648" s="304"/>
    </row>
    <row r="649" spans="1:24" ht="75" customHeight="1">
      <c r="A649" s="302" t="s">
        <v>581</v>
      </c>
      <c r="B649" s="303" t="s">
        <v>582</v>
      </c>
      <c r="C649" s="303" t="s">
        <v>583</v>
      </c>
      <c r="D649" s="302" t="s">
        <v>584</v>
      </c>
      <c r="E649" s="304" t="s">
        <v>585</v>
      </c>
      <c r="F649" s="302" t="s">
        <v>629</v>
      </c>
      <c r="G649" s="304" t="s">
        <v>631</v>
      </c>
      <c r="H649" s="305"/>
      <c r="I649" s="305" t="s">
        <v>235</v>
      </c>
      <c r="J649" s="304" t="s">
        <v>2113</v>
      </c>
      <c r="K649" s="306">
        <v>30000000</v>
      </c>
      <c r="L649" s="304" t="s">
        <v>2114</v>
      </c>
      <c r="M649" s="306">
        <v>20000000</v>
      </c>
      <c r="N649" s="304"/>
      <c r="O649" s="306"/>
      <c r="P649" s="304"/>
      <c r="Q649" s="306"/>
      <c r="R649" s="304"/>
      <c r="S649" s="306"/>
      <c r="T649" s="304"/>
      <c r="U649" s="304"/>
      <c r="V649" s="304"/>
      <c r="W649" s="304"/>
      <c r="X649" s="304"/>
    </row>
    <row r="650" spans="1:24" ht="75" customHeight="1">
      <c r="A650" s="302" t="s">
        <v>581</v>
      </c>
      <c r="B650" s="303" t="s">
        <v>582</v>
      </c>
      <c r="C650" s="303" t="s">
        <v>583</v>
      </c>
      <c r="D650" s="302" t="s">
        <v>584</v>
      </c>
      <c r="E650" s="304" t="s">
        <v>585</v>
      </c>
      <c r="F650" s="302" t="s">
        <v>636</v>
      </c>
      <c r="G650" s="304" t="s">
        <v>637</v>
      </c>
      <c r="H650" s="305" t="s">
        <v>308</v>
      </c>
      <c r="I650" s="305"/>
      <c r="J650" s="304" t="s">
        <v>1011</v>
      </c>
      <c r="K650" s="306">
        <v>0</v>
      </c>
      <c r="L650" s="304" t="s">
        <v>1011</v>
      </c>
      <c r="M650" s="306">
        <v>0</v>
      </c>
      <c r="N650" s="263" t="s">
        <v>1007</v>
      </c>
      <c r="O650" s="261"/>
      <c r="P650" s="264" t="s">
        <v>1008</v>
      </c>
      <c r="Q650" s="306"/>
      <c r="R650" s="304"/>
      <c r="S650" s="306"/>
      <c r="T650" s="304"/>
      <c r="U650" s="304"/>
      <c r="V650" s="304"/>
      <c r="W650" s="304"/>
      <c r="X650" s="304"/>
    </row>
    <row r="651" spans="1:24" ht="75" customHeight="1">
      <c r="A651" s="302" t="s">
        <v>581</v>
      </c>
      <c r="B651" s="303" t="s">
        <v>582</v>
      </c>
      <c r="C651" s="303" t="s">
        <v>583</v>
      </c>
      <c r="D651" s="302" t="s">
        <v>584</v>
      </c>
      <c r="E651" s="304" t="s">
        <v>585</v>
      </c>
      <c r="F651" s="302" t="s">
        <v>636</v>
      </c>
      <c r="G651" s="304" t="s">
        <v>637</v>
      </c>
      <c r="H651" s="305" t="s">
        <v>223</v>
      </c>
      <c r="I651" s="305"/>
      <c r="J651" s="304"/>
      <c r="K651" s="306">
        <v>0</v>
      </c>
      <c r="L651" s="456" t="s">
        <v>638</v>
      </c>
      <c r="M651" s="306">
        <v>20000000</v>
      </c>
      <c r="N651" s="255" t="s">
        <v>416</v>
      </c>
      <c r="O651" s="306"/>
      <c r="P651" s="304"/>
      <c r="Q651" s="306"/>
      <c r="R651" s="304"/>
      <c r="S651" s="306"/>
      <c r="T651" s="304"/>
      <c r="U651" s="304"/>
      <c r="V651" s="304"/>
      <c r="W651" s="304"/>
      <c r="X651" s="304"/>
    </row>
    <row r="652" spans="1:24" ht="75" customHeight="1">
      <c r="A652" s="302" t="s">
        <v>581</v>
      </c>
      <c r="B652" s="303" t="s">
        <v>582</v>
      </c>
      <c r="C652" s="303" t="s">
        <v>583</v>
      </c>
      <c r="D652" s="302" t="s">
        <v>584</v>
      </c>
      <c r="E652" s="304" t="s">
        <v>585</v>
      </c>
      <c r="F652" s="302" t="s">
        <v>636</v>
      </c>
      <c r="G652" s="304" t="s">
        <v>637</v>
      </c>
      <c r="H652" s="305" t="s">
        <v>311</v>
      </c>
      <c r="I652" s="305"/>
      <c r="J652" s="304"/>
      <c r="K652" s="306">
        <v>0</v>
      </c>
      <c r="L652" s="302" t="s">
        <v>1232</v>
      </c>
      <c r="M652" s="306">
        <v>0</v>
      </c>
      <c r="N652" s="47" t="s">
        <v>1051</v>
      </c>
      <c r="O652" s="420">
        <v>0</v>
      </c>
      <c r="P652" s="67" t="s">
        <v>1043</v>
      </c>
      <c r="Q652" s="306"/>
      <c r="R652" s="304"/>
      <c r="S652" s="306"/>
      <c r="T652" s="304"/>
      <c r="U652" s="304"/>
      <c r="V652" s="304"/>
      <c r="W652" s="304"/>
      <c r="X652" s="304"/>
    </row>
    <row r="653" spans="1:24" ht="75" customHeight="1">
      <c r="A653" s="302" t="s">
        <v>581</v>
      </c>
      <c r="B653" s="303" t="s">
        <v>582</v>
      </c>
      <c r="C653" s="303" t="s">
        <v>583</v>
      </c>
      <c r="D653" s="302" t="s">
        <v>584</v>
      </c>
      <c r="E653" s="304" t="s">
        <v>585</v>
      </c>
      <c r="F653" s="302" t="s">
        <v>636</v>
      </c>
      <c r="G653" s="304" t="s">
        <v>637</v>
      </c>
      <c r="H653" s="305"/>
      <c r="I653" s="305" t="s">
        <v>293</v>
      </c>
      <c r="J653" s="304" t="s">
        <v>1696</v>
      </c>
      <c r="K653" s="306">
        <v>0</v>
      </c>
      <c r="L653" s="304" t="s">
        <v>1700</v>
      </c>
      <c r="M653" s="306">
        <v>0</v>
      </c>
      <c r="N653" s="458" t="s">
        <v>1701</v>
      </c>
      <c r="O653" s="311"/>
      <c r="P653" s="270" t="s">
        <v>1702</v>
      </c>
      <c r="Q653" s="270" t="s">
        <v>151</v>
      </c>
      <c r="R653" s="329"/>
      <c r="S653" s="461" t="s">
        <v>53</v>
      </c>
      <c r="T653" s="304"/>
      <c r="U653" s="304"/>
      <c r="V653" s="304"/>
      <c r="W653" s="304"/>
      <c r="X653" s="304"/>
    </row>
    <row r="654" spans="1:24" ht="75" customHeight="1">
      <c r="A654" s="302" t="s">
        <v>581</v>
      </c>
      <c r="B654" s="303" t="s">
        <v>582</v>
      </c>
      <c r="C654" s="303" t="s">
        <v>583</v>
      </c>
      <c r="D654" s="302" t="s">
        <v>584</v>
      </c>
      <c r="E654" s="304" t="s">
        <v>585</v>
      </c>
      <c r="F654" s="302" t="s">
        <v>636</v>
      </c>
      <c r="G654" s="304" t="s">
        <v>637</v>
      </c>
      <c r="H654" s="305"/>
      <c r="I654" s="305" t="s">
        <v>186</v>
      </c>
      <c r="J654" s="304" t="s">
        <v>2123</v>
      </c>
      <c r="K654" s="306">
        <v>30000000</v>
      </c>
      <c r="L654" s="304" t="s">
        <v>2123</v>
      </c>
      <c r="M654" s="306">
        <v>30000000</v>
      </c>
      <c r="N654" s="304"/>
      <c r="O654" s="306"/>
      <c r="P654" s="304"/>
      <c r="Q654" s="306"/>
      <c r="R654" s="304"/>
      <c r="S654" s="306"/>
      <c r="T654" s="304"/>
      <c r="U654" s="304"/>
      <c r="V654" s="304"/>
      <c r="W654" s="304"/>
      <c r="X654" s="304"/>
    </row>
    <row r="655" spans="1:24" ht="75" customHeight="1">
      <c r="A655" s="302" t="s">
        <v>581</v>
      </c>
      <c r="B655" s="303" t="s">
        <v>582</v>
      </c>
      <c r="C655" s="303" t="s">
        <v>583</v>
      </c>
      <c r="D655" s="302" t="s">
        <v>584</v>
      </c>
      <c r="E655" s="304" t="s">
        <v>585</v>
      </c>
      <c r="F655" s="302" t="s">
        <v>636</v>
      </c>
      <c r="G655" s="304" t="s">
        <v>637</v>
      </c>
      <c r="H655" s="305"/>
      <c r="I655" s="305" t="s">
        <v>188</v>
      </c>
      <c r="J655" s="304" t="s">
        <v>2124</v>
      </c>
      <c r="K655" s="306">
        <v>200000</v>
      </c>
      <c r="L655" s="304" t="s">
        <v>2124</v>
      </c>
      <c r="M655" s="306">
        <v>400000</v>
      </c>
      <c r="N655" s="191" t="s">
        <v>2473</v>
      </c>
      <c r="O655" s="306"/>
      <c r="P655" s="304"/>
      <c r="Q655" s="306"/>
      <c r="R655" s="304"/>
      <c r="S655" s="306"/>
      <c r="T655" s="304"/>
      <c r="U655" s="304"/>
      <c r="V655" s="304"/>
      <c r="W655" s="304"/>
      <c r="X655" s="304"/>
    </row>
    <row r="656" spans="1:24" ht="75" customHeight="1">
      <c r="A656" s="302" t="s">
        <v>581</v>
      </c>
      <c r="B656" s="303" t="s">
        <v>582</v>
      </c>
      <c r="C656" s="303" t="s">
        <v>583</v>
      </c>
      <c r="D656" s="302" t="s">
        <v>584</v>
      </c>
      <c r="E656" s="304" t="s">
        <v>585</v>
      </c>
      <c r="F656" s="302" t="s">
        <v>636</v>
      </c>
      <c r="G656" s="304" t="s">
        <v>637</v>
      </c>
      <c r="H656" s="305"/>
      <c r="I656" s="305" t="s">
        <v>191</v>
      </c>
      <c r="J656" s="304" t="s">
        <v>2129</v>
      </c>
      <c r="K656" s="306">
        <v>5000000</v>
      </c>
      <c r="L656" s="304" t="s">
        <v>2129</v>
      </c>
      <c r="M656" s="306">
        <v>5000000</v>
      </c>
      <c r="N656" s="304"/>
      <c r="O656" s="306"/>
      <c r="P656" s="304"/>
      <c r="Q656" s="306"/>
      <c r="R656" s="296"/>
      <c r="S656" s="306"/>
      <c r="T656" s="304"/>
      <c r="U656" s="304"/>
      <c r="V656" s="304"/>
      <c r="W656" s="304"/>
      <c r="X656" s="304"/>
    </row>
    <row r="657" spans="1:24" ht="75" customHeight="1">
      <c r="A657" s="302" t="s">
        <v>581</v>
      </c>
      <c r="B657" s="303" t="s">
        <v>582</v>
      </c>
      <c r="C657" s="303" t="s">
        <v>583</v>
      </c>
      <c r="D657" s="302" t="s">
        <v>584</v>
      </c>
      <c r="E657" s="304" t="s">
        <v>585</v>
      </c>
      <c r="F657" s="302" t="s">
        <v>636</v>
      </c>
      <c r="G657" s="304" t="s">
        <v>637</v>
      </c>
      <c r="H657" s="305"/>
      <c r="I657" s="305" t="s">
        <v>76</v>
      </c>
      <c r="J657" s="304" t="s">
        <v>1389</v>
      </c>
      <c r="K657" s="306">
        <v>3012458</v>
      </c>
      <c r="L657" s="304" t="s">
        <v>1389</v>
      </c>
      <c r="M657" s="306">
        <v>6341612</v>
      </c>
      <c r="N657" s="102" t="s">
        <v>2597</v>
      </c>
      <c r="O657" s="103"/>
      <c r="P657" s="102" t="s">
        <v>2606</v>
      </c>
      <c r="Q657" s="103" t="s">
        <v>53</v>
      </c>
      <c r="R657" s="304"/>
      <c r="S657" s="306"/>
      <c r="T657" s="304"/>
      <c r="U657" s="304"/>
      <c r="V657" s="304"/>
      <c r="W657" s="304"/>
      <c r="X657" s="304"/>
    </row>
    <row r="658" spans="1:24" ht="75" customHeight="1">
      <c r="A658" s="302" t="s">
        <v>581</v>
      </c>
      <c r="B658" s="303" t="s">
        <v>582</v>
      </c>
      <c r="C658" s="303" t="s">
        <v>583</v>
      </c>
      <c r="D658" s="302" t="s">
        <v>584</v>
      </c>
      <c r="E658" s="304" t="s">
        <v>585</v>
      </c>
      <c r="F658" s="302" t="s">
        <v>641</v>
      </c>
      <c r="G658" s="304" t="s">
        <v>642</v>
      </c>
      <c r="H658" s="305" t="s">
        <v>186</v>
      </c>
      <c r="I658" s="305"/>
      <c r="J658" s="304" t="s">
        <v>2138</v>
      </c>
      <c r="K658" s="306">
        <v>30000000</v>
      </c>
      <c r="L658" s="304" t="s">
        <v>2001</v>
      </c>
      <c r="M658" s="306">
        <v>30000000</v>
      </c>
      <c r="N658" s="102" t="s">
        <v>2326</v>
      </c>
      <c r="O658" s="27"/>
      <c r="P658" s="26"/>
      <c r="Q658" s="51"/>
      <c r="R658" s="26"/>
      <c r="S658" s="88" t="s">
        <v>151</v>
      </c>
      <c r="T658" s="304"/>
      <c r="U658" s="304"/>
      <c r="V658" s="304"/>
      <c r="W658" s="304"/>
      <c r="X658" s="304"/>
    </row>
    <row r="659" spans="1:24" ht="75" customHeight="1">
      <c r="A659" s="302" t="s">
        <v>581</v>
      </c>
      <c r="B659" s="303" t="s">
        <v>582</v>
      </c>
      <c r="C659" s="303" t="s">
        <v>583</v>
      </c>
      <c r="D659" s="302" t="s">
        <v>584</v>
      </c>
      <c r="E659" s="304" t="s">
        <v>585</v>
      </c>
      <c r="F659" s="302" t="s">
        <v>641</v>
      </c>
      <c r="G659" s="304" t="s">
        <v>642</v>
      </c>
      <c r="H659" s="305" t="s">
        <v>370</v>
      </c>
      <c r="I659" s="305"/>
      <c r="J659" s="304" t="s">
        <v>2143</v>
      </c>
      <c r="K659" s="306">
        <v>3000000</v>
      </c>
      <c r="L659" s="304" t="s">
        <v>2144</v>
      </c>
      <c r="M659" s="306">
        <v>4000000</v>
      </c>
      <c r="N659" s="194" t="s">
        <v>2393</v>
      </c>
      <c r="O659" s="306"/>
      <c r="P659" s="304"/>
      <c r="Q659" s="306"/>
      <c r="R659" s="304"/>
      <c r="S659" s="306"/>
      <c r="T659" s="304"/>
      <c r="U659" s="304"/>
      <c r="V659" s="304"/>
      <c r="W659" s="304"/>
      <c r="X659" s="304"/>
    </row>
    <row r="660" spans="1:24" ht="75" customHeight="1">
      <c r="A660" s="302" t="s">
        <v>581</v>
      </c>
      <c r="B660" s="303" t="s">
        <v>582</v>
      </c>
      <c r="C660" s="303" t="s">
        <v>583</v>
      </c>
      <c r="D660" s="302" t="s">
        <v>584</v>
      </c>
      <c r="E660" s="304" t="s">
        <v>585</v>
      </c>
      <c r="F660" s="302" t="s">
        <v>641</v>
      </c>
      <c r="G660" s="304" t="s">
        <v>642</v>
      </c>
      <c r="H660" s="305" t="s">
        <v>378</v>
      </c>
      <c r="I660" s="305"/>
      <c r="J660" s="304" t="s">
        <v>2145</v>
      </c>
      <c r="K660" s="306">
        <v>6000000</v>
      </c>
      <c r="L660" s="304" t="s">
        <v>2146</v>
      </c>
      <c r="M660" s="306">
        <v>6000000</v>
      </c>
      <c r="N660" s="304"/>
      <c r="O660" s="306"/>
      <c r="P660" s="304"/>
      <c r="Q660" s="306"/>
      <c r="R660" s="304"/>
      <c r="S660" s="306"/>
      <c r="T660" s="304"/>
      <c r="U660" s="304"/>
      <c r="V660" s="304"/>
      <c r="W660" s="304"/>
      <c r="X660" s="304"/>
    </row>
    <row r="661" spans="1:24" ht="75" customHeight="1">
      <c r="A661" s="302" t="s">
        <v>581</v>
      </c>
      <c r="B661" s="303" t="s">
        <v>582</v>
      </c>
      <c r="C661" s="303" t="s">
        <v>583</v>
      </c>
      <c r="D661" s="302" t="s">
        <v>584</v>
      </c>
      <c r="E661" s="304" t="s">
        <v>585</v>
      </c>
      <c r="F661" s="302" t="s">
        <v>641</v>
      </c>
      <c r="G661" s="304" t="s">
        <v>642</v>
      </c>
      <c r="H661" s="305" t="s">
        <v>235</v>
      </c>
      <c r="I661" s="305"/>
      <c r="J661" s="304" t="s">
        <v>2147</v>
      </c>
      <c r="K661" s="306">
        <v>50000000</v>
      </c>
      <c r="L661" s="304" t="s">
        <v>2148</v>
      </c>
      <c r="M661" s="306">
        <v>20000000</v>
      </c>
      <c r="N661" s="11" t="s">
        <v>2313</v>
      </c>
      <c r="O661" s="12"/>
      <c r="P661" s="16" t="s">
        <v>2314</v>
      </c>
      <c r="Q661" s="306"/>
      <c r="R661" s="304"/>
      <c r="S661" s="306"/>
      <c r="T661" s="304"/>
      <c r="U661" s="304"/>
      <c r="V661" s="304"/>
      <c r="W661" s="304"/>
      <c r="X661" s="304"/>
    </row>
    <row r="662" spans="1:24" ht="75" customHeight="1">
      <c r="A662" s="302" t="s">
        <v>581</v>
      </c>
      <c r="B662" s="303" t="s">
        <v>582</v>
      </c>
      <c r="C662" s="303" t="s">
        <v>583</v>
      </c>
      <c r="D662" s="302" t="s">
        <v>584</v>
      </c>
      <c r="E662" s="304" t="s">
        <v>585</v>
      </c>
      <c r="F662" s="302" t="s">
        <v>641</v>
      </c>
      <c r="G662" s="304" t="s">
        <v>642</v>
      </c>
      <c r="H662" s="305" t="s">
        <v>223</v>
      </c>
      <c r="I662" s="305"/>
      <c r="J662" s="304"/>
      <c r="K662" s="306">
        <v>0</v>
      </c>
      <c r="L662" s="456" t="s">
        <v>643</v>
      </c>
      <c r="M662" s="306">
        <v>30000000</v>
      </c>
      <c r="N662" s="255" t="s">
        <v>416</v>
      </c>
      <c r="O662" s="306"/>
      <c r="P662" s="304"/>
      <c r="Q662" s="306"/>
      <c r="R662" s="304"/>
      <c r="S662" s="306"/>
      <c r="T662" s="304"/>
      <c r="U662" s="304"/>
      <c r="V662" s="304"/>
      <c r="W662" s="304"/>
      <c r="X662" s="304"/>
    </row>
    <row r="663" spans="1:24" ht="75" customHeight="1">
      <c r="A663" s="302" t="s">
        <v>581</v>
      </c>
      <c r="B663" s="303" t="s">
        <v>582</v>
      </c>
      <c r="C663" s="303" t="s">
        <v>583</v>
      </c>
      <c r="D663" s="302" t="s">
        <v>584</v>
      </c>
      <c r="E663" s="304" t="s">
        <v>585</v>
      </c>
      <c r="F663" s="302" t="s">
        <v>641</v>
      </c>
      <c r="G663" s="304" t="s">
        <v>642</v>
      </c>
      <c r="H663" s="305" t="s">
        <v>311</v>
      </c>
      <c r="I663" s="305"/>
      <c r="J663" s="304"/>
      <c r="K663" s="306">
        <v>0</v>
      </c>
      <c r="L663" s="456"/>
      <c r="M663" s="306">
        <v>0</v>
      </c>
      <c r="N663" s="47" t="s">
        <v>1048</v>
      </c>
      <c r="O663" s="420">
        <v>0</v>
      </c>
      <c r="P663" s="67" t="s">
        <v>1043</v>
      </c>
      <c r="Q663" s="306"/>
      <c r="R663" s="304"/>
      <c r="S663" s="306"/>
      <c r="T663" s="304"/>
      <c r="U663" s="304"/>
      <c r="V663" s="304"/>
      <c r="W663" s="304"/>
      <c r="X663" s="304"/>
    </row>
    <row r="664" spans="1:24" ht="75" customHeight="1">
      <c r="A664" s="302" t="s">
        <v>581</v>
      </c>
      <c r="B664" s="303" t="s">
        <v>582</v>
      </c>
      <c r="C664" s="303" t="s">
        <v>583</v>
      </c>
      <c r="D664" s="302" t="s">
        <v>584</v>
      </c>
      <c r="E664" s="304" t="s">
        <v>585</v>
      </c>
      <c r="F664" s="302" t="s">
        <v>641</v>
      </c>
      <c r="G664" s="304" t="s">
        <v>642</v>
      </c>
      <c r="H664" s="305"/>
      <c r="I664" s="305" t="s">
        <v>228</v>
      </c>
      <c r="J664" s="304" t="s">
        <v>1274</v>
      </c>
      <c r="K664" s="306">
        <v>4000000</v>
      </c>
      <c r="L664" s="304" t="s">
        <v>1275</v>
      </c>
      <c r="M664" s="306">
        <v>4000000</v>
      </c>
      <c r="N664" s="432" t="s">
        <v>1441</v>
      </c>
      <c r="O664" s="283"/>
      <c r="P664" s="459" t="s">
        <v>1443</v>
      </c>
      <c r="Q664" s="306"/>
      <c r="R664" s="304"/>
      <c r="S664" s="306"/>
      <c r="T664" s="304"/>
      <c r="U664" s="304"/>
      <c r="V664" s="304"/>
      <c r="W664" s="304"/>
      <c r="X664" s="304"/>
    </row>
    <row r="665" spans="1:24" ht="75" customHeight="1">
      <c r="A665" s="302" t="s">
        <v>581</v>
      </c>
      <c r="B665" s="303" t="s">
        <v>582</v>
      </c>
      <c r="C665" s="303" t="s">
        <v>583</v>
      </c>
      <c r="D665" s="302" t="s">
        <v>584</v>
      </c>
      <c r="E665" s="304" t="s">
        <v>585</v>
      </c>
      <c r="F665" s="302" t="s">
        <v>641</v>
      </c>
      <c r="G665" s="304" t="s">
        <v>642</v>
      </c>
      <c r="H665" s="305"/>
      <c r="I665" s="305" t="s">
        <v>92</v>
      </c>
      <c r="J665" s="304"/>
      <c r="K665" s="306">
        <v>0</v>
      </c>
      <c r="L665" s="304"/>
      <c r="M665" s="306">
        <v>0</v>
      </c>
      <c r="N665" s="304"/>
      <c r="O665" s="306"/>
      <c r="P665" s="304"/>
      <c r="Q665" s="306"/>
      <c r="R665" s="304"/>
      <c r="S665" s="306"/>
      <c r="T665" s="304"/>
      <c r="U665" s="304"/>
      <c r="V665" s="304"/>
      <c r="W665" s="304"/>
      <c r="X665" s="304"/>
    </row>
    <row r="666" spans="1:24" ht="75" customHeight="1">
      <c r="A666" s="302" t="s">
        <v>581</v>
      </c>
      <c r="B666" s="303" t="s">
        <v>582</v>
      </c>
      <c r="C666" s="303" t="s">
        <v>583</v>
      </c>
      <c r="D666" s="302" t="s">
        <v>584</v>
      </c>
      <c r="E666" s="304" t="s">
        <v>585</v>
      </c>
      <c r="F666" s="302" t="s">
        <v>1703</v>
      </c>
      <c r="G666" s="304" t="s">
        <v>1704</v>
      </c>
      <c r="H666" s="305" t="s">
        <v>201</v>
      </c>
      <c r="I666" s="305"/>
      <c r="J666" s="304" t="s">
        <v>1819</v>
      </c>
      <c r="K666" s="306">
        <v>22275000</v>
      </c>
      <c r="L666" s="304" t="s">
        <v>1819</v>
      </c>
      <c r="M666" s="306">
        <v>22275000</v>
      </c>
      <c r="N666" s="255" t="s">
        <v>1820</v>
      </c>
      <c r="O666" s="311"/>
      <c r="P666" s="257" t="s">
        <v>1821</v>
      </c>
      <c r="Q666" s="315" t="s">
        <v>53</v>
      </c>
      <c r="R666" s="304"/>
      <c r="S666" s="306"/>
      <c r="T666" s="304"/>
      <c r="U666" s="304"/>
      <c r="V666" s="304"/>
      <c r="W666" s="304"/>
      <c r="X666" s="304"/>
    </row>
    <row r="667" spans="1:24" ht="75" customHeight="1">
      <c r="A667" s="302" t="s">
        <v>581</v>
      </c>
      <c r="B667" s="303" t="s">
        <v>582</v>
      </c>
      <c r="C667" s="303" t="s">
        <v>583</v>
      </c>
      <c r="D667" s="302" t="s">
        <v>584</v>
      </c>
      <c r="E667" s="304" t="s">
        <v>585</v>
      </c>
      <c r="F667" s="302" t="s">
        <v>1703</v>
      </c>
      <c r="G667" s="304" t="s">
        <v>1704</v>
      </c>
      <c r="H667" s="305" t="s">
        <v>183</v>
      </c>
      <c r="I667" s="305"/>
      <c r="J667" s="304" t="s">
        <v>1705</v>
      </c>
      <c r="K667" s="306">
        <v>0</v>
      </c>
      <c r="L667" s="304" t="s">
        <v>1705</v>
      </c>
      <c r="M667" s="306">
        <v>0</v>
      </c>
      <c r="N667" s="458" t="s">
        <v>1706</v>
      </c>
      <c r="O667" s="275" t="s">
        <v>1422</v>
      </c>
      <c r="P667" s="324" t="s">
        <v>1422</v>
      </c>
      <c r="Q667" s="326" t="s">
        <v>1422</v>
      </c>
      <c r="R667" s="462" t="s">
        <v>1422</v>
      </c>
      <c r="S667" s="463" t="s">
        <v>1422</v>
      </c>
      <c r="T667" s="304"/>
      <c r="U667" s="304"/>
      <c r="V667" s="304"/>
      <c r="W667" s="304"/>
      <c r="X667" s="304"/>
    </row>
    <row r="668" spans="1:24" ht="75" customHeight="1">
      <c r="A668" s="302" t="s">
        <v>581</v>
      </c>
      <c r="B668" s="303" t="s">
        <v>582</v>
      </c>
      <c r="C668" s="303" t="s">
        <v>583</v>
      </c>
      <c r="D668" s="302" t="s">
        <v>584</v>
      </c>
      <c r="E668" s="304" t="s">
        <v>585</v>
      </c>
      <c r="F668" s="302" t="s">
        <v>1703</v>
      </c>
      <c r="G668" s="304" t="s">
        <v>1704</v>
      </c>
      <c r="H668" s="305" t="s">
        <v>186</v>
      </c>
      <c r="I668" s="305"/>
      <c r="J668" s="304" t="s">
        <v>2149</v>
      </c>
      <c r="K668" s="306">
        <v>30000000</v>
      </c>
      <c r="L668" s="304" t="s">
        <v>2150</v>
      </c>
      <c r="M668" s="306">
        <v>30000000</v>
      </c>
      <c r="N668" s="102" t="s">
        <v>2321</v>
      </c>
      <c r="O668" s="27"/>
      <c r="P668" s="102" t="s">
        <v>2322</v>
      </c>
      <c r="Q668" s="306"/>
      <c r="R668" s="304"/>
      <c r="S668" s="306"/>
      <c r="T668" s="304"/>
      <c r="U668" s="304"/>
      <c r="V668" s="304"/>
      <c r="W668" s="304"/>
      <c r="X668" s="304"/>
    </row>
    <row r="669" spans="1:24" ht="75" customHeight="1">
      <c r="A669" s="302" t="s">
        <v>581</v>
      </c>
      <c r="B669" s="303" t="s">
        <v>582</v>
      </c>
      <c r="C669" s="303" t="s">
        <v>583</v>
      </c>
      <c r="D669" s="302" t="s">
        <v>584</v>
      </c>
      <c r="E669" s="304" t="s">
        <v>585</v>
      </c>
      <c r="F669" s="302" t="s">
        <v>1703</v>
      </c>
      <c r="G669" s="304" t="s">
        <v>1704</v>
      </c>
      <c r="H669" s="305" t="s">
        <v>370</v>
      </c>
      <c r="I669" s="305"/>
      <c r="J669" s="304" t="s">
        <v>2151</v>
      </c>
      <c r="K669" s="306">
        <v>3000000</v>
      </c>
      <c r="L669" s="304" t="s">
        <v>2151</v>
      </c>
      <c r="M669" s="306">
        <v>4000000</v>
      </c>
      <c r="N669" s="194" t="s">
        <v>2393</v>
      </c>
      <c r="O669" s="306"/>
      <c r="P669" s="304"/>
      <c r="Q669" s="306"/>
      <c r="R669" s="304"/>
      <c r="S669" s="306"/>
      <c r="T669" s="304"/>
      <c r="U669" s="304"/>
      <c r="V669" s="304"/>
      <c r="W669" s="304"/>
      <c r="X669" s="304"/>
    </row>
    <row r="670" spans="1:24" ht="75" customHeight="1">
      <c r="A670" s="302" t="s">
        <v>581</v>
      </c>
      <c r="B670" s="303" t="s">
        <v>582</v>
      </c>
      <c r="C670" s="303" t="s">
        <v>583</v>
      </c>
      <c r="D670" s="302" t="s">
        <v>584</v>
      </c>
      <c r="E670" s="304" t="s">
        <v>585</v>
      </c>
      <c r="F670" s="302" t="s">
        <v>1703</v>
      </c>
      <c r="G670" s="304" t="s">
        <v>1704</v>
      </c>
      <c r="H670" s="305" t="s">
        <v>378</v>
      </c>
      <c r="I670" s="305"/>
      <c r="J670" s="304" t="s">
        <v>2152</v>
      </c>
      <c r="K670" s="306">
        <v>5000000</v>
      </c>
      <c r="L670" s="304" t="s">
        <v>2152</v>
      </c>
      <c r="M670" s="306">
        <v>5000000</v>
      </c>
      <c r="N670" s="242" t="s">
        <v>2844</v>
      </c>
      <c r="O670" s="243" t="s">
        <v>2197</v>
      </c>
      <c r="P670" s="244" t="s">
        <v>2845</v>
      </c>
      <c r="Q670" s="217"/>
      <c r="R670" s="213"/>
      <c r="S670" s="222" t="s">
        <v>53</v>
      </c>
      <c r="T670" s="304"/>
      <c r="U670" s="304"/>
      <c r="V670" s="304"/>
      <c r="W670" s="304"/>
      <c r="X670" s="304"/>
    </row>
    <row r="671" spans="1:24" ht="75" customHeight="1">
      <c r="A671" s="302" t="s">
        <v>581</v>
      </c>
      <c r="B671" s="303" t="s">
        <v>582</v>
      </c>
      <c r="C671" s="303" t="s">
        <v>583</v>
      </c>
      <c r="D671" s="302" t="s">
        <v>584</v>
      </c>
      <c r="E671" s="304" t="s">
        <v>585</v>
      </c>
      <c r="F671" s="302" t="s">
        <v>645</v>
      </c>
      <c r="G671" s="304" t="s">
        <v>646</v>
      </c>
      <c r="H671" s="305" t="s">
        <v>308</v>
      </c>
      <c r="I671" s="305"/>
      <c r="J671" s="304" t="s">
        <v>1006</v>
      </c>
      <c r="K671" s="306">
        <v>0</v>
      </c>
      <c r="L671" s="304" t="s">
        <v>1006</v>
      </c>
      <c r="M671" s="306">
        <v>0</v>
      </c>
      <c r="N671" s="263" t="s">
        <v>1007</v>
      </c>
      <c r="O671" s="464"/>
      <c r="P671" s="465" t="s">
        <v>1020</v>
      </c>
      <c r="Q671" s="423"/>
      <c r="R671" s="304"/>
      <c r="S671" s="306"/>
      <c r="T671" s="304"/>
      <c r="U671" s="304"/>
      <c r="V671" s="304"/>
      <c r="W671" s="304"/>
      <c r="X671" s="304"/>
    </row>
    <row r="672" spans="1:24" ht="75" customHeight="1">
      <c r="A672" s="302" t="s">
        <v>581</v>
      </c>
      <c r="B672" s="303" t="s">
        <v>582</v>
      </c>
      <c r="C672" s="303" t="s">
        <v>583</v>
      </c>
      <c r="D672" s="302" t="s">
        <v>584</v>
      </c>
      <c r="E672" s="304" t="s">
        <v>585</v>
      </c>
      <c r="F672" s="302" t="s">
        <v>645</v>
      </c>
      <c r="G672" s="304" t="s">
        <v>646</v>
      </c>
      <c r="H672" s="305" t="s">
        <v>278</v>
      </c>
      <c r="I672" s="305"/>
      <c r="J672" s="304"/>
      <c r="K672" s="306">
        <v>0</v>
      </c>
      <c r="L672" s="456" t="s">
        <v>647</v>
      </c>
      <c r="M672" s="306">
        <v>8000000</v>
      </c>
      <c r="N672" s="255" t="s">
        <v>416</v>
      </c>
      <c r="O672" s="306"/>
      <c r="P672" s="466"/>
      <c r="Q672" s="306"/>
      <c r="R672" s="456"/>
      <c r="S672" s="306"/>
      <c r="T672" s="304"/>
      <c r="U672" s="304"/>
      <c r="V672" s="304"/>
      <c r="W672" s="304"/>
      <c r="X672" s="304"/>
    </row>
    <row r="673" spans="1:24" ht="75" customHeight="1">
      <c r="A673" s="302" t="s">
        <v>581</v>
      </c>
      <c r="B673" s="303" t="s">
        <v>582</v>
      </c>
      <c r="C673" s="303" t="s">
        <v>583</v>
      </c>
      <c r="D673" s="302" t="s">
        <v>584</v>
      </c>
      <c r="E673" s="304" t="s">
        <v>585</v>
      </c>
      <c r="F673" s="302" t="s">
        <v>645</v>
      </c>
      <c r="G673" s="304" t="s">
        <v>646</v>
      </c>
      <c r="H673" s="305"/>
      <c r="I673" s="305" t="s">
        <v>311</v>
      </c>
      <c r="J673" s="304" t="s">
        <v>1197</v>
      </c>
      <c r="K673" s="306">
        <v>0</v>
      </c>
      <c r="L673" s="304" t="s">
        <v>1198</v>
      </c>
      <c r="M673" s="306">
        <v>0</v>
      </c>
      <c r="N673" s="47" t="s">
        <v>1257</v>
      </c>
      <c r="O673" s="151">
        <v>0</v>
      </c>
      <c r="P673" s="67" t="s">
        <v>1043</v>
      </c>
      <c r="Q673" s="306"/>
      <c r="R673" s="304"/>
      <c r="S673" s="306"/>
      <c r="T673" s="304"/>
      <c r="U673" s="304"/>
      <c r="V673" s="304"/>
      <c r="W673" s="304"/>
      <c r="X673" s="304"/>
    </row>
    <row r="674" spans="1:24" ht="75" customHeight="1">
      <c r="A674" s="302" t="s">
        <v>581</v>
      </c>
      <c r="B674" s="303" t="s">
        <v>582</v>
      </c>
      <c r="C674" s="303" t="s">
        <v>583</v>
      </c>
      <c r="D674" s="302" t="s">
        <v>584</v>
      </c>
      <c r="E674" s="304" t="s">
        <v>585</v>
      </c>
      <c r="F674" s="302" t="s">
        <v>645</v>
      </c>
      <c r="G674" s="304" t="s">
        <v>646</v>
      </c>
      <c r="H674" s="305"/>
      <c r="I674" s="305" t="s">
        <v>76</v>
      </c>
      <c r="J674" s="304" t="s">
        <v>1389</v>
      </c>
      <c r="K674" s="306">
        <v>3012458</v>
      </c>
      <c r="L674" s="304" t="s">
        <v>1389</v>
      </c>
      <c r="M674" s="306">
        <v>6341612</v>
      </c>
      <c r="N674" s="102" t="s">
        <v>2609</v>
      </c>
      <c r="O674" s="103"/>
      <c r="P674" s="102" t="s">
        <v>2610</v>
      </c>
      <c r="Q674" s="103" t="s">
        <v>53</v>
      </c>
      <c r="R674" s="304"/>
      <c r="S674" s="306"/>
      <c r="T674" s="304"/>
      <c r="U674" s="304"/>
      <c r="V674" s="304"/>
      <c r="W674" s="304"/>
      <c r="X674" s="304"/>
    </row>
    <row r="675" spans="1:24" ht="75" customHeight="1">
      <c r="A675" s="302" t="s">
        <v>581</v>
      </c>
      <c r="B675" s="303" t="s">
        <v>582</v>
      </c>
      <c r="C675" s="303" t="s">
        <v>583</v>
      </c>
      <c r="D675" s="302" t="s">
        <v>584</v>
      </c>
      <c r="E675" s="304" t="s">
        <v>585</v>
      </c>
      <c r="F675" s="302" t="s">
        <v>649</v>
      </c>
      <c r="G675" s="304" t="s">
        <v>650</v>
      </c>
      <c r="H675" s="305" t="s">
        <v>308</v>
      </c>
      <c r="I675" s="305"/>
      <c r="J675" s="304" t="s">
        <v>968</v>
      </c>
      <c r="K675" s="306">
        <f>+PRODUCT(2951629,2)</f>
        <v>5903258</v>
      </c>
      <c r="L675" s="304" t="s">
        <v>968</v>
      </c>
      <c r="M675" s="306">
        <v>6080355.7400000002</v>
      </c>
      <c r="N675" s="263" t="s">
        <v>1024</v>
      </c>
      <c r="O675" s="261"/>
      <c r="P675" s="264" t="s">
        <v>1025</v>
      </c>
      <c r="Q675" s="306"/>
      <c r="R675" s="304"/>
      <c r="S675" s="306"/>
      <c r="T675" s="304"/>
      <c r="U675" s="304"/>
      <c r="V675" s="304"/>
      <c r="W675" s="304"/>
      <c r="X675" s="304"/>
    </row>
    <row r="676" spans="1:24" ht="75" customHeight="1">
      <c r="A676" s="302" t="s">
        <v>581</v>
      </c>
      <c r="B676" s="303" t="s">
        <v>582</v>
      </c>
      <c r="C676" s="303" t="s">
        <v>583</v>
      </c>
      <c r="D676" s="302" t="s">
        <v>584</v>
      </c>
      <c r="E676" s="304" t="s">
        <v>585</v>
      </c>
      <c r="F676" s="302" t="s">
        <v>649</v>
      </c>
      <c r="G676" s="304" t="s">
        <v>650</v>
      </c>
      <c r="H676" s="305" t="s">
        <v>278</v>
      </c>
      <c r="I676" s="305"/>
      <c r="J676" s="304" t="s">
        <v>598</v>
      </c>
      <c r="K676" s="306">
        <v>10000000</v>
      </c>
      <c r="L676" s="304" t="s">
        <v>598</v>
      </c>
      <c r="M676" s="306">
        <v>20000000</v>
      </c>
      <c r="N676" s="255" t="s">
        <v>651</v>
      </c>
      <c r="O676" s="256">
        <v>10000000</v>
      </c>
      <c r="P676" s="257" t="s">
        <v>652</v>
      </c>
      <c r="Q676" s="306"/>
      <c r="R676" s="304"/>
      <c r="S676" s="306"/>
      <c r="T676" s="304"/>
      <c r="U676" s="304"/>
      <c r="V676" s="304"/>
      <c r="W676" s="304"/>
      <c r="X676" s="304"/>
    </row>
    <row r="677" spans="1:24" ht="75" customHeight="1">
      <c r="A677" s="302" t="s">
        <v>581</v>
      </c>
      <c r="B677" s="303" t="s">
        <v>582</v>
      </c>
      <c r="C677" s="303" t="s">
        <v>583</v>
      </c>
      <c r="D677" s="302" t="s">
        <v>584</v>
      </c>
      <c r="E677" s="304" t="s">
        <v>585</v>
      </c>
      <c r="F677" s="302" t="s">
        <v>649</v>
      </c>
      <c r="G677" s="304" t="s">
        <v>650</v>
      </c>
      <c r="H677" s="305"/>
      <c r="I677" s="305" t="s">
        <v>183</v>
      </c>
      <c r="J677" s="304" t="s">
        <v>1711</v>
      </c>
      <c r="K677" s="306">
        <v>0</v>
      </c>
      <c r="L677" s="304"/>
      <c r="M677" s="306">
        <v>0</v>
      </c>
      <c r="N677" s="458" t="s">
        <v>1712</v>
      </c>
      <c r="O677" s="275" t="s">
        <v>1422</v>
      </c>
      <c r="P677" s="324" t="s">
        <v>1422</v>
      </c>
      <c r="Q677" s="326" t="s">
        <v>1422</v>
      </c>
      <c r="R677" s="462" t="s">
        <v>1422</v>
      </c>
      <c r="S677" s="463" t="s">
        <v>1422</v>
      </c>
      <c r="T677" s="304"/>
      <c r="U677" s="304"/>
      <c r="V677" s="304"/>
      <c r="W677" s="304"/>
      <c r="X677" s="304"/>
    </row>
    <row r="678" spans="1:24" ht="75" customHeight="1">
      <c r="A678" s="302" t="s">
        <v>581</v>
      </c>
      <c r="B678" s="303" t="s">
        <v>582</v>
      </c>
      <c r="C678" s="303" t="s">
        <v>583</v>
      </c>
      <c r="D678" s="302" t="s">
        <v>584</v>
      </c>
      <c r="E678" s="304" t="s">
        <v>585</v>
      </c>
      <c r="F678" s="302" t="s">
        <v>649</v>
      </c>
      <c r="G678" s="304" t="s">
        <v>650</v>
      </c>
      <c r="H678" s="305"/>
      <c r="I678" s="305" t="s">
        <v>186</v>
      </c>
      <c r="J678" s="304" t="s">
        <v>2153</v>
      </c>
      <c r="K678" s="306">
        <v>30000000</v>
      </c>
      <c r="L678" s="304" t="s">
        <v>2153</v>
      </c>
      <c r="M678" s="306">
        <v>30000000</v>
      </c>
      <c r="N678" s="304"/>
      <c r="O678" s="306"/>
      <c r="P678" s="304"/>
      <c r="Q678" s="306"/>
      <c r="R678" s="304"/>
      <c r="S678" s="306"/>
      <c r="T678" s="304"/>
      <c r="U678" s="304"/>
      <c r="V678" s="304"/>
      <c r="W678" s="304"/>
      <c r="X678" s="304"/>
    </row>
    <row r="679" spans="1:24" ht="75" customHeight="1">
      <c r="A679" s="302" t="s">
        <v>581</v>
      </c>
      <c r="B679" s="303" t="s">
        <v>582</v>
      </c>
      <c r="C679" s="303" t="s">
        <v>583</v>
      </c>
      <c r="D679" s="302" t="s">
        <v>584</v>
      </c>
      <c r="E679" s="304" t="s">
        <v>585</v>
      </c>
      <c r="F679" s="302" t="s">
        <v>649</v>
      </c>
      <c r="G679" s="304" t="s">
        <v>650</v>
      </c>
      <c r="H679" s="305"/>
      <c r="I679" s="305" t="s">
        <v>235</v>
      </c>
      <c r="J679" s="304" t="s">
        <v>2154</v>
      </c>
      <c r="K679" s="306">
        <v>10000000</v>
      </c>
      <c r="L679" s="304" t="s">
        <v>2154</v>
      </c>
      <c r="M679" s="306">
        <v>12000000</v>
      </c>
      <c r="N679" s="11" t="s">
        <v>2307</v>
      </c>
      <c r="O679" s="306"/>
      <c r="P679" s="304"/>
      <c r="Q679" s="306"/>
      <c r="R679" s="304"/>
      <c r="S679" s="306"/>
      <c r="T679" s="304"/>
      <c r="U679" s="304"/>
      <c r="V679" s="304"/>
      <c r="W679" s="304"/>
      <c r="X679" s="304"/>
    </row>
    <row r="680" spans="1:24" ht="75" customHeight="1">
      <c r="A680" s="302" t="s">
        <v>581</v>
      </c>
      <c r="B680" s="303" t="s">
        <v>582</v>
      </c>
      <c r="C680" s="303" t="s">
        <v>583</v>
      </c>
      <c r="D680" s="302" t="s">
        <v>584</v>
      </c>
      <c r="E680" s="304" t="s">
        <v>585</v>
      </c>
      <c r="F680" s="302" t="s">
        <v>1028</v>
      </c>
      <c r="G680" s="304" t="s">
        <v>1029</v>
      </c>
      <c r="H680" s="305" t="s">
        <v>311</v>
      </c>
      <c r="I680" s="305"/>
      <c r="J680" s="304" t="s">
        <v>1238</v>
      </c>
      <c r="K680" s="306">
        <v>30000000</v>
      </c>
      <c r="L680" s="304" t="s">
        <v>1239</v>
      </c>
      <c r="M680" s="306">
        <f>2*K680*1.1</f>
        <v>66000000.000000007</v>
      </c>
      <c r="N680" s="47" t="s">
        <v>1240</v>
      </c>
      <c r="O680" s="151">
        <v>30000000</v>
      </c>
      <c r="P680" s="67" t="s">
        <v>1241</v>
      </c>
      <c r="Q680" s="66" t="s">
        <v>53</v>
      </c>
      <c r="R680" s="304"/>
      <c r="S680" s="306"/>
      <c r="T680" s="304"/>
      <c r="U680" s="304"/>
      <c r="V680" s="304"/>
      <c r="W680" s="304"/>
      <c r="X680" s="304"/>
    </row>
    <row r="681" spans="1:24" ht="75" customHeight="1">
      <c r="A681" s="302" t="s">
        <v>581</v>
      </c>
      <c r="B681" s="303" t="s">
        <v>582</v>
      </c>
      <c r="C681" s="303" t="s">
        <v>583</v>
      </c>
      <c r="D681" s="302" t="s">
        <v>584</v>
      </c>
      <c r="E681" s="304" t="s">
        <v>585</v>
      </c>
      <c r="F681" s="302" t="s">
        <v>1028</v>
      </c>
      <c r="G681" s="304" t="s">
        <v>1029</v>
      </c>
      <c r="H681" s="305" t="s">
        <v>224</v>
      </c>
      <c r="I681" s="305"/>
      <c r="J681" s="304" t="s">
        <v>1030</v>
      </c>
      <c r="K681" s="306">
        <v>0</v>
      </c>
      <c r="L681" s="304" t="s">
        <v>1030</v>
      </c>
      <c r="M681" s="306">
        <v>0</v>
      </c>
      <c r="N681" s="263" t="s">
        <v>1031</v>
      </c>
      <c r="O681" s="261"/>
      <c r="P681" s="264" t="s">
        <v>1032</v>
      </c>
      <c r="Q681" s="306"/>
      <c r="R681" s="304"/>
      <c r="S681" s="306"/>
      <c r="T681" s="304"/>
      <c r="U681" s="304"/>
      <c r="V681" s="304"/>
      <c r="W681" s="304"/>
      <c r="X681" s="304"/>
    </row>
    <row r="682" spans="1:24" ht="75" customHeight="1">
      <c r="A682" s="302" t="s">
        <v>581</v>
      </c>
      <c r="B682" s="303" t="s">
        <v>582</v>
      </c>
      <c r="C682" s="303" t="s">
        <v>583</v>
      </c>
      <c r="D682" s="302" t="s">
        <v>584</v>
      </c>
      <c r="E682" s="304" t="s">
        <v>585</v>
      </c>
      <c r="F682" s="302" t="s">
        <v>654</v>
      </c>
      <c r="G682" s="304" t="s">
        <v>655</v>
      </c>
      <c r="H682" s="305" t="s">
        <v>183</v>
      </c>
      <c r="I682" s="305"/>
      <c r="J682" s="304" t="s">
        <v>1696</v>
      </c>
      <c r="K682" s="306">
        <v>0</v>
      </c>
      <c r="L682" s="304" t="s">
        <v>1700</v>
      </c>
      <c r="M682" s="306">
        <v>0</v>
      </c>
      <c r="N682" s="458" t="s">
        <v>1713</v>
      </c>
      <c r="O682" s="311"/>
      <c r="P682" s="257"/>
      <c r="Q682" s="315"/>
      <c r="R682" s="329"/>
      <c r="S682" s="330" t="s">
        <v>53</v>
      </c>
      <c r="T682" s="304"/>
      <c r="U682" s="304"/>
      <c r="V682" s="304"/>
      <c r="W682" s="304"/>
      <c r="X682" s="304"/>
    </row>
    <row r="683" spans="1:24" ht="75" customHeight="1">
      <c r="A683" s="302" t="s">
        <v>581</v>
      </c>
      <c r="B683" s="303" t="s">
        <v>582</v>
      </c>
      <c r="C683" s="303" t="s">
        <v>583</v>
      </c>
      <c r="D683" s="302" t="s">
        <v>584</v>
      </c>
      <c r="E683" s="304" t="s">
        <v>585</v>
      </c>
      <c r="F683" s="302" t="s">
        <v>654</v>
      </c>
      <c r="G683" s="304" t="s">
        <v>655</v>
      </c>
      <c r="H683" s="305" t="s">
        <v>186</v>
      </c>
      <c r="I683" s="305"/>
      <c r="J683" s="304" t="s">
        <v>2158</v>
      </c>
      <c r="K683" s="306">
        <v>30000000</v>
      </c>
      <c r="L683" s="304" t="s">
        <v>2160</v>
      </c>
      <c r="M683" s="306">
        <v>30000000</v>
      </c>
      <c r="N683" s="304"/>
      <c r="O683" s="306"/>
      <c r="P683" s="304"/>
      <c r="Q683" s="306"/>
      <c r="R683" s="304"/>
      <c r="S683" s="306"/>
      <c r="T683" s="304"/>
      <c r="U683" s="304"/>
      <c r="V683" s="304"/>
      <c r="W683" s="304"/>
      <c r="X683" s="304"/>
    </row>
    <row r="684" spans="1:24" ht="75" customHeight="1">
      <c r="A684" s="302" t="s">
        <v>581</v>
      </c>
      <c r="B684" s="303" t="s">
        <v>582</v>
      </c>
      <c r="C684" s="303" t="s">
        <v>583</v>
      </c>
      <c r="D684" s="302" t="s">
        <v>584</v>
      </c>
      <c r="E684" s="304" t="s">
        <v>585</v>
      </c>
      <c r="F684" s="302" t="s">
        <v>654</v>
      </c>
      <c r="G684" s="304" t="s">
        <v>655</v>
      </c>
      <c r="H684" s="305" t="s">
        <v>235</v>
      </c>
      <c r="I684" s="305"/>
      <c r="J684" s="304" t="s">
        <v>2164</v>
      </c>
      <c r="K684" s="306">
        <v>70000000</v>
      </c>
      <c r="L684" s="304" t="s">
        <v>2166</v>
      </c>
      <c r="M684" s="306">
        <v>500000000</v>
      </c>
      <c r="N684" s="11" t="s">
        <v>2317</v>
      </c>
      <c r="O684" s="12">
        <v>229588372</v>
      </c>
      <c r="P684" s="96" t="s">
        <v>2318</v>
      </c>
      <c r="Q684" s="306"/>
      <c r="R684" s="304"/>
      <c r="S684" s="306"/>
      <c r="T684" s="304"/>
      <c r="U684" s="304"/>
      <c r="V684" s="304"/>
      <c r="W684" s="304"/>
      <c r="X684" s="304"/>
    </row>
    <row r="685" spans="1:24" ht="75" customHeight="1">
      <c r="A685" s="302" t="s">
        <v>581</v>
      </c>
      <c r="B685" s="303" t="s">
        <v>582</v>
      </c>
      <c r="C685" s="303" t="s">
        <v>583</v>
      </c>
      <c r="D685" s="302" t="s">
        <v>584</v>
      </c>
      <c r="E685" s="304" t="s">
        <v>585</v>
      </c>
      <c r="F685" s="302" t="s">
        <v>654</v>
      </c>
      <c r="G685" s="304" t="s">
        <v>655</v>
      </c>
      <c r="H685" s="305" t="s">
        <v>370</v>
      </c>
      <c r="I685" s="305"/>
      <c r="J685" s="304" t="s">
        <v>2168</v>
      </c>
      <c r="K685" s="306">
        <v>300000</v>
      </c>
      <c r="L685" s="304" t="s">
        <v>2168</v>
      </c>
      <c r="M685" s="306">
        <v>500000</v>
      </c>
      <c r="N685" s="194" t="s">
        <v>2393</v>
      </c>
      <c r="O685" s="306"/>
      <c r="P685" s="304"/>
      <c r="Q685" s="306"/>
      <c r="R685" s="304"/>
      <c r="S685" s="306"/>
      <c r="T685" s="304"/>
      <c r="U685" s="304"/>
      <c r="V685" s="304"/>
      <c r="W685" s="304"/>
      <c r="X685" s="304"/>
    </row>
    <row r="686" spans="1:24" ht="75" customHeight="1">
      <c r="A686" s="302" t="s">
        <v>581</v>
      </c>
      <c r="B686" s="303" t="s">
        <v>582</v>
      </c>
      <c r="C686" s="303" t="s">
        <v>583</v>
      </c>
      <c r="D686" s="302" t="s">
        <v>584</v>
      </c>
      <c r="E686" s="304" t="s">
        <v>585</v>
      </c>
      <c r="F686" s="302" t="s">
        <v>654</v>
      </c>
      <c r="G686" s="304" t="s">
        <v>655</v>
      </c>
      <c r="H686" s="305" t="s">
        <v>378</v>
      </c>
      <c r="I686" s="305"/>
      <c r="J686" s="304" t="s">
        <v>2169</v>
      </c>
      <c r="K686" s="306">
        <v>5000000</v>
      </c>
      <c r="L686" s="304" t="s">
        <v>2169</v>
      </c>
      <c r="M686" s="306">
        <v>5000000</v>
      </c>
      <c r="N686" s="242" t="s">
        <v>2846</v>
      </c>
      <c r="O686" s="235"/>
      <c r="P686" s="245" t="s">
        <v>2847</v>
      </c>
      <c r="Q686" s="229" t="s">
        <v>53</v>
      </c>
      <c r="R686" s="304"/>
      <c r="S686" s="306"/>
      <c r="T686" s="304"/>
      <c r="U686" s="304"/>
      <c r="V686" s="304"/>
      <c r="W686" s="304"/>
      <c r="X686" s="304"/>
    </row>
    <row r="687" spans="1:24" ht="75" customHeight="1">
      <c r="A687" s="302" t="s">
        <v>581</v>
      </c>
      <c r="B687" s="303" t="s">
        <v>582</v>
      </c>
      <c r="C687" s="303" t="s">
        <v>583</v>
      </c>
      <c r="D687" s="302" t="s">
        <v>584</v>
      </c>
      <c r="E687" s="304" t="s">
        <v>585</v>
      </c>
      <c r="F687" s="302" t="s">
        <v>654</v>
      </c>
      <c r="G687" s="304" t="s">
        <v>655</v>
      </c>
      <c r="H687" s="305"/>
      <c r="I687" s="305" t="s">
        <v>224</v>
      </c>
      <c r="J687" s="304" t="s">
        <v>1036</v>
      </c>
      <c r="K687" s="306">
        <v>0</v>
      </c>
      <c r="L687" s="304" t="s">
        <v>1036</v>
      </c>
      <c r="M687" s="306">
        <v>0</v>
      </c>
      <c r="N687" s="304"/>
      <c r="O687" s="306"/>
      <c r="P687" s="304"/>
      <c r="Q687" s="306"/>
      <c r="R687" s="304"/>
      <c r="S687" s="306"/>
      <c r="T687" s="304"/>
      <c r="U687" s="304"/>
      <c r="V687" s="304"/>
      <c r="W687" s="304"/>
      <c r="X687" s="304"/>
    </row>
    <row r="688" spans="1:24" ht="75" customHeight="1">
      <c r="A688" s="302" t="s">
        <v>581</v>
      </c>
      <c r="B688" s="303" t="s">
        <v>582</v>
      </c>
      <c r="C688" s="303" t="s">
        <v>583</v>
      </c>
      <c r="D688" s="302" t="s">
        <v>584</v>
      </c>
      <c r="E688" s="304" t="s">
        <v>585</v>
      </c>
      <c r="F688" s="302" t="s">
        <v>654</v>
      </c>
      <c r="G688" s="304" t="s">
        <v>655</v>
      </c>
      <c r="H688" s="305"/>
      <c r="I688" s="305" t="s">
        <v>223</v>
      </c>
      <c r="J688" s="410" t="s">
        <v>812</v>
      </c>
      <c r="K688" s="306">
        <v>44693434.799999997</v>
      </c>
      <c r="L688" s="410" t="s">
        <v>812</v>
      </c>
      <c r="M688" s="306">
        <v>55866793.5</v>
      </c>
      <c r="N688" s="255" t="s">
        <v>657</v>
      </c>
      <c r="O688" s="256">
        <v>44693345</v>
      </c>
      <c r="P688" s="257" t="s">
        <v>658</v>
      </c>
      <c r="Q688" s="258" t="s">
        <v>53</v>
      </c>
      <c r="R688" s="410"/>
      <c r="S688" s="306"/>
      <c r="T688" s="304"/>
      <c r="U688" s="304"/>
      <c r="V688" s="304"/>
      <c r="W688" s="304"/>
      <c r="X688" s="304"/>
    </row>
    <row r="689" spans="1:24" ht="75" customHeight="1">
      <c r="A689" s="302" t="s">
        <v>581</v>
      </c>
      <c r="B689" s="303" t="s">
        <v>582</v>
      </c>
      <c r="C689" s="303" t="s">
        <v>583</v>
      </c>
      <c r="D689" s="302" t="s">
        <v>584</v>
      </c>
      <c r="E689" s="304" t="s">
        <v>585</v>
      </c>
      <c r="F689" s="302" t="s">
        <v>654</v>
      </c>
      <c r="G689" s="304" t="s">
        <v>655</v>
      </c>
      <c r="H689" s="305"/>
      <c r="I689" s="305" t="s">
        <v>311</v>
      </c>
      <c r="J689" s="304" t="s">
        <v>1258</v>
      </c>
      <c r="K689" s="306">
        <v>0</v>
      </c>
      <c r="L689" s="304" t="s">
        <v>1258</v>
      </c>
      <c r="M689" s="306">
        <v>0</v>
      </c>
      <c r="N689" s="47" t="s">
        <v>1260</v>
      </c>
      <c r="O689" s="151">
        <v>0</v>
      </c>
      <c r="P689" s="67" t="s">
        <v>1214</v>
      </c>
      <c r="Q689" s="66" t="s">
        <v>53</v>
      </c>
      <c r="R689" s="304"/>
      <c r="S689" s="306"/>
      <c r="T689" s="304"/>
      <c r="U689" s="304"/>
      <c r="V689" s="304"/>
      <c r="W689" s="304"/>
      <c r="X689" s="304"/>
    </row>
    <row r="690" spans="1:24" ht="75" customHeight="1">
      <c r="A690" s="302" t="s">
        <v>581</v>
      </c>
      <c r="B690" s="303" t="s">
        <v>582</v>
      </c>
      <c r="C690" s="303" t="s">
        <v>583</v>
      </c>
      <c r="D690" s="302" t="s">
        <v>584</v>
      </c>
      <c r="E690" s="304" t="s">
        <v>585</v>
      </c>
      <c r="F690" s="302" t="s">
        <v>2102</v>
      </c>
      <c r="G690" s="304" t="s">
        <v>2103</v>
      </c>
      <c r="H690" s="305" t="s">
        <v>632</v>
      </c>
      <c r="I690" s="305"/>
      <c r="J690" s="304"/>
      <c r="K690" s="306">
        <v>0</v>
      </c>
      <c r="L690" s="304" t="s">
        <v>2104</v>
      </c>
      <c r="M690" s="306">
        <v>0</v>
      </c>
      <c r="N690" s="87" t="s">
        <v>2105</v>
      </c>
      <c r="O690" s="51"/>
      <c r="P690" s="102" t="s">
        <v>2106</v>
      </c>
      <c r="Q690" s="88" t="s">
        <v>151</v>
      </c>
      <c r="R690" s="304"/>
      <c r="S690" s="306"/>
      <c r="T690" s="304"/>
      <c r="U690" s="304"/>
      <c r="V690" s="304"/>
      <c r="W690" s="304"/>
      <c r="X690" s="304"/>
    </row>
    <row r="691" spans="1:24" ht="75" customHeight="1">
      <c r="A691" s="302" t="s">
        <v>581</v>
      </c>
      <c r="B691" s="303" t="s">
        <v>582</v>
      </c>
      <c r="C691" s="303" t="s">
        <v>583</v>
      </c>
      <c r="D691" s="302" t="s">
        <v>584</v>
      </c>
      <c r="E691" s="304" t="s">
        <v>585</v>
      </c>
      <c r="F691" s="302" t="s">
        <v>1460</v>
      </c>
      <c r="G691" s="304" t="s">
        <v>1461</v>
      </c>
      <c r="H691" s="305" t="s">
        <v>183</v>
      </c>
      <c r="I691" s="305"/>
      <c r="J691" s="467" t="s">
        <v>1714</v>
      </c>
      <c r="K691" s="306">
        <v>15000000000</v>
      </c>
      <c r="L691" s="304"/>
      <c r="M691" s="306">
        <v>0</v>
      </c>
      <c r="N691" s="468" t="s">
        <v>1714</v>
      </c>
      <c r="O691" s="275" t="s">
        <v>1716</v>
      </c>
      <c r="P691" s="389" t="s">
        <v>1717</v>
      </c>
      <c r="Q691" s="282" t="s">
        <v>53</v>
      </c>
      <c r="R691" s="304"/>
      <c r="S691" s="306"/>
      <c r="T691" s="304"/>
      <c r="U691" s="304"/>
      <c r="V691" s="304"/>
      <c r="W691" s="304"/>
      <c r="X691" s="304"/>
    </row>
    <row r="692" spans="1:24" ht="75" customHeight="1">
      <c r="A692" s="302" t="s">
        <v>581</v>
      </c>
      <c r="B692" s="303" t="s">
        <v>582</v>
      </c>
      <c r="C692" s="303" t="s">
        <v>583</v>
      </c>
      <c r="D692" s="302" t="s">
        <v>584</v>
      </c>
      <c r="E692" s="304" t="s">
        <v>585</v>
      </c>
      <c r="F692" s="302" t="s">
        <v>1460</v>
      </c>
      <c r="G692" s="304" t="s">
        <v>1461</v>
      </c>
      <c r="H692" s="305" t="s">
        <v>378</v>
      </c>
      <c r="I692" s="305"/>
      <c r="J692" s="304" t="s">
        <v>2170</v>
      </c>
      <c r="K692" s="306">
        <v>5000000</v>
      </c>
      <c r="L692" s="304" t="s">
        <v>2171</v>
      </c>
      <c r="M692" s="306">
        <v>5000000</v>
      </c>
      <c r="N692" s="304"/>
      <c r="O692" s="306"/>
      <c r="P692" s="304"/>
      <c r="Q692" s="306"/>
      <c r="R692" s="304"/>
      <c r="S692" s="306"/>
      <c r="T692" s="304"/>
      <c r="U692" s="304"/>
      <c r="V692" s="304"/>
      <c r="W692" s="304"/>
      <c r="X692" s="304"/>
    </row>
    <row r="693" spans="1:24" ht="75" customHeight="1">
      <c r="A693" s="302" t="s">
        <v>581</v>
      </c>
      <c r="B693" s="303" t="s">
        <v>582</v>
      </c>
      <c r="C693" s="303" t="s">
        <v>583</v>
      </c>
      <c r="D693" s="302" t="s">
        <v>584</v>
      </c>
      <c r="E693" s="304" t="s">
        <v>585</v>
      </c>
      <c r="F693" s="302" t="s">
        <v>1460</v>
      </c>
      <c r="G693" s="304" t="s">
        <v>1461</v>
      </c>
      <c r="H693" s="305" t="s">
        <v>2172</v>
      </c>
      <c r="I693" s="305"/>
      <c r="J693" s="304" t="s">
        <v>2173</v>
      </c>
      <c r="K693" s="306">
        <v>20000000</v>
      </c>
      <c r="L693" s="304" t="s">
        <v>2174</v>
      </c>
      <c r="M693" s="306">
        <v>300000000</v>
      </c>
      <c r="N693" s="11" t="s">
        <v>2323</v>
      </c>
      <c r="O693" s="12">
        <v>21835500</v>
      </c>
      <c r="P693" s="96" t="s">
        <v>2325</v>
      </c>
      <c r="Q693" s="306"/>
      <c r="R693" s="304"/>
      <c r="S693" s="306"/>
      <c r="T693" s="304"/>
      <c r="U693" s="304"/>
      <c r="V693" s="304"/>
      <c r="W693" s="304"/>
      <c r="X693" s="304"/>
    </row>
    <row r="694" spans="1:24" ht="75" customHeight="1">
      <c r="A694" s="302" t="s">
        <v>581</v>
      </c>
      <c r="B694" s="303" t="s">
        <v>582</v>
      </c>
      <c r="C694" s="303" t="s">
        <v>583</v>
      </c>
      <c r="D694" s="302" t="s">
        <v>584</v>
      </c>
      <c r="E694" s="304" t="s">
        <v>585</v>
      </c>
      <c r="F694" s="302" t="s">
        <v>1460</v>
      </c>
      <c r="G694" s="304" t="s">
        <v>1461</v>
      </c>
      <c r="H694" s="305" t="s">
        <v>186</v>
      </c>
      <c r="I694" s="305"/>
      <c r="J694" s="304" t="s">
        <v>2175</v>
      </c>
      <c r="K694" s="306">
        <v>15000000</v>
      </c>
      <c r="L694" s="304" t="s">
        <v>2176</v>
      </c>
      <c r="M694" s="306">
        <v>150000000</v>
      </c>
      <c r="N694" s="102" t="s">
        <v>2328</v>
      </c>
      <c r="O694" s="27"/>
      <c r="P694" s="102" t="s">
        <v>2329</v>
      </c>
      <c r="Q694" s="306"/>
      <c r="R694" s="304"/>
      <c r="S694" s="306"/>
      <c r="T694" s="304"/>
      <c r="U694" s="304"/>
      <c r="V694" s="304"/>
      <c r="W694" s="304"/>
      <c r="X694" s="304"/>
    </row>
    <row r="695" spans="1:24" ht="75" customHeight="1">
      <c r="A695" s="302" t="s">
        <v>581</v>
      </c>
      <c r="B695" s="303" t="s">
        <v>582</v>
      </c>
      <c r="C695" s="303" t="s">
        <v>583</v>
      </c>
      <c r="D695" s="302" t="s">
        <v>584</v>
      </c>
      <c r="E695" s="304" t="s">
        <v>585</v>
      </c>
      <c r="F695" s="302" t="s">
        <v>1460</v>
      </c>
      <c r="G695" s="304" t="s">
        <v>1461</v>
      </c>
      <c r="H695" s="305"/>
      <c r="I695" s="305" t="s">
        <v>228</v>
      </c>
      <c r="J695" s="302" t="s">
        <v>1462</v>
      </c>
      <c r="K695" s="306">
        <v>4000000</v>
      </c>
      <c r="L695" s="304" t="s">
        <v>1463</v>
      </c>
      <c r="M695" s="306">
        <v>4000000</v>
      </c>
      <c r="N695" s="432" t="s">
        <v>1441</v>
      </c>
      <c r="O695" s="283"/>
      <c r="P695" s="459" t="s">
        <v>1443</v>
      </c>
      <c r="Q695" s="306"/>
      <c r="R695" s="304"/>
      <c r="S695" s="306"/>
      <c r="T695" s="304"/>
      <c r="U695" s="304"/>
      <c r="V695" s="304"/>
      <c r="W695" s="304"/>
      <c r="X695" s="304"/>
    </row>
    <row r="696" spans="1:24" ht="75" customHeight="1">
      <c r="A696" s="302" t="s">
        <v>581</v>
      </c>
      <c r="B696" s="303" t="s">
        <v>582</v>
      </c>
      <c r="C696" s="303" t="s">
        <v>583</v>
      </c>
      <c r="D696" s="302" t="s">
        <v>584</v>
      </c>
      <c r="E696" s="304" t="s">
        <v>585</v>
      </c>
      <c r="F696" s="302" t="s">
        <v>1040</v>
      </c>
      <c r="G696" s="304" t="s">
        <v>1042</v>
      </c>
      <c r="H696" s="305" t="s">
        <v>224</v>
      </c>
      <c r="I696" s="305"/>
      <c r="J696" s="304" t="s">
        <v>1044</v>
      </c>
      <c r="K696" s="306">
        <f>+PRODUCT(3422269,2)</f>
        <v>6844538</v>
      </c>
      <c r="L696" s="304" t="s">
        <v>1045</v>
      </c>
      <c r="M696" s="306">
        <v>7049874.1400000006</v>
      </c>
      <c r="N696" s="263" t="s">
        <v>1046</v>
      </c>
      <c r="O696" s="261"/>
      <c r="P696" s="264" t="s">
        <v>1047</v>
      </c>
      <c r="Q696" s="265" t="s">
        <v>53</v>
      </c>
      <c r="R696" s="304"/>
      <c r="S696" s="306"/>
      <c r="T696" s="304"/>
      <c r="U696" s="304"/>
      <c r="V696" s="304"/>
      <c r="W696" s="304"/>
      <c r="X696" s="304"/>
    </row>
    <row r="697" spans="1:24" ht="75" customHeight="1">
      <c r="A697" s="302" t="s">
        <v>581</v>
      </c>
      <c r="B697" s="303" t="s">
        <v>582</v>
      </c>
      <c r="C697" s="303" t="s">
        <v>583</v>
      </c>
      <c r="D697" s="302" t="s">
        <v>584</v>
      </c>
      <c r="E697" s="304" t="s">
        <v>585</v>
      </c>
      <c r="F697" s="302" t="s">
        <v>1719</v>
      </c>
      <c r="G697" s="304" t="s">
        <v>1721</v>
      </c>
      <c r="H697" s="305" t="s">
        <v>183</v>
      </c>
      <c r="I697" s="305"/>
      <c r="J697" s="304" t="s">
        <v>1696</v>
      </c>
      <c r="K697" s="306">
        <v>0</v>
      </c>
      <c r="L697" s="304"/>
      <c r="M697" s="306">
        <v>0</v>
      </c>
      <c r="N697" s="458" t="s">
        <v>1713</v>
      </c>
      <c r="O697" s="458" t="s">
        <v>1722</v>
      </c>
      <c r="P697" s="389" t="s">
        <v>1422</v>
      </c>
      <c r="Q697" s="315"/>
      <c r="R697" s="329"/>
      <c r="S697" s="469" t="s">
        <v>53</v>
      </c>
      <c r="T697" s="304"/>
      <c r="U697" s="304"/>
      <c r="V697" s="304"/>
      <c r="W697" s="304"/>
      <c r="X697" s="304"/>
    </row>
    <row r="698" spans="1:24" ht="75" customHeight="1">
      <c r="A698" s="302" t="s">
        <v>581</v>
      </c>
      <c r="B698" s="303" t="s">
        <v>582</v>
      </c>
      <c r="C698" s="303" t="s">
        <v>583</v>
      </c>
      <c r="D698" s="302" t="s">
        <v>584</v>
      </c>
      <c r="E698" s="304" t="s">
        <v>585</v>
      </c>
      <c r="F698" s="302" t="s">
        <v>1719</v>
      </c>
      <c r="G698" s="304" t="s">
        <v>1721</v>
      </c>
      <c r="H698" s="305" t="s">
        <v>2177</v>
      </c>
      <c r="I698" s="305"/>
      <c r="J698" s="304"/>
      <c r="K698" s="306">
        <v>0</v>
      </c>
      <c r="L698" s="304"/>
      <c r="M698" s="306">
        <v>0</v>
      </c>
      <c r="N698" s="304"/>
      <c r="O698" s="306"/>
      <c r="P698" s="304"/>
      <c r="Q698" s="306"/>
      <c r="R698" s="304"/>
      <c r="S698" s="306"/>
      <c r="T698" s="304"/>
      <c r="U698" s="304"/>
      <c r="V698" s="304"/>
      <c r="W698" s="304"/>
      <c r="X698" s="304"/>
    </row>
    <row r="699" spans="1:24" ht="75" customHeight="1">
      <c r="A699" s="302" t="s">
        <v>581</v>
      </c>
      <c r="B699" s="303" t="s">
        <v>582</v>
      </c>
      <c r="C699" s="303" t="s">
        <v>583</v>
      </c>
      <c r="D699" s="302" t="s">
        <v>584</v>
      </c>
      <c r="E699" s="304" t="s">
        <v>585</v>
      </c>
      <c r="F699" s="451" t="s">
        <v>659</v>
      </c>
      <c r="G699" s="401" t="s">
        <v>660</v>
      </c>
      <c r="H699" s="305" t="s">
        <v>224</v>
      </c>
      <c r="I699" s="305"/>
      <c r="J699" s="304" t="s">
        <v>1049</v>
      </c>
      <c r="K699" s="306">
        <v>0</v>
      </c>
      <c r="L699" s="304" t="s">
        <v>1049</v>
      </c>
      <c r="M699" s="306">
        <v>0</v>
      </c>
      <c r="N699" s="263" t="s">
        <v>1050</v>
      </c>
      <c r="O699" s="261"/>
      <c r="P699" s="264" t="s">
        <v>1047</v>
      </c>
      <c r="Q699" s="265" t="s">
        <v>53</v>
      </c>
      <c r="R699" s="304"/>
      <c r="S699" s="306"/>
      <c r="T699" s="304"/>
      <c r="U699" s="304"/>
      <c r="V699" s="304"/>
      <c r="W699" s="304"/>
      <c r="X699" s="304"/>
    </row>
    <row r="700" spans="1:24" ht="75" customHeight="1">
      <c r="A700" s="302" t="s">
        <v>581</v>
      </c>
      <c r="B700" s="303" t="s">
        <v>582</v>
      </c>
      <c r="C700" s="303" t="s">
        <v>583</v>
      </c>
      <c r="D700" s="302" t="s">
        <v>584</v>
      </c>
      <c r="E700" s="304" t="s">
        <v>585</v>
      </c>
      <c r="F700" s="451" t="s">
        <v>659</v>
      </c>
      <c r="G700" s="401" t="s">
        <v>660</v>
      </c>
      <c r="H700" s="305" t="s">
        <v>223</v>
      </c>
      <c r="I700" s="305"/>
      <c r="J700" s="304" t="s">
        <v>661</v>
      </c>
      <c r="K700" s="306">
        <v>10000000</v>
      </c>
      <c r="L700" s="304" t="s">
        <v>662</v>
      </c>
      <c r="M700" s="306">
        <v>15000000</v>
      </c>
      <c r="N700" s="255" t="s">
        <v>663</v>
      </c>
      <c r="O700" s="256">
        <v>10000000</v>
      </c>
      <c r="P700" s="257" t="s">
        <v>665</v>
      </c>
      <c r="Q700" s="258" t="s">
        <v>53</v>
      </c>
      <c r="R700" s="304"/>
      <c r="S700" s="306"/>
      <c r="T700" s="304"/>
      <c r="U700" s="304"/>
      <c r="V700" s="304"/>
      <c r="W700" s="304"/>
      <c r="X700" s="304"/>
    </row>
    <row r="701" spans="1:24" ht="75" customHeight="1">
      <c r="A701" s="302" t="s">
        <v>581</v>
      </c>
      <c r="B701" s="303" t="s">
        <v>582</v>
      </c>
      <c r="C701" s="303" t="s">
        <v>583</v>
      </c>
      <c r="D701" s="302" t="s">
        <v>584</v>
      </c>
      <c r="E701" s="304" t="s">
        <v>585</v>
      </c>
      <c r="F701" s="302" t="s">
        <v>659</v>
      </c>
      <c r="G701" s="304" t="s">
        <v>660</v>
      </c>
      <c r="H701" s="305" t="s">
        <v>311</v>
      </c>
      <c r="I701" s="305"/>
      <c r="J701" s="304" t="s">
        <v>1243</v>
      </c>
      <c r="K701" s="306">
        <v>0</v>
      </c>
      <c r="L701" s="304" t="s">
        <v>1243</v>
      </c>
      <c r="M701" s="306">
        <v>0</v>
      </c>
      <c r="N701" s="47" t="s">
        <v>1244</v>
      </c>
      <c r="O701" s="151">
        <v>0</v>
      </c>
      <c r="P701" s="67" t="s">
        <v>1245</v>
      </c>
      <c r="Q701" s="66" t="s">
        <v>53</v>
      </c>
      <c r="R701" s="304"/>
      <c r="S701" s="306"/>
      <c r="T701" s="304"/>
      <c r="U701" s="304"/>
      <c r="V701" s="304"/>
      <c r="W701" s="304"/>
      <c r="X701" s="304"/>
    </row>
    <row r="702" spans="1:24" ht="75" customHeight="1">
      <c r="A702" s="302" t="s">
        <v>581</v>
      </c>
      <c r="B702" s="303" t="s">
        <v>582</v>
      </c>
      <c r="C702" s="303" t="s">
        <v>583</v>
      </c>
      <c r="D702" s="302" t="s">
        <v>584</v>
      </c>
      <c r="E702" s="304" t="s">
        <v>585</v>
      </c>
      <c r="F702" s="302" t="s">
        <v>1724</v>
      </c>
      <c r="G702" s="304" t="s">
        <v>1725</v>
      </c>
      <c r="H702" s="305" t="s">
        <v>183</v>
      </c>
      <c r="I702" s="305"/>
      <c r="J702" s="304" t="s">
        <v>1726</v>
      </c>
      <c r="K702" s="306">
        <v>50000000</v>
      </c>
      <c r="L702" s="304" t="s">
        <v>1727</v>
      </c>
      <c r="M702" s="306">
        <v>50000000</v>
      </c>
      <c r="N702" s="304"/>
      <c r="O702" s="306"/>
      <c r="P702" s="304"/>
      <c r="Q702" s="306"/>
      <c r="R702" s="304"/>
      <c r="S702" s="306"/>
      <c r="T702" s="304"/>
      <c r="U702" s="304"/>
      <c r="V702" s="304"/>
      <c r="W702" s="304"/>
      <c r="X702" s="304"/>
    </row>
    <row r="703" spans="1:24" ht="75" customHeight="1">
      <c r="A703" s="302" t="s">
        <v>581</v>
      </c>
      <c r="B703" s="303" t="s">
        <v>582</v>
      </c>
      <c r="C703" s="303" t="s">
        <v>666</v>
      </c>
      <c r="D703" s="302" t="s">
        <v>667</v>
      </c>
      <c r="E703" s="304" t="s">
        <v>668</v>
      </c>
      <c r="F703" s="302" t="s">
        <v>669</v>
      </c>
      <c r="G703" s="304" t="s">
        <v>670</v>
      </c>
      <c r="H703" s="305" t="s">
        <v>308</v>
      </c>
      <c r="I703" s="305"/>
      <c r="J703" s="304" t="s">
        <v>612</v>
      </c>
      <c r="K703" s="306">
        <v>5000000</v>
      </c>
      <c r="L703" s="470" t="s">
        <v>612</v>
      </c>
      <c r="M703" s="306">
        <v>5000000</v>
      </c>
      <c r="N703" s="470"/>
      <c r="O703" s="306"/>
      <c r="P703" s="470"/>
      <c r="Q703" s="306"/>
      <c r="R703" s="470"/>
      <c r="S703" s="306"/>
      <c r="T703" s="304"/>
      <c r="U703" s="304"/>
      <c r="V703" s="304"/>
      <c r="W703" s="304"/>
      <c r="X703" s="304"/>
    </row>
    <row r="704" spans="1:24" ht="75" customHeight="1">
      <c r="A704" s="302" t="s">
        <v>581</v>
      </c>
      <c r="B704" s="303" t="s">
        <v>582</v>
      </c>
      <c r="C704" s="303" t="s">
        <v>666</v>
      </c>
      <c r="D704" s="302" t="s">
        <v>667</v>
      </c>
      <c r="E704" s="304" t="s">
        <v>668</v>
      </c>
      <c r="F704" s="302" t="s">
        <v>669</v>
      </c>
      <c r="G704" s="304" t="s">
        <v>670</v>
      </c>
      <c r="H704" s="305" t="s">
        <v>183</v>
      </c>
      <c r="I704" s="305"/>
      <c r="J704" s="304" t="s">
        <v>1737</v>
      </c>
      <c r="K704" s="306">
        <v>5000000</v>
      </c>
      <c r="L704" s="304" t="s">
        <v>1737</v>
      </c>
      <c r="M704" s="306">
        <v>5000000</v>
      </c>
      <c r="N704" s="274" t="s">
        <v>1739</v>
      </c>
      <c r="O704" s="311"/>
      <c r="P704" s="286" t="s">
        <v>1740</v>
      </c>
      <c r="Q704" s="282" t="s">
        <v>53</v>
      </c>
      <c r="R704" s="304"/>
      <c r="S704" s="306"/>
      <c r="T704" s="304"/>
      <c r="U704" s="304"/>
      <c r="V704" s="304"/>
      <c r="W704" s="304"/>
      <c r="X704" s="304"/>
    </row>
    <row r="705" spans="1:24" ht="75" customHeight="1">
      <c r="A705" s="302" t="s">
        <v>581</v>
      </c>
      <c r="B705" s="303" t="s">
        <v>582</v>
      </c>
      <c r="C705" s="303" t="s">
        <v>666</v>
      </c>
      <c r="D705" s="302" t="s">
        <v>667</v>
      </c>
      <c r="E705" s="304" t="s">
        <v>668</v>
      </c>
      <c r="F705" s="302" t="s">
        <v>669</v>
      </c>
      <c r="G705" s="304" t="s">
        <v>670</v>
      </c>
      <c r="H705" s="305" t="s">
        <v>370</v>
      </c>
      <c r="I705" s="305"/>
      <c r="J705" s="304" t="s">
        <v>2178</v>
      </c>
      <c r="K705" s="306">
        <v>3000000</v>
      </c>
      <c r="L705" s="304" t="s">
        <v>2179</v>
      </c>
      <c r="M705" s="306">
        <v>4000000</v>
      </c>
      <c r="N705" s="194" t="s">
        <v>2393</v>
      </c>
      <c r="O705" s="306"/>
      <c r="P705" s="304"/>
      <c r="Q705" s="306"/>
      <c r="R705" s="304"/>
      <c r="S705" s="306"/>
      <c r="T705" s="304"/>
      <c r="U705" s="304"/>
      <c r="V705" s="304"/>
      <c r="W705" s="304"/>
      <c r="X705" s="304"/>
    </row>
    <row r="706" spans="1:24" ht="75" customHeight="1">
      <c r="A706" s="302" t="s">
        <v>581</v>
      </c>
      <c r="B706" s="303" t="s">
        <v>582</v>
      </c>
      <c r="C706" s="303" t="s">
        <v>666</v>
      </c>
      <c r="D706" s="302" t="s">
        <v>667</v>
      </c>
      <c r="E706" s="304" t="s">
        <v>668</v>
      </c>
      <c r="F706" s="302" t="s">
        <v>669</v>
      </c>
      <c r="G706" s="304" t="s">
        <v>670</v>
      </c>
      <c r="H706" s="305" t="s">
        <v>378</v>
      </c>
      <c r="I706" s="305"/>
      <c r="J706" s="304" t="s">
        <v>2180</v>
      </c>
      <c r="K706" s="306">
        <v>10000000</v>
      </c>
      <c r="L706" s="304" t="s">
        <v>2180</v>
      </c>
      <c r="M706" s="306">
        <v>10000000</v>
      </c>
      <c r="N706" s="304"/>
      <c r="O706" s="306"/>
      <c r="P706" s="304"/>
      <c r="Q706" s="306"/>
      <c r="R706" s="304"/>
      <c r="S706" s="306"/>
      <c r="T706" s="304"/>
      <c r="U706" s="304"/>
      <c r="V706" s="304"/>
      <c r="W706" s="304"/>
      <c r="X706" s="304"/>
    </row>
    <row r="707" spans="1:24" ht="75" customHeight="1">
      <c r="A707" s="302" t="s">
        <v>581</v>
      </c>
      <c r="B707" s="303" t="s">
        <v>582</v>
      </c>
      <c r="C707" s="303" t="s">
        <v>666</v>
      </c>
      <c r="D707" s="302" t="s">
        <v>667</v>
      </c>
      <c r="E707" s="304" t="s">
        <v>668</v>
      </c>
      <c r="F707" s="302" t="s">
        <v>669</v>
      </c>
      <c r="G707" s="304" t="s">
        <v>670</v>
      </c>
      <c r="H707" s="305" t="s">
        <v>278</v>
      </c>
      <c r="I707" s="305"/>
      <c r="J707" s="304" t="s">
        <v>671</v>
      </c>
      <c r="K707" s="306">
        <v>27419884.400000002</v>
      </c>
      <c r="L707" s="410" t="s">
        <v>672</v>
      </c>
      <c r="M707" s="306">
        <v>27419885.650000002</v>
      </c>
      <c r="N707" s="411" t="s">
        <v>673</v>
      </c>
      <c r="O707" s="256">
        <v>27419885.650000002</v>
      </c>
      <c r="P707" s="412" t="s">
        <v>674</v>
      </c>
      <c r="Q707" s="258" t="s">
        <v>53</v>
      </c>
      <c r="R707" s="410"/>
      <c r="S707" s="306"/>
      <c r="T707" s="304"/>
      <c r="U707" s="304"/>
      <c r="V707" s="304"/>
      <c r="W707" s="304"/>
      <c r="X707" s="304"/>
    </row>
    <row r="708" spans="1:24" ht="75" customHeight="1">
      <c r="A708" s="302" t="s">
        <v>581</v>
      </c>
      <c r="B708" s="303" t="s">
        <v>582</v>
      </c>
      <c r="C708" s="303" t="s">
        <v>666</v>
      </c>
      <c r="D708" s="302" t="s">
        <v>667</v>
      </c>
      <c r="E708" s="304" t="s">
        <v>668</v>
      </c>
      <c r="F708" s="302" t="s">
        <v>669</v>
      </c>
      <c r="G708" s="304" t="s">
        <v>670</v>
      </c>
      <c r="H708" s="305" t="s">
        <v>311</v>
      </c>
      <c r="I708" s="305"/>
      <c r="J708" s="304" t="s">
        <v>1155</v>
      </c>
      <c r="K708" s="306">
        <v>0</v>
      </c>
      <c r="L708" s="304" t="s">
        <v>1157</v>
      </c>
      <c r="M708" s="306">
        <v>0</v>
      </c>
      <c r="N708" s="47" t="s">
        <v>1248</v>
      </c>
      <c r="O708" s="66" t="s">
        <v>1249</v>
      </c>
      <c r="P708" s="67" t="s">
        <v>1250</v>
      </c>
      <c r="Q708" s="66" t="s">
        <v>53</v>
      </c>
      <c r="R708" s="304"/>
      <c r="S708" s="306"/>
      <c r="T708" s="304"/>
      <c r="U708" s="304"/>
      <c r="V708" s="304"/>
      <c r="W708" s="304"/>
      <c r="X708" s="304"/>
    </row>
    <row r="709" spans="1:24" ht="75" customHeight="1">
      <c r="A709" s="302" t="s">
        <v>581</v>
      </c>
      <c r="B709" s="303" t="s">
        <v>582</v>
      </c>
      <c r="C709" s="303" t="s">
        <v>666</v>
      </c>
      <c r="D709" s="302" t="s">
        <v>667</v>
      </c>
      <c r="E709" s="304" t="s">
        <v>668</v>
      </c>
      <c r="F709" s="302" t="s">
        <v>669</v>
      </c>
      <c r="G709" s="304" t="s">
        <v>670</v>
      </c>
      <c r="H709" s="305" t="s">
        <v>228</v>
      </c>
      <c r="I709" s="305"/>
      <c r="J709" s="304" t="s">
        <v>1527</v>
      </c>
      <c r="K709" s="306">
        <v>4000000</v>
      </c>
      <c r="L709" s="304" t="s">
        <v>1528</v>
      </c>
      <c r="M709" s="306">
        <v>4000000</v>
      </c>
      <c r="N709" s="432" t="s">
        <v>1441</v>
      </c>
      <c r="O709" s="283"/>
      <c r="P709" s="459" t="s">
        <v>1443</v>
      </c>
      <c r="Q709" s="306"/>
      <c r="R709" s="304"/>
      <c r="S709" s="306"/>
      <c r="T709" s="304"/>
      <c r="U709" s="304"/>
      <c r="V709" s="304"/>
      <c r="W709" s="304"/>
      <c r="X709" s="304"/>
    </row>
    <row r="710" spans="1:24" ht="75" customHeight="1">
      <c r="A710" s="302" t="s">
        <v>581</v>
      </c>
      <c r="B710" s="303" t="s">
        <v>582</v>
      </c>
      <c r="C710" s="303" t="s">
        <v>666</v>
      </c>
      <c r="D710" s="302" t="s">
        <v>667</v>
      </c>
      <c r="E710" s="304" t="s">
        <v>668</v>
      </c>
      <c r="F710" s="302" t="s">
        <v>669</v>
      </c>
      <c r="G710" s="304" t="s">
        <v>670</v>
      </c>
      <c r="H710" s="305" t="s">
        <v>201</v>
      </c>
      <c r="I710" s="305"/>
      <c r="J710" s="304" t="s">
        <v>1851</v>
      </c>
      <c r="K710" s="306">
        <v>40000000</v>
      </c>
      <c r="L710" s="304" t="s">
        <v>1851</v>
      </c>
      <c r="M710" s="306">
        <v>44000000</v>
      </c>
      <c r="N710" s="255" t="s">
        <v>1834</v>
      </c>
      <c r="O710" s="283"/>
      <c r="P710" s="257" t="s">
        <v>1852</v>
      </c>
      <c r="Q710" s="315"/>
      <c r="R710" s="372" t="s">
        <v>53</v>
      </c>
      <c r="S710" s="306"/>
      <c r="T710" s="304"/>
      <c r="U710" s="304"/>
      <c r="V710" s="304"/>
      <c r="W710" s="304"/>
      <c r="X710" s="304"/>
    </row>
    <row r="711" spans="1:24" ht="75" customHeight="1">
      <c r="A711" s="302" t="s">
        <v>581</v>
      </c>
      <c r="B711" s="303" t="s">
        <v>582</v>
      </c>
      <c r="C711" s="303" t="s">
        <v>666</v>
      </c>
      <c r="D711" s="302" t="s">
        <v>667</v>
      </c>
      <c r="E711" s="304" t="s">
        <v>668</v>
      </c>
      <c r="F711" s="302" t="s">
        <v>669</v>
      </c>
      <c r="G711" s="304" t="s">
        <v>670</v>
      </c>
      <c r="H711" s="305" t="s">
        <v>186</v>
      </c>
      <c r="I711" s="305"/>
      <c r="J711" s="304" t="s">
        <v>2181</v>
      </c>
      <c r="K711" s="306">
        <v>10000000</v>
      </c>
      <c r="L711" s="304" t="s">
        <v>2181</v>
      </c>
      <c r="M711" s="306">
        <v>30000000</v>
      </c>
      <c r="N711" s="102" t="s">
        <v>2330</v>
      </c>
      <c r="O711" s="27"/>
      <c r="P711" s="102" t="s">
        <v>2331</v>
      </c>
      <c r="Q711" s="88" t="s">
        <v>151</v>
      </c>
      <c r="R711" s="304"/>
      <c r="S711" s="306"/>
      <c r="T711" s="304"/>
      <c r="U711" s="304"/>
      <c r="V711" s="304"/>
      <c r="W711" s="304"/>
      <c r="X711" s="304"/>
    </row>
    <row r="712" spans="1:24" ht="75" customHeight="1">
      <c r="A712" s="302" t="s">
        <v>581</v>
      </c>
      <c r="B712" s="303" t="s">
        <v>582</v>
      </c>
      <c r="C712" s="303" t="s">
        <v>666</v>
      </c>
      <c r="D712" s="302" t="s">
        <v>667</v>
      </c>
      <c r="E712" s="304" t="s">
        <v>668</v>
      </c>
      <c r="F712" s="302" t="s">
        <v>669</v>
      </c>
      <c r="G712" s="304" t="s">
        <v>670</v>
      </c>
      <c r="H712" s="305" t="s">
        <v>76</v>
      </c>
      <c r="I712" s="305"/>
      <c r="J712" s="304" t="s">
        <v>292</v>
      </c>
      <c r="K712" s="306">
        <v>3006507</v>
      </c>
      <c r="L712" s="304" t="s">
        <v>2182</v>
      </c>
      <c r="M712" s="306">
        <v>6503468</v>
      </c>
      <c r="N712" s="102" t="s">
        <v>2586</v>
      </c>
      <c r="O712" s="103"/>
      <c r="P712" s="102" t="s">
        <v>2581</v>
      </c>
      <c r="Q712" s="103" t="s">
        <v>53</v>
      </c>
      <c r="R712" s="304"/>
      <c r="S712" s="306"/>
      <c r="T712" s="304"/>
      <c r="U712" s="304"/>
      <c r="V712" s="304"/>
      <c r="W712" s="304"/>
      <c r="X712" s="304"/>
    </row>
    <row r="713" spans="1:24" ht="75" customHeight="1">
      <c r="A713" s="302" t="s">
        <v>581</v>
      </c>
      <c r="B713" s="303" t="s">
        <v>582</v>
      </c>
      <c r="C713" s="303" t="s">
        <v>666</v>
      </c>
      <c r="D713" s="302" t="s">
        <v>667</v>
      </c>
      <c r="E713" s="304" t="s">
        <v>668</v>
      </c>
      <c r="F713" s="302" t="s">
        <v>669</v>
      </c>
      <c r="G713" s="304" t="s">
        <v>670</v>
      </c>
      <c r="H713" s="305" t="s">
        <v>235</v>
      </c>
      <c r="I713" s="305"/>
      <c r="J713" s="304" t="s">
        <v>2183</v>
      </c>
      <c r="K713" s="306">
        <v>10000000</v>
      </c>
      <c r="L713" s="304" t="s">
        <v>2184</v>
      </c>
      <c r="M713" s="306">
        <v>15000000</v>
      </c>
      <c r="N713" s="11" t="s">
        <v>2327</v>
      </c>
      <c r="O713" s="12"/>
      <c r="P713" s="16" t="s">
        <v>2314</v>
      </c>
      <c r="Q713" s="306"/>
      <c r="R713" s="304"/>
      <c r="S713" s="306"/>
      <c r="T713" s="304"/>
      <c r="U713" s="304"/>
      <c r="V713" s="304"/>
      <c r="W713" s="304"/>
      <c r="X713" s="304"/>
    </row>
    <row r="714" spans="1:24" ht="75" customHeight="1">
      <c r="A714" s="302" t="s">
        <v>581</v>
      </c>
      <c r="B714" s="303" t="s">
        <v>582</v>
      </c>
      <c r="C714" s="303" t="s">
        <v>666</v>
      </c>
      <c r="D714" s="302" t="s">
        <v>667</v>
      </c>
      <c r="E714" s="304" t="s">
        <v>668</v>
      </c>
      <c r="F714" s="302" t="s">
        <v>2185</v>
      </c>
      <c r="G714" s="304" t="s">
        <v>2186</v>
      </c>
      <c r="H714" s="305" t="s">
        <v>76</v>
      </c>
      <c r="I714" s="305"/>
      <c r="J714" s="304" t="s">
        <v>1389</v>
      </c>
      <c r="K714" s="306">
        <v>5659053</v>
      </c>
      <c r="L714" s="304" t="s">
        <v>2187</v>
      </c>
      <c r="M714" s="306">
        <v>13027641</v>
      </c>
      <c r="N714" s="102" t="s">
        <v>2595</v>
      </c>
      <c r="O714" s="103"/>
      <c r="P714" s="102" t="s">
        <v>2596</v>
      </c>
      <c r="Q714" s="103" t="s">
        <v>53</v>
      </c>
      <c r="R714" s="304"/>
      <c r="S714" s="306"/>
      <c r="T714" s="304"/>
      <c r="U714" s="304"/>
      <c r="V714" s="304"/>
      <c r="W714" s="304"/>
      <c r="X714" s="304"/>
    </row>
    <row r="715" spans="1:24" ht="75" customHeight="1">
      <c r="A715" s="302" t="s">
        <v>581</v>
      </c>
      <c r="B715" s="303" t="s">
        <v>582</v>
      </c>
      <c r="C715" s="303" t="s">
        <v>666</v>
      </c>
      <c r="D715" s="302" t="s">
        <v>667</v>
      </c>
      <c r="E715" s="304" t="s">
        <v>668</v>
      </c>
      <c r="F715" s="302" t="s">
        <v>2074</v>
      </c>
      <c r="G715" s="304" t="s">
        <v>2075</v>
      </c>
      <c r="H715" s="305" t="s">
        <v>49</v>
      </c>
      <c r="I715" s="305"/>
      <c r="J715" s="304"/>
      <c r="K715" s="306">
        <v>0</v>
      </c>
      <c r="L715" s="304" t="s">
        <v>2076</v>
      </c>
      <c r="M715" s="306">
        <v>30000000</v>
      </c>
      <c r="N715" s="304"/>
      <c r="O715" s="306"/>
      <c r="P715" s="304"/>
      <c r="Q715" s="306"/>
      <c r="R715" s="304"/>
      <c r="S715" s="306"/>
      <c r="T715" s="304"/>
      <c r="U715" s="304"/>
      <c r="V715" s="304"/>
      <c r="W715" s="304"/>
      <c r="X715" s="304"/>
    </row>
    <row r="716" spans="1:24" ht="75" customHeight="1">
      <c r="A716" s="302" t="s">
        <v>581</v>
      </c>
      <c r="B716" s="303" t="s">
        <v>582</v>
      </c>
      <c r="C716" s="303" t="s">
        <v>666</v>
      </c>
      <c r="D716" s="302" t="s">
        <v>667</v>
      </c>
      <c r="E716" s="304" t="s">
        <v>668</v>
      </c>
      <c r="F716" s="302" t="s">
        <v>2074</v>
      </c>
      <c r="G716" s="304" t="s">
        <v>2075</v>
      </c>
      <c r="H716" s="305" t="s">
        <v>76</v>
      </c>
      <c r="I716" s="305"/>
      <c r="J716" s="304" t="s">
        <v>1389</v>
      </c>
      <c r="K716" s="306">
        <v>3012458</v>
      </c>
      <c r="L716" s="304" t="s">
        <v>1389</v>
      </c>
      <c r="M716" s="306">
        <v>6341612</v>
      </c>
      <c r="N716" s="102" t="s">
        <v>2597</v>
      </c>
      <c r="O716" s="103"/>
      <c r="P716" s="102" t="s">
        <v>2598</v>
      </c>
      <c r="Q716" s="103" t="s">
        <v>53</v>
      </c>
      <c r="R716" s="304"/>
      <c r="S716" s="306"/>
      <c r="T716" s="304"/>
      <c r="U716" s="304"/>
      <c r="V716" s="304"/>
      <c r="W716" s="304"/>
      <c r="X716" s="304"/>
    </row>
    <row r="717" spans="1:24" ht="75" customHeight="1" thickBot="1">
      <c r="A717" s="302" t="s">
        <v>581</v>
      </c>
      <c r="B717" s="303" t="s">
        <v>582</v>
      </c>
      <c r="C717" s="303" t="s">
        <v>666</v>
      </c>
      <c r="D717" s="302" t="s">
        <v>667</v>
      </c>
      <c r="E717" s="304" t="s">
        <v>668</v>
      </c>
      <c r="F717" s="302" t="s">
        <v>2074</v>
      </c>
      <c r="G717" s="304" t="s">
        <v>2075</v>
      </c>
      <c r="H717" s="305"/>
      <c r="I717" s="305" t="s">
        <v>236</v>
      </c>
      <c r="J717" s="304"/>
      <c r="K717" s="306">
        <v>0</v>
      </c>
      <c r="L717" s="304"/>
      <c r="M717" s="306">
        <v>0</v>
      </c>
      <c r="N717" s="23" t="s">
        <v>2728</v>
      </c>
      <c r="O717" s="49" t="s">
        <v>2703</v>
      </c>
      <c r="P717" s="16" t="s">
        <v>2704</v>
      </c>
      <c r="Q717" s="130"/>
      <c r="R717" s="21"/>
      <c r="S717" s="254" t="s">
        <v>2705</v>
      </c>
      <c r="T717" s="304"/>
      <c r="U717" s="304"/>
      <c r="V717" s="304"/>
      <c r="W717" s="304"/>
      <c r="X717" s="304"/>
    </row>
    <row r="718" spans="1:24" ht="75" customHeight="1">
      <c r="A718" s="302" t="s">
        <v>581</v>
      </c>
      <c r="B718" s="303" t="s">
        <v>582</v>
      </c>
      <c r="C718" s="303" t="s">
        <v>666</v>
      </c>
      <c r="D718" s="302" t="s">
        <v>667</v>
      </c>
      <c r="E718" s="304" t="s">
        <v>668</v>
      </c>
      <c r="F718" s="302" t="s">
        <v>2077</v>
      </c>
      <c r="G718" s="304" t="s">
        <v>2078</v>
      </c>
      <c r="H718" s="305" t="s">
        <v>49</v>
      </c>
      <c r="I718" s="305"/>
      <c r="J718" s="304" t="s">
        <v>2079</v>
      </c>
      <c r="K718" s="306">
        <v>152000000</v>
      </c>
      <c r="L718" s="304"/>
      <c r="M718" s="306">
        <v>0</v>
      </c>
      <c r="N718" s="11" t="s">
        <v>2080</v>
      </c>
      <c r="O718" s="15">
        <v>152000000</v>
      </c>
      <c r="P718" s="36" t="s">
        <v>2081</v>
      </c>
      <c r="Q718" s="45" t="s">
        <v>151</v>
      </c>
      <c r="R718" s="304"/>
      <c r="S718" s="306"/>
      <c r="T718" s="304"/>
      <c r="U718" s="304"/>
      <c r="V718" s="304"/>
      <c r="W718" s="304"/>
      <c r="X718" s="304"/>
    </row>
    <row r="719" spans="1:24" ht="75" customHeight="1">
      <c r="A719" s="302" t="s">
        <v>581</v>
      </c>
      <c r="B719" s="303" t="s">
        <v>582</v>
      </c>
      <c r="C719" s="303" t="s">
        <v>666</v>
      </c>
      <c r="D719" s="302" t="s">
        <v>667</v>
      </c>
      <c r="E719" s="304" t="s">
        <v>668</v>
      </c>
      <c r="F719" s="302" t="s">
        <v>2077</v>
      </c>
      <c r="G719" s="304" t="s">
        <v>2078</v>
      </c>
      <c r="H719" s="305" t="s">
        <v>76</v>
      </c>
      <c r="I719" s="305"/>
      <c r="J719" s="304" t="s">
        <v>2188</v>
      </c>
      <c r="K719" s="306">
        <v>4777348</v>
      </c>
      <c r="L719" s="304" t="s">
        <v>2188</v>
      </c>
      <c r="M719" s="306">
        <v>12181853</v>
      </c>
      <c r="N719" s="107" t="s">
        <v>2562</v>
      </c>
      <c r="O719" s="306"/>
      <c r="P719" s="304"/>
      <c r="Q719" s="306"/>
      <c r="R719" s="304"/>
      <c r="S719" s="306"/>
      <c r="T719" s="304"/>
      <c r="U719" s="304"/>
      <c r="V719" s="304"/>
      <c r="W719" s="304"/>
      <c r="X719" s="304"/>
    </row>
    <row r="720" spans="1:24" ht="75" customHeight="1">
      <c r="A720" s="302" t="s">
        <v>581</v>
      </c>
      <c r="B720" s="303" t="s">
        <v>582</v>
      </c>
      <c r="C720" s="303" t="s">
        <v>666</v>
      </c>
      <c r="D720" s="302" t="s">
        <v>667</v>
      </c>
      <c r="E720" s="304" t="s">
        <v>668</v>
      </c>
      <c r="F720" s="302" t="s">
        <v>2077</v>
      </c>
      <c r="G720" s="304" t="s">
        <v>2078</v>
      </c>
      <c r="H720" s="305"/>
      <c r="I720" s="305" t="s">
        <v>115</v>
      </c>
      <c r="J720" s="304" t="s">
        <v>1953</v>
      </c>
      <c r="K720" s="306">
        <v>1018000</v>
      </c>
      <c r="L720" s="304" t="s">
        <v>1954</v>
      </c>
      <c r="M720" s="306">
        <f>((K720*14/100)+K720)*2</f>
        <v>2321040</v>
      </c>
      <c r="N720" s="200" t="s">
        <v>2688</v>
      </c>
      <c r="O720" s="202" t="s">
        <v>2685</v>
      </c>
      <c r="P720" s="127" t="s">
        <v>2689</v>
      </c>
      <c r="Q720" s="125" t="s">
        <v>53</v>
      </c>
      <c r="R720" s="304"/>
      <c r="S720" s="306"/>
      <c r="T720" s="304"/>
      <c r="U720" s="304"/>
      <c r="V720" s="304"/>
      <c r="W720" s="304"/>
      <c r="X720" s="304"/>
    </row>
    <row r="721" spans="1:24" ht="75" customHeight="1">
      <c r="A721" s="302" t="s">
        <v>581</v>
      </c>
      <c r="B721" s="303" t="s">
        <v>582</v>
      </c>
      <c r="C721" s="303" t="s">
        <v>666</v>
      </c>
      <c r="D721" s="302" t="s">
        <v>667</v>
      </c>
      <c r="E721" s="304" t="s">
        <v>668</v>
      </c>
      <c r="F721" s="302" t="s">
        <v>2189</v>
      </c>
      <c r="G721" s="304" t="s">
        <v>2190</v>
      </c>
      <c r="H721" s="305" t="s">
        <v>76</v>
      </c>
      <c r="I721" s="305"/>
      <c r="J721" s="304" t="s">
        <v>2191</v>
      </c>
      <c r="K721" s="306">
        <v>2081605</v>
      </c>
      <c r="L721" s="304" t="s">
        <v>2191</v>
      </c>
      <c r="M721" s="306">
        <v>4163210</v>
      </c>
      <c r="N721" s="102" t="s">
        <v>2595</v>
      </c>
      <c r="O721" s="103"/>
      <c r="P721" s="102" t="s">
        <v>2596</v>
      </c>
      <c r="Q721" s="103" t="s">
        <v>53</v>
      </c>
      <c r="R721" s="304"/>
      <c r="S721" s="306"/>
      <c r="T721" s="304"/>
      <c r="U721" s="304"/>
      <c r="V721" s="304"/>
      <c r="W721" s="304"/>
      <c r="X721" s="304"/>
    </row>
    <row r="722" spans="1:24" ht="75" customHeight="1">
      <c r="A722" s="302" t="s">
        <v>581</v>
      </c>
      <c r="B722" s="303" t="s">
        <v>582</v>
      </c>
      <c r="C722" s="303" t="s">
        <v>666</v>
      </c>
      <c r="D722" s="302" t="s">
        <v>667</v>
      </c>
      <c r="E722" s="304" t="s">
        <v>668</v>
      </c>
      <c r="F722" s="302" t="s">
        <v>2192</v>
      </c>
      <c r="G722" s="304" t="s">
        <v>2193</v>
      </c>
      <c r="H722" s="305" t="s">
        <v>76</v>
      </c>
      <c r="I722" s="305"/>
      <c r="J722" s="304" t="s">
        <v>1389</v>
      </c>
      <c r="K722" s="306">
        <v>2734235</v>
      </c>
      <c r="L722" s="304" t="s">
        <v>1389</v>
      </c>
      <c r="M722" s="306">
        <v>5729522</v>
      </c>
      <c r="N722" s="105" t="s">
        <v>2601</v>
      </c>
      <c r="O722" s="103"/>
      <c r="P722" s="105" t="s">
        <v>2602</v>
      </c>
      <c r="Q722" s="103" t="s">
        <v>53</v>
      </c>
      <c r="R722" s="304"/>
      <c r="S722" s="306"/>
      <c r="T722" s="304"/>
      <c r="U722" s="304"/>
      <c r="V722" s="304"/>
      <c r="W722" s="304"/>
      <c r="X722" s="304"/>
    </row>
    <row r="723" spans="1:24" ht="75" customHeight="1">
      <c r="A723" s="302" t="s">
        <v>581</v>
      </c>
      <c r="B723" s="303" t="s">
        <v>582</v>
      </c>
      <c r="C723" s="303" t="s">
        <v>666</v>
      </c>
      <c r="D723" s="302" t="s">
        <v>667</v>
      </c>
      <c r="E723" s="304" t="s">
        <v>668</v>
      </c>
      <c r="F723" s="302" t="s">
        <v>2192</v>
      </c>
      <c r="G723" s="304" t="s">
        <v>2193</v>
      </c>
      <c r="H723" s="305"/>
      <c r="I723" s="305" t="s">
        <v>115</v>
      </c>
      <c r="J723" s="304" t="s">
        <v>194</v>
      </c>
      <c r="K723" s="306">
        <v>3504000</v>
      </c>
      <c r="L723" s="304" t="s">
        <v>195</v>
      </c>
      <c r="M723" s="306">
        <f>((K723*14/100)+K723)*2</f>
        <v>7989120</v>
      </c>
      <c r="N723" s="200" t="s">
        <v>2692</v>
      </c>
      <c r="O723" s="202" t="s">
        <v>2694</v>
      </c>
      <c r="P723" s="127" t="s">
        <v>2675</v>
      </c>
      <c r="Q723" s="125" t="s">
        <v>53</v>
      </c>
      <c r="R723" s="124"/>
      <c r="S723" s="125" t="s">
        <v>53</v>
      </c>
      <c r="T723" s="304"/>
      <c r="U723" s="304"/>
      <c r="V723" s="304"/>
      <c r="W723" s="304"/>
      <c r="X723" s="304"/>
    </row>
    <row r="724" spans="1:24" ht="75" customHeight="1">
      <c r="A724" s="302" t="s">
        <v>58</v>
      </c>
      <c r="B724" s="303" t="s">
        <v>80</v>
      </c>
      <c r="C724" s="303" t="s">
        <v>677</v>
      </c>
      <c r="D724" s="302" t="s">
        <v>678</v>
      </c>
      <c r="E724" s="304" t="s">
        <v>679</v>
      </c>
      <c r="F724" s="302" t="s">
        <v>680</v>
      </c>
      <c r="G724" s="304" t="s">
        <v>681</v>
      </c>
      <c r="H724" s="305" t="s">
        <v>224</v>
      </c>
      <c r="I724" s="305"/>
      <c r="J724" s="304" t="s">
        <v>1061</v>
      </c>
      <c r="K724" s="306">
        <v>0</v>
      </c>
      <c r="L724" s="304" t="s">
        <v>714</v>
      </c>
      <c r="M724" s="306">
        <v>0</v>
      </c>
      <c r="N724" s="263" t="s">
        <v>1062</v>
      </c>
      <c r="O724" s="261"/>
      <c r="P724" s="264" t="s">
        <v>845</v>
      </c>
      <c r="Q724" s="265" t="s">
        <v>151</v>
      </c>
      <c r="R724" s="304"/>
      <c r="S724" s="306"/>
      <c r="T724" s="304"/>
      <c r="U724" s="304"/>
      <c r="V724" s="304"/>
      <c r="W724" s="304"/>
      <c r="X724" s="304"/>
    </row>
    <row r="725" spans="1:24" ht="75" customHeight="1">
      <c r="A725" s="302" t="s">
        <v>58</v>
      </c>
      <c r="B725" s="303" t="s">
        <v>80</v>
      </c>
      <c r="C725" s="303" t="s">
        <v>677</v>
      </c>
      <c r="D725" s="302" t="s">
        <v>678</v>
      </c>
      <c r="E725" s="304" t="s">
        <v>679</v>
      </c>
      <c r="F725" s="302" t="s">
        <v>680</v>
      </c>
      <c r="G725" s="304" t="s">
        <v>681</v>
      </c>
      <c r="H725" s="305" t="s">
        <v>223</v>
      </c>
      <c r="I725" s="305"/>
      <c r="J725" s="304"/>
      <c r="K725" s="306">
        <v>0</v>
      </c>
      <c r="L725" s="304"/>
      <c r="M725" s="306">
        <v>0</v>
      </c>
      <c r="N725" s="255" t="s">
        <v>682</v>
      </c>
      <c r="O725" s="306"/>
      <c r="P725" s="304"/>
      <c r="Q725" s="306"/>
      <c r="R725" s="304"/>
      <c r="S725" s="306"/>
      <c r="T725" s="304"/>
      <c r="U725" s="304"/>
      <c r="V725" s="304"/>
      <c r="W725" s="304"/>
      <c r="X725" s="304"/>
    </row>
    <row r="726" spans="1:24" ht="75" customHeight="1">
      <c r="A726" s="302" t="s">
        <v>58</v>
      </c>
      <c r="B726" s="303" t="s">
        <v>80</v>
      </c>
      <c r="C726" s="303" t="s">
        <v>677</v>
      </c>
      <c r="D726" s="302" t="s">
        <v>678</v>
      </c>
      <c r="E726" s="304" t="s">
        <v>679</v>
      </c>
      <c r="F726" s="302" t="s">
        <v>680</v>
      </c>
      <c r="G726" s="304" t="s">
        <v>681</v>
      </c>
      <c r="H726" s="305" t="s">
        <v>311</v>
      </c>
      <c r="I726" s="305"/>
      <c r="J726" s="304"/>
      <c r="K726" s="306">
        <v>0</v>
      </c>
      <c r="L726" s="304"/>
      <c r="M726" s="306">
        <v>0</v>
      </c>
      <c r="N726" s="47" t="s">
        <v>1263</v>
      </c>
      <c r="O726" s="420">
        <v>0</v>
      </c>
      <c r="P726" s="67" t="s">
        <v>1043</v>
      </c>
      <c r="Q726" s="306"/>
      <c r="R726" s="304"/>
      <c r="S726" s="306"/>
      <c r="T726" s="304"/>
      <c r="U726" s="304"/>
      <c r="V726" s="304"/>
      <c r="W726" s="304"/>
      <c r="X726" s="304"/>
    </row>
    <row r="727" spans="1:24" ht="75" customHeight="1">
      <c r="A727" s="302" t="s">
        <v>58</v>
      </c>
      <c r="B727" s="303" t="s">
        <v>80</v>
      </c>
      <c r="C727" s="303" t="s">
        <v>677</v>
      </c>
      <c r="D727" s="302" t="s">
        <v>678</v>
      </c>
      <c r="E727" s="304" t="s">
        <v>679</v>
      </c>
      <c r="F727" s="302" t="s">
        <v>680</v>
      </c>
      <c r="G727" s="304" t="s">
        <v>681</v>
      </c>
      <c r="H727" s="305" t="s">
        <v>301</v>
      </c>
      <c r="I727" s="305"/>
      <c r="J727" s="304" t="s">
        <v>1983</v>
      </c>
      <c r="K727" s="306">
        <v>330000000</v>
      </c>
      <c r="L727" s="304" t="s">
        <v>1985</v>
      </c>
      <c r="M727" s="306">
        <v>325000000</v>
      </c>
      <c r="N727" s="356" t="s">
        <v>1987</v>
      </c>
      <c r="O727" s="471"/>
      <c r="P727" s="354" t="s">
        <v>1988</v>
      </c>
      <c r="Q727" s="306"/>
      <c r="R727" s="304"/>
      <c r="S727" s="306"/>
      <c r="T727" s="304"/>
      <c r="U727" s="304"/>
      <c r="V727" s="304"/>
      <c r="W727" s="304"/>
      <c r="X727" s="304"/>
    </row>
    <row r="728" spans="1:24" ht="75" customHeight="1">
      <c r="A728" s="302" t="s">
        <v>58</v>
      </c>
      <c r="B728" s="303" t="s">
        <v>80</v>
      </c>
      <c r="C728" s="303" t="s">
        <v>677</v>
      </c>
      <c r="D728" s="302" t="s">
        <v>678</v>
      </c>
      <c r="E728" s="304" t="s">
        <v>679</v>
      </c>
      <c r="F728" s="302" t="s">
        <v>680</v>
      </c>
      <c r="G728" s="304" t="s">
        <v>681</v>
      </c>
      <c r="H728" s="305" t="s">
        <v>76</v>
      </c>
      <c r="I728" s="305"/>
      <c r="J728" s="304" t="s">
        <v>1389</v>
      </c>
      <c r="K728" s="306">
        <v>2734235</v>
      </c>
      <c r="L728" s="304" t="s">
        <v>1389</v>
      </c>
      <c r="M728" s="306">
        <v>5729522</v>
      </c>
      <c r="N728" s="102" t="s">
        <v>2611</v>
      </c>
      <c r="O728" s="103"/>
      <c r="P728" s="102" t="s">
        <v>2544</v>
      </c>
      <c r="Q728" s="103" t="s">
        <v>53</v>
      </c>
      <c r="R728" s="304"/>
      <c r="S728" s="306"/>
      <c r="T728" s="304"/>
      <c r="U728" s="304"/>
      <c r="V728" s="304"/>
      <c r="W728" s="304"/>
      <c r="X728" s="304"/>
    </row>
    <row r="729" spans="1:24" ht="75" customHeight="1">
      <c r="A729" s="302" t="s">
        <v>58</v>
      </c>
      <c r="B729" s="303" t="s">
        <v>80</v>
      </c>
      <c r="C729" s="303" t="s">
        <v>677</v>
      </c>
      <c r="D729" s="302" t="s">
        <v>678</v>
      </c>
      <c r="E729" s="304" t="s">
        <v>679</v>
      </c>
      <c r="F729" s="302" t="s">
        <v>680</v>
      </c>
      <c r="G729" s="304" t="s">
        <v>681</v>
      </c>
      <c r="H729" s="305"/>
      <c r="I729" s="305" t="s">
        <v>115</v>
      </c>
      <c r="J729" s="304" t="s">
        <v>2194</v>
      </c>
      <c r="K729" s="306">
        <v>2360000</v>
      </c>
      <c r="L729" s="304" t="s">
        <v>2195</v>
      </c>
      <c r="M729" s="306">
        <f>((K729*14/100)+K729)*2</f>
        <v>5380800</v>
      </c>
      <c r="N729" s="127" t="s">
        <v>2695</v>
      </c>
      <c r="O729" s="202" t="s">
        <v>2681</v>
      </c>
      <c r="P729" s="127" t="s">
        <v>2696</v>
      </c>
      <c r="Q729" s="125" t="s">
        <v>53</v>
      </c>
      <c r="R729" s="304"/>
      <c r="S729" s="306"/>
      <c r="T729" s="304"/>
      <c r="U729" s="304"/>
      <c r="V729" s="304"/>
      <c r="W729" s="304"/>
      <c r="X729" s="304"/>
    </row>
    <row r="730" spans="1:24" ht="75" customHeight="1">
      <c r="A730" s="302" t="s">
        <v>58</v>
      </c>
      <c r="B730" s="303" t="s">
        <v>80</v>
      </c>
      <c r="C730" s="303" t="s">
        <v>677</v>
      </c>
      <c r="D730" s="302" t="s">
        <v>678</v>
      </c>
      <c r="E730" s="304" t="s">
        <v>679</v>
      </c>
      <c r="F730" s="302" t="s">
        <v>684</v>
      </c>
      <c r="G730" s="304" t="s">
        <v>685</v>
      </c>
      <c r="H730" s="305" t="s">
        <v>308</v>
      </c>
      <c r="I730" s="305"/>
      <c r="J730" s="304" t="s">
        <v>1064</v>
      </c>
      <c r="K730" s="306">
        <v>400000000</v>
      </c>
      <c r="L730" s="304" t="s">
        <v>1066</v>
      </c>
      <c r="M730" s="306">
        <v>0</v>
      </c>
      <c r="N730" s="263" t="s">
        <v>1068</v>
      </c>
      <c r="O730" s="261"/>
      <c r="P730" s="264" t="s">
        <v>1069</v>
      </c>
      <c r="Q730" s="265" t="s">
        <v>151</v>
      </c>
      <c r="R730" s="304"/>
      <c r="S730" s="306"/>
      <c r="T730" s="304"/>
      <c r="U730" s="304"/>
      <c r="V730" s="304"/>
      <c r="W730" s="304"/>
      <c r="X730" s="304"/>
    </row>
    <row r="731" spans="1:24" ht="75" customHeight="1">
      <c r="A731" s="302" t="s">
        <v>58</v>
      </c>
      <c r="B731" s="303" t="s">
        <v>80</v>
      </c>
      <c r="C731" s="303" t="s">
        <v>677</v>
      </c>
      <c r="D731" s="302" t="s">
        <v>678</v>
      </c>
      <c r="E731" s="304" t="s">
        <v>679</v>
      </c>
      <c r="F731" s="302" t="s">
        <v>684</v>
      </c>
      <c r="G731" s="304" t="s">
        <v>685</v>
      </c>
      <c r="H731" s="305" t="s">
        <v>223</v>
      </c>
      <c r="I731" s="305"/>
      <c r="J731" s="304"/>
      <c r="K731" s="306">
        <v>0</v>
      </c>
      <c r="L731" s="304"/>
      <c r="M731" s="306">
        <v>0</v>
      </c>
      <c r="N731" s="255" t="s">
        <v>682</v>
      </c>
      <c r="O731" s="306"/>
      <c r="P731" s="304"/>
      <c r="Q731" s="306"/>
      <c r="R731" s="304"/>
      <c r="S731" s="306"/>
      <c r="T731" s="304"/>
      <c r="U731" s="304"/>
      <c r="V731" s="304"/>
      <c r="W731" s="304"/>
      <c r="X731" s="304"/>
    </row>
    <row r="732" spans="1:24" ht="75" customHeight="1">
      <c r="A732" s="302" t="s">
        <v>58</v>
      </c>
      <c r="B732" s="303" t="s">
        <v>80</v>
      </c>
      <c r="C732" s="303" t="s">
        <v>677</v>
      </c>
      <c r="D732" s="302" t="s">
        <v>678</v>
      </c>
      <c r="E732" s="304" t="s">
        <v>679</v>
      </c>
      <c r="F732" s="302" t="s">
        <v>684</v>
      </c>
      <c r="G732" s="304" t="s">
        <v>685</v>
      </c>
      <c r="H732" s="305" t="s">
        <v>311</v>
      </c>
      <c r="I732" s="305"/>
      <c r="J732" s="304"/>
      <c r="K732" s="306">
        <v>0</v>
      </c>
      <c r="L732" s="304"/>
      <c r="M732" s="306">
        <v>0</v>
      </c>
      <c r="N732" s="47" t="s">
        <v>1048</v>
      </c>
      <c r="O732" s="420">
        <v>0</v>
      </c>
      <c r="P732" s="67" t="s">
        <v>1043</v>
      </c>
      <c r="Q732" s="306"/>
      <c r="R732" s="304"/>
      <c r="S732" s="306"/>
      <c r="T732" s="304"/>
      <c r="U732" s="304"/>
      <c r="V732" s="304"/>
      <c r="W732" s="304"/>
      <c r="X732" s="304"/>
    </row>
    <row r="733" spans="1:24" ht="75" customHeight="1">
      <c r="A733" s="302" t="s">
        <v>58</v>
      </c>
      <c r="B733" s="303" t="s">
        <v>80</v>
      </c>
      <c r="C733" s="303" t="s">
        <v>677</v>
      </c>
      <c r="D733" s="302" t="s">
        <v>678</v>
      </c>
      <c r="E733" s="304" t="s">
        <v>679</v>
      </c>
      <c r="F733" s="302" t="s">
        <v>684</v>
      </c>
      <c r="G733" s="304" t="s">
        <v>685</v>
      </c>
      <c r="H733" s="305" t="s">
        <v>301</v>
      </c>
      <c r="I733" s="305"/>
      <c r="J733" s="137" t="s">
        <v>1991</v>
      </c>
      <c r="K733" s="140">
        <v>0</v>
      </c>
      <c r="L733" s="137"/>
      <c r="M733" s="140">
        <v>0</v>
      </c>
      <c r="N733" s="354" t="s">
        <v>1992</v>
      </c>
      <c r="O733" s="374">
        <v>0</v>
      </c>
      <c r="P733" s="354" t="s">
        <v>1993</v>
      </c>
      <c r="Q733" s="355"/>
      <c r="R733" s="472"/>
      <c r="S733" s="357" t="s">
        <v>1994</v>
      </c>
      <c r="T733" s="304"/>
      <c r="U733" s="304"/>
      <c r="V733" s="304"/>
      <c r="W733" s="304"/>
      <c r="X733" s="304"/>
    </row>
    <row r="734" spans="1:24" ht="75" customHeight="1">
      <c r="A734" s="302" t="s">
        <v>58</v>
      </c>
      <c r="B734" s="303" t="s">
        <v>80</v>
      </c>
      <c r="C734" s="303" t="s">
        <v>677</v>
      </c>
      <c r="D734" s="302" t="s">
        <v>678</v>
      </c>
      <c r="E734" s="304" t="s">
        <v>679</v>
      </c>
      <c r="F734" s="302" t="s">
        <v>684</v>
      </c>
      <c r="G734" s="304" t="s">
        <v>685</v>
      </c>
      <c r="H734" s="305"/>
      <c r="I734" s="305" t="s">
        <v>115</v>
      </c>
      <c r="J734" s="304" t="s">
        <v>194</v>
      </c>
      <c r="K734" s="306">
        <v>2244000</v>
      </c>
      <c r="L734" s="304" t="s">
        <v>195</v>
      </c>
      <c r="M734" s="306">
        <f>((K734*14/100)+K734)*2</f>
        <v>5116320</v>
      </c>
      <c r="N734" s="127" t="s">
        <v>2695</v>
      </c>
      <c r="O734" s="202" t="s">
        <v>2669</v>
      </c>
      <c r="P734" s="127" t="s">
        <v>2696</v>
      </c>
      <c r="Q734" s="125" t="s">
        <v>53</v>
      </c>
      <c r="R734" s="304"/>
      <c r="S734" s="306"/>
      <c r="T734" s="304"/>
      <c r="U734" s="304"/>
      <c r="V734" s="304"/>
      <c r="W734" s="304"/>
      <c r="X734" s="304"/>
    </row>
    <row r="735" spans="1:24" ht="75" customHeight="1">
      <c r="A735" s="302" t="s">
        <v>58</v>
      </c>
      <c r="B735" s="303" t="s">
        <v>80</v>
      </c>
      <c r="C735" s="303" t="s">
        <v>677</v>
      </c>
      <c r="D735" s="302" t="s">
        <v>678</v>
      </c>
      <c r="E735" s="304" t="s">
        <v>679</v>
      </c>
      <c r="F735" s="302" t="s">
        <v>687</v>
      </c>
      <c r="G735" s="304" t="s">
        <v>688</v>
      </c>
      <c r="H735" s="305" t="s">
        <v>308</v>
      </c>
      <c r="I735" s="305"/>
      <c r="J735" s="304" t="s">
        <v>1073</v>
      </c>
      <c r="K735" s="306">
        <f>+PRODUCT(2951629,3)</f>
        <v>8854887</v>
      </c>
      <c r="L735" s="304" t="s">
        <v>1074</v>
      </c>
      <c r="M735" s="306">
        <v>9120533.6099999994</v>
      </c>
      <c r="N735" s="263" t="s">
        <v>1075</v>
      </c>
      <c r="O735" s="306"/>
      <c r="P735" s="304"/>
      <c r="Q735" s="306"/>
      <c r="R735" s="304"/>
      <c r="S735" s="306"/>
      <c r="T735" s="304"/>
      <c r="U735" s="304"/>
      <c r="V735" s="304"/>
      <c r="W735" s="304"/>
      <c r="X735" s="304"/>
    </row>
    <row r="736" spans="1:24" ht="75" customHeight="1">
      <c r="A736" s="302" t="s">
        <v>58</v>
      </c>
      <c r="B736" s="303" t="s">
        <v>80</v>
      </c>
      <c r="C736" s="303" t="s">
        <v>677</v>
      </c>
      <c r="D736" s="302" t="s">
        <v>678</v>
      </c>
      <c r="E736" s="304" t="s">
        <v>679</v>
      </c>
      <c r="F736" s="302" t="s">
        <v>687</v>
      </c>
      <c r="G736" s="304" t="s">
        <v>688</v>
      </c>
      <c r="H736" s="305" t="s">
        <v>278</v>
      </c>
      <c r="I736" s="305"/>
      <c r="J736" s="304"/>
      <c r="K736" s="306"/>
      <c r="L736" s="304" t="s">
        <v>689</v>
      </c>
      <c r="M736" s="306">
        <v>10000000</v>
      </c>
      <c r="N736" s="255" t="s">
        <v>682</v>
      </c>
      <c r="O736" s="306"/>
      <c r="P736" s="304"/>
      <c r="Q736" s="306"/>
      <c r="R736" s="304"/>
      <c r="S736" s="306"/>
      <c r="T736" s="304"/>
      <c r="U736" s="304"/>
      <c r="V736" s="304"/>
      <c r="W736" s="304"/>
      <c r="X736" s="304"/>
    </row>
    <row r="737" spans="1:24" ht="75" customHeight="1">
      <c r="A737" s="302" t="s">
        <v>58</v>
      </c>
      <c r="B737" s="303" t="s">
        <v>80</v>
      </c>
      <c r="C737" s="303" t="s">
        <v>677</v>
      </c>
      <c r="D737" s="302" t="s">
        <v>678</v>
      </c>
      <c r="E737" s="304" t="s">
        <v>679</v>
      </c>
      <c r="F737" s="302" t="s">
        <v>687</v>
      </c>
      <c r="G737" s="304" t="s">
        <v>688</v>
      </c>
      <c r="H737" s="305" t="s">
        <v>311</v>
      </c>
      <c r="I737" s="305"/>
      <c r="J737" s="304" t="s">
        <v>1251</v>
      </c>
      <c r="K737" s="306">
        <v>42500000</v>
      </c>
      <c r="L737" s="304" t="s">
        <v>1252</v>
      </c>
      <c r="M737" s="306">
        <v>34000000</v>
      </c>
      <c r="N737" s="47" t="s">
        <v>1253</v>
      </c>
      <c r="O737" s="151">
        <v>23520000</v>
      </c>
      <c r="P737" s="67" t="s">
        <v>1255</v>
      </c>
      <c r="Q737" s="66" t="s">
        <v>53</v>
      </c>
      <c r="R737" s="304"/>
      <c r="S737" s="306"/>
      <c r="T737" s="304"/>
      <c r="U737" s="304"/>
      <c r="V737" s="304"/>
      <c r="W737" s="304"/>
      <c r="X737" s="304"/>
    </row>
    <row r="738" spans="1:24" ht="75" customHeight="1">
      <c r="A738" s="302" t="s">
        <v>58</v>
      </c>
      <c r="B738" s="303" t="s">
        <v>80</v>
      </c>
      <c r="C738" s="303" t="s">
        <v>677</v>
      </c>
      <c r="D738" s="302" t="s">
        <v>678</v>
      </c>
      <c r="E738" s="304" t="s">
        <v>679</v>
      </c>
      <c r="F738" s="302" t="s">
        <v>687</v>
      </c>
      <c r="G738" s="304" t="s">
        <v>688</v>
      </c>
      <c r="H738" s="305" t="s">
        <v>301</v>
      </c>
      <c r="I738" s="305"/>
      <c r="J738" s="304" t="s">
        <v>1995</v>
      </c>
      <c r="K738" s="306">
        <v>0</v>
      </c>
      <c r="L738" s="304"/>
      <c r="M738" s="306">
        <v>0</v>
      </c>
      <c r="N738" s="354" t="s">
        <v>1996</v>
      </c>
      <c r="O738" s="374">
        <v>0</v>
      </c>
      <c r="P738" s="354" t="s">
        <v>1997</v>
      </c>
      <c r="Q738" s="306"/>
      <c r="R738" s="304"/>
      <c r="S738" s="306"/>
      <c r="T738" s="304"/>
      <c r="U738" s="304"/>
      <c r="V738" s="304"/>
      <c r="W738" s="304"/>
      <c r="X738" s="304"/>
    </row>
    <row r="739" spans="1:24" ht="75" customHeight="1">
      <c r="A739" s="302" t="s">
        <v>58</v>
      </c>
      <c r="B739" s="303" t="s">
        <v>80</v>
      </c>
      <c r="C739" s="303" t="s">
        <v>677</v>
      </c>
      <c r="D739" s="302" t="s">
        <v>678</v>
      </c>
      <c r="E739" s="304" t="s">
        <v>679</v>
      </c>
      <c r="F739" s="302" t="s">
        <v>687</v>
      </c>
      <c r="G739" s="304" t="s">
        <v>688</v>
      </c>
      <c r="H739" s="305"/>
      <c r="I739" s="305" t="s">
        <v>115</v>
      </c>
      <c r="J739" s="304" t="s">
        <v>194</v>
      </c>
      <c r="K739" s="306">
        <v>2244000</v>
      </c>
      <c r="L739" s="304" t="s">
        <v>195</v>
      </c>
      <c r="M739" s="306">
        <f>((K739*14/100)+K739)*2</f>
        <v>5116320</v>
      </c>
      <c r="N739" s="127" t="s">
        <v>2695</v>
      </c>
      <c r="O739" s="202" t="s">
        <v>2697</v>
      </c>
      <c r="P739" s="127" t="s">
        <v>2696</v>
      </c>
      <c r="Q739" s="125" t="s">
        <v>53</v>
      </c>
      <c r="R739" s="304"/>
      <c r="S739" s="306"/>
      <c r="T739" s="304"/>
      <c r="U739" s="304"/>
      <c r="V739" s="304"/>
      <c r="W739" s="304"/>
      <c r="X739" s="304"/>
    </row>
    <row r="740" spans="1:24" ht="75" customHeight="1">
      <c r="A740" s="302" t="s">
        <v>58</v>
      </c>
      <c r="B740" s="303" t="s">
        <v>80</v>
      </c>
      <c r="C740" s="303" t="s">
        <v>677</v>
      </c>
      <c r="D740" s="302" t="s">
        <v>678</v>
      </c>
      <c r="E740" s="304" t="s">
        <v>679</v>
      </c>
      <c r="F740" s="302" t="s">
        <v>692</v>
      </c>
      <c r="G740" s="304" t="s">
        <v>693</v>
      </c>
      <c r="H740" s="305" t="s">
        <v>224</v>
      </c>
      <c r="I740" s="305"/>
      <c r="J740" s="304" t="s">
        <v>1079</v>
      </c>
      <c r="K740" s="306">
        <f>+PRODUCT(2951629,3)</f>
        <v>8854887</v>
      </c>
      <c r="L740" s="304" t="s">
        <v>1079</v>
      </c>
      <c r="M740" s="306">
        <v>9120533.6099999994</v>
      </c>
      <c r="N740" s="263" t="s">
        <v>2777</v>
      </c>
      <c r="O740" s="306"/>
      <c r="P740" s="304"/>
      <c r="Q740" s="306"/>
      <c r="R740" s="304"/>
      <c r="S740" s="306"/>
      <c r="T740" s="304"/>
      <c r="U740" s="304"/>
      <c r="V740" s="304"/>
      <c r="W740" s="304"/>
      <c r="X740" s="304"/>
    </row>
    <row r="741" spans="1:24" ht="75" customHeight="1">
      <c r="A741" s="302" t="s">
        <v>58</v>
      </c>
      <c r="B741" s="303" t="s">
        <v>80</v>
      </c>
      <c r="C741" s="303" t="s">
        <v>677</v>
      </c>
      <c r="D741" s="302" t="s">
        <v>678</v>
      </c>
      <c r="E741" s="304" t="s">
        <v>679</v>
      </c>
      <c r="F741" s="302" t="s">
        <v>692</v>
      </c>
      <c r="G741" s="304" t="s">
        <v>693</v>
      </c>
      <c r="H741" s="305" t="s">
        <v>278</v>
      </c>
      <c r="I741" s="305"/>
      <c r="J741" s="304" t="s">
        <v>598</v>
      </c>
      <c r="K741" s="306">
        <v>10000000</v>
      </c>
      <c r="L741" s="304" t="s">
        <v>598</v>
      </c>
      <c r="M741" s="306">
        <v>20000000</v>
      </c>
      <c r="N741" s="255" t="s">
        <v>694</v>
      </c>
      <c r="O741" s="394">
        <v>10000000</v>
      </c>
      <c r="P741" s="257" t="s">
        <v>695</v>
      </c>
      <c r="Q741" s="258" t="s">
        <v>53</v>
      </c>
      <c r="R741" s="304"/>
      <c r="S741" s="306"/>
      <c r="T741" s="304"/>
      <c r="U741" s="304"/>
      <c r="V741" s="304"/>
      <c r="W741" s="304"/>
      <c r="X741" s="304"/>
    </row>
    <row r="742" spans="1:24" ht="75" customHeight="1">
      <c r="A742" s="302" t="s">
        <v>58</v>
      </c>
      <c r="B742" s="303" t="s">
        <v>80</v>
      </c>
      <c r="C742" s="303" t="s">
        <v>677</v>
      </c>
      <c r="D742" s="302" t="s">
        <v>678</v>
      </c>
      <c r="E742" s="304" t="s">
        <v>679</v>
      </c>
      <c r="F742" s="302" t="s">
        <v>692</v>
      </c>
      <c r="G742" s="304" t="s">
        <v>693</v>
      </c>
      <c r="H742" s="305" t="s">
        <v>311</v>
      </c>
      <c r="I742" s="305"/>
      <c r="J742" s="304" t="s">
        <v>1266</v>
      </c>
      <c r="K742" s="306">
        <v>32000000</v>
      </c>
      <c r="L742" s="304" t="s">
        <v>1267</v>
      </c>
      <c r="M742" s="306">
        <f>2*K742*1.1</f>
        <v>70400000</v>
      </c>
      <c r="N742" s="47" t="s">
        <v>1268</v>
      </c>
      <c r="O742" s="151">
        <v>30000000</v>
      </c>
      <c r="P742" s="67" t="s">
        <v>1214</v>
      </c>
      <c r="Q742" s="66" t="s">
        <v>53</v>
      </c>
      <c r="R742" s="304"/>
      <c r="S742" s="306"/>
      <c r="T742" s="304"/>
      <c r="U742" s="304"/>
      <c r="V742" s="304"/>
      <c r="W742" s="304"/>
      <c r="X742" s="304"/>
    </row>
    <row r="743" spans="1:24" ht="75" customHeight="1">
      <c r="A743" s="302" t="s">
        <v>58</v>
      </c>
      <c r="B743" s="303" t="s">
        <v>80</v>
      </c>
      <c r="C743" s="303" t="s">
        <v>677</v>
      </c>
      <c r="D743" s="302" t="s">
        <v>678</v>
      </c>
      <c r="E743" s="304" t="s">
        <v>679</v>
      </c>
      <c r="F743" s="302" t="s">
        <v>696</v>
      </c>
      <c r="G743" s="304" t="s">
        <v>697</v>
      </c>
      <c r="H743" s="305" t="s">
        <v>224</v>
      </c>
      <c r="I743" s="305"/>
      <c r="J743" s="304" t="s">
        <v>1084</v>
      </c>
      <c r="K743" s="306">
        <v>5840471</v>
      </c>
      <c r="L743" s="304"/>
      <c r="M743" s="306">
        <v>0</v>
      </c>
      <c r="N743" s="304"/>
      <c r="O743" s="306"/>
      <c r="P743" s="304"/>
      <c r="Q743" s="306"/>
      <c r="R743" s="304"/>
      <c r="S743" s="306"/>
      <c r="T743" s="304"/>
      <c r="U743" s="304"/>
      <c r="V743" s="304"/>
      <c r="W743" s="304"/>
      <c r="X743" s="304"/>
    </row>
    <row r="744" spans="1:24" ht="75" customHeight="1">
      <c r="A744" s="302" t="s">
        <v>58</v>
      </c>
      <c r="B744" s="303" t="s">
        <v>80</v>
      </c>
      <c r="C744" s="303" t="s">
        <v>677</v>
      </c>
      <c r="D744" s="302" t="s">
        <v>678</v>
      </c>
      <c r="E744" s="304" t="s">
        <v>679</v>
      </c>
      <c r="F744" s="302" t="s">
        <v>696</v>
      </c>
      <c r="G744" s="304" t="s">
        <v>697</v>
      </c>
      <c r="H744" s="305" t="s">
        <v>223</v>
      </c>
      <c r="I744" s="305"/>
      <c r="J744" s="304" t="s">
        <v>698</v>
      </c>
      <c r="K744" s="306">
        <v>17594374</v>
      </c>
      <c r="L744" s="304" t="s">
        <v>698</v>
      </c>
      <c r="M744" s="306">
        <v>21992967.5</v>
      </c>
      <c r="N744" s="255" t="s">
        <v>699</v>
      </c>
      <c r="O744" s="394">
        <v>17594374</v>
      </c>
      <c r="P744" s="257" t="s">
        <v>700</v>
      </c>
      <c r="Q744" s="258"/>
      <c r="R744" s="304"/>
      <c r="S744" s="306"/>
      <c r="T744" s="304"/>
      <c r="U744" s="304"/>
      <c r="V744" s="304"/>
      <c r="W744" s="304"/>
      <c r="X744" s="304"/>
    </row>
    <row r="745" spans="1:24" ht="75" customHeight="1">
      <c r="A745" s="302" t="s">
        <v>58</v>
      </c>
      <c r="B745" s="303" t="s">
        <v>80</v>
      </c>
      <c r="C745" s="303" t="s">
        <v>677</v>
      </c>
      <c r="D745" s="302" t="s">
        <v>678</v>
      </c>
      <c r="E745" s="304" t="s">
        <v>679</v>
      </c>
      <c r="F745" s="302" t="s">
        <v>696</v>
      </c>
      <c r="G745" s="304" t="s">
        <v>697</v>
      </c>
      <c r="H745" s="305" t="s">
        <v>311</v>
      </c>
      <c r="I745" s="305"/>
      <c r="J745" s="304" t="s">
        <v>1155</v>
      </c>
      <c r="K745" s="306">
        <v>0</v>
      </c>
      <c r="L745" s="304" t="s">
        <v>1157</v>
      </c>
      <c r="M745" s="306">
        <v>0</v>
      </c>
      <c r="N745" s="47" t="s">
        <v>1248</v>
      </c>
      <c r="O745" s="66" t="s">
        <v>1249</v>
      </c>
      <c r="P745" s="67" t="s">
        <v>1250</v>
      </c>
      <c r="Q745" s="66" t="s">
        <v>53</v>
      </c>
      <c r="R745" s="304"/>
      <c r="S745" s="306"/>
      <c r="T745" s="304"/>
      <c r="U745" s="304"/>
      <c r="V745" s="304"/>
      <c r="W745" s="304"/>
      <c r="X745" s="304"/>
    </row>
    <row r="746" spans="1:24" ht="75" customHeight="1">
      <c r="A746" s="302" t="s">
        <v>58</v>
      </c>
      <c r="B746" s="303" t="s">
        <v>80</v>
      </c>
      <c r="C746" s="303" t="s">
        <v>677</v>
      </c>
      <c r="D746" s="302" t="s">
        <v>678</v>
      </c>
      <c r="E746" s="304" t="s">
        <v>679</v>
      </c>
      <c r="F746" s="302" t="s">
        <v>696</v>
      </c>
      <c r="G746" s="304" t="s">
        <v>697</v>
      </c>
      <c r="H746" s="305" t="s">
        <v>228</v>
      </c>
      <c r="I746" s="305"/>
      <c r="J746" s="304" t="s">
        <v>1490</v>
      </c>
      <c r="K746" s="306">
        <v>4000000</v>
      </c>
      <c r="L746" s="304" t="s">
        <v>1491</v>
      </c>
      <c r="M746" s="306">
        <v>4000000</v>
      </c>
      <c r="N746" s="349" t="s">
        <v>1492</v>
      </c>
      <c r="O746" s="393"/>
      <c r="P746" s="364" t="s">
        <v>1493</v>
      </c>
      <c r="Q746" s="306"/>
      <c r="R746" s="304"/>
      <c r="S746" s="306"/>
      <c r="T746" s="304"/>
      <c r="U746" s="304"/>
      <c r="V746" s="304"/>
      <c r="W746" s="304"/>
      <c r="X746" s="304"/>
    </row>
    <row r="747" spans="1:24" ht="75" customHeight="1">
      <c r="A747" s="302" t="s">
        <v>58</v>
      </c>
      <c r="B747" s="303" t="s">
        <v>80</v>
      </c>
      <c r="C747" s="303" t="s">
        <v>677</v>
      </c>
      <c r="D747" s="302" t="s">
        <v>678</v>
      </c>
      <c r="E747" s="304" t="s">
        <v>679</v>
      </c>
      <c r="F747" s="302" t="s">
        <v>696</v>
      </c>
      <c r="G747" s="304" t="s">
        <v>697</v>
      </c>
      <c r="H747" s="305" t="s">
        <v>201</v>
      </c>
      <c r="I747" s="305"/>
      <c r="J747" s="304" t="s">
        <v>1833</v>
      </c>
      <c r="K747" s="306">
        <v>22275000</v>
      </c>
      <c r="L747" s="304" t="s">
        <v>1833</v>
      </c>
      <c r="M747" s="306">
        <v>22275000</v>
      </c>
      <c r="N747" s="255" t="s">
        <v>1834</v>
      </c>
      <c r="O747" s="283"/>
      <c r="P747" s="257" t="s">
        <v>1835</v>
      </c>
      <c r="Q747" s="258"/>
      <c r="R747" s="372" t="s">
        <v>53</v>
      </c>
      <c r="S747" s="306"/>
      <c r="T747" s="304"/>
      <c r="U747" s="304"/>
      <c r="V747" s="304"/>
      <c r="W747" s="304"/>
      <c r="X747" s="304"/>
    </row>
    <row r="748" spans="1:24" ht="75" customHeight="1">
      <c r="A748" s="302" t="s">
        <v>58</v>
      </c>
      <c r="B748" s="303" t="s">
        <v>80</v>
      </c>
      <c r="C748" s="303" t="s">
        <v>677</v>
      </c>
      <c r="D748" s="302" t="s">
        <v>678</v>
      </c>
      <c r="E748" s="304" t="s">
        <v>679</v>
      </c>
      <c r="F748" s="302" t="s">
        <v>696</v>
      </c>
      <c r="G748" s="304" t="s">
        <v>697</v>
      </c>
      <c r="H748" s="305" t="s">
        <v>186</v>
      </c>
      <c r="I748" s="305"/>
      <c r="J748" s="304" t="s">
        <v>2228</v>
      </c>
      <c r="K748" s="306">
        <v>30000000</v>
      </c>
      <c r="L748" s="304" t="s">
        <v>2229</v>
      </c>
      <c r="M748" s="306">
        <v>50000000</v>
      </c>
      <c r="N748" s="102" t="s">
        <v>2347</v>
      </c>
      <c r="O748" s="27"/>
      <c r="P748" s="102" t="s">
        <v>2348</v>
      </c>
      <c r="Q748" s="88" t="s">
        <v>151</v>
      </c>
      <c r="R748" s="304"/>
      <c r="S748" s="306"/>
      <c r="T748" s="304"/>
      <c r="U748" s="304"/>
      <c r="V748" s="304"/>
      <c r="W748" s="304"/>
      <c r="X748" s="304"/>
    </row>
    <row r="749" spans="1:24" ht="75" customHeight="1">
      <c r="A749" s="302" t="s">
        <v>58</v>
      </c>
      <c r="B749" s="303" t="s">
        <v>80</v>
      </c>
      <c r="C749" s="303" t="s">
        <v>677</v>
      </c>
      <c r="D749" s="302" t="s">
        <v>678</v>
      </c>
      <c r="E749" s="304" t="s">
        <v>679</v>
      </c>
      <c r="F749" s="302" t="s">
        <v>696</v>
      </c>
      <c r="G749" s="304" t="s">
        <v>697</v>
      </c>
      <c r="H749" s="305" t="s">
        <v>183</v>
      </c>
      <c r="I749" s="305"/>
      <c r="J749" s="304" t="s">
        <v>1741</v>
      </c>
      <c r="K749" s="306">
        <v>5000000</v>
      </c>
      <c r="L749" s="304" t="s">
        <v>1742</v>
      </c>
      <c r="M749" s="306">
        <v>3000000</v>
      </c>
      <c r="N749" s="274" t="s">
        <v>1741</v>
      </c>
      <c r="O749" s="311"/>
      <c r="P749" s="286" t="s">
        <v>1743</v>
      </c>
      <c r="Q749" s="282" t="s">
        <v>53</v>
      </c>
      <c r="R749" s="304"/>
      <c r="S749" s="306"/>
      <c r="T749" s="304"/>
      <c r="U749" s="304"/>
      <c r="V749" s="304"/>
      <c r="W749" s="304"/>
      <c r="X749" s="304"/>
    </row>
    <row r="750" spans="1:24" ht="75" customHeight="1">
      <c r="A750" s="302" t="s">
        <v>58</v>
      </c>
      <c r="B750" s="303" t="s">
        <v>80</v>
      </c>
      <c r="C750" s="303" t="s">
        <v>677</v>
      </c>
      <c r="D750" s="302" t="s">
        <v>678</v>
      </c>
      <c r="E750" s="304" t="s">
        <v>679</v>
      </c>
      <c r="F750" s="302" t="s">
        <v>696</v>
      </c>
      <c r="G750" s="304" t="s">
        <v>697</v>
      </c>
      <c r="H750" s="305" t="s">
        <v>378</v>
      </c>
      <c r="I750" s="305"/>
      <c r="J750" s="304" t="s">
        <v>2232</v>
      </c>
      <c r="K750" s="306">
        <v>3000000</v>
      </c>
      <c r="L750" s="304" t="s">
        <v>2233</v>
      </c>
      <c r="M750" s="306">
        <v>3000000</v>
      </c>
      <c r="N750" s="304"/>
      <c r="O750" s="306"/>
      <c r="P750" s="304"/>
      <c r="Q750" s="306"/>
      <c r="R750" s="304"/>
      <c r="S750" s="306"/>
      <c r="T750" s="304"/>
      <c r="U750" s="304"/>
      <c r="V750" s="304"/>
      <c r="W750" s="304"/>
      <c r="X750" s="304"/>
    </row>
    <row r="751" spans="1:24" ht="75" customHeight="1">
      <c r="A751" s="302" t="s">
        <v>58</v>
      </c>
      <c r="B751" s="303" t="s">
        <v>80</v>
      </c>
      <c r="C751" s="303" t="s">
        <v>677</v>
      </c>
      <c r="D751" s="302" t="s">
        <v>678</v>
      </c>
      <c r="E751" s="304" t="s">
        <v>679</v>
      </c>
      <c r="F751" s="302" t="s">
        <v>696</v>
      </c>
      <c r="G751" s="304" t="s">
        <v>697</v>
      </c>
      <c r="H751" s="305" t="s">
        <v>370</v>
      </c>
      <c r="I751" s="305"/>
      <c r="J751" s="304" t="s">
        <v>2234</v>
      </c>
      <c r="K751" s="306">
        <v>3000000</v>
      </c>
      <c r="L751" s="304" t="s">
        <v>2235</v>
      </c>
      <c r="M751" s="306">
        <v>4000000</v>
      </c>
      <c r="N751" s="194" t="s">
        <v>2393</v>
      </c>
      <c r="O751" s="306"/>
      <c r="P751" s="304"/>
      <c r="Q751" s="306"/>
      <c r="R751" s="304"/>
      <c r="S751" s="306"/>
      <c r="T751" s="304"/>
      <c r="U751" s="304"/>
      <c r="V751" s="304"/>
      <c r="W751" s="304"/>
      <c r="X751" s="304"/>
    </row>
    <row r="752" spans="1:24" ht="75" customHeight="1">
      <c r="A752" s="302" t="s">
        <v>58</v>
      </c>
      <c r="B752" s="303" t="s">
        <v>80</v>
      </c>
      <c r="C752" s="303" t="s">
        <v>677</v>
      </c>
      <c r="D752" s="302" t="s">
        <v>678</v>
      </c>
      <c r="E752" s="304" t="s">
        <v>679</v>
      </c>
      <c r="F752" s="302" t="s">
        <v>701</v>
      </c>
      <c r="G752" s="304" t="s">
        <v>702</v>
      </c>
      <c r="H752" s="305" t="s">
        <v>308</v>
      </c>
      <c r="I752" s="305"/>
      <c r="J752" s="304" t="s">
        <v>714</v>
      </c>
      <c r="K752" s="306">
        <v>0</v>
      </c>
      <c r="L752" s="304" t="s">
        <v>714</v>
      </c>
      <c r="M752" s="306">
        <v>0</v>
      </c>
      <c r="N752" s="263" t="s">
        <v>1095</v>
      </c>
      <c r="O752" s="261"/>
      <c r="P752" s="264" t="s">
        <v>845</v>
      </c>
      <c r="Q752" s="265" t="s">
        <v>151</v>
      </c>
      <c r="R752" s="304"/>
      <c r="S752" s="306"/>
      <c r="T752" s="304"/>
      <c r="U752" s="304"/>
      <c r="V752" s="304"/>
      <c r="W752" s="304"/>
      <c r="X752" s="304"/>
    </row>
    <row r="753" spans="1:24" ht="75" customHeight="1">
      <c r="A753" s="302" t="s">
        <v>58</v>
      </c>
      <c r="B753" s="303" t="s">
        <v>80</v>
      </c>
      <c r="C753" s="303" t="s">
        <v>677</v>
      </c>
      <c r="D753" s="302" t="s">
        <v>678</v>
      </c>
      <c r="E753" s="304" t="s">
        <v>679</v>
      </c>
      <c r="F753" s="302" t="s">
        <v>701</v>
      </c>
      <c r="G753" s="304" t="s">
        <v>702</v>
      </c>
      <c r="H753" s="305" t="s">
        <v>223</v>
      </c>
      <c r="I753" s="305"/>
      <c r="J753" s="304"/>
      <c r="K753" s="306">
        <v>0</v>
      </c>
      <c r="L753" s="304" t="s">
        <v>432</v>
      </c>
      <c r="M753" s="306">
        <v>0</v>
      </c>
      <c r="N753" s="255" t="s">
        <v>416</v>
      </c>
      <c r="O753" s="306"/>
      <c r="P753" s="304"/>
      <c r="Q753" s="306"/>
      <c r="R753" s="304"/>
      <c r="S753" s="306"/>
      <c r="T753" s="304"/>
      <c r="U753" s="304"/>
      <c r="V753" s="304"/>
      <c r="W753" s="304"/>
      <c r="X753" s="304"/>
    </row>
    <row r="754" spans="1:24" ht="75" customHeight="1">
      <c r="A754" s="302" t="s">
        <v>58</v>
      </c>
      <c r="B754" s="303" t="s">
        <v>80</v>
      </c>
      <c r="C754" s="303" t="s">
        <v>677</v>
      </c>
      <c r="D754" s="302" t="s">
        <v>678</v>
      </c>
      <c r="E754" s="304" t="s">
        <v>679</v>
      </c>
      <c r="F754" s="302" t="s">
        <v>701</v>
      </c>
      <c r="G754" s="304" t="s">
        <v>702</v>
      </c>
      <c r="H754" s="305" t="s">
        <v>228</v>
      </c>
      <c r="I754" s="305"/>
      <c r="J754" s="304" t="s">
        <v>1494</v>
      </c>
      <c r="K754" s="306">
        <v>3000000</v>
      </c>
      <c r="L754" s="304" t="s">
        <v>1495</v>
      </c>
      <c r="M754" s="306">
        <v>0</v>
      </c>
      <c r="N754" s="349" t="s">
        <v>1492</v>
      </c>
      <c r="O754" s="393"/>
      <c r="P754" s="364" t="s">
        <v>1493</v>
      </c>
      <c r="Q754" s="306"/>
      <c r="R754" s="304"/>
      <c r="S754" s="306"/>
      <c r="T754" s="304"/>
      <c r="U754" s="304"/>
      <c r="V754" s="304"/>
      <c r="W754" s="304"/>
      <c r="X754" s="304"/>
    </row>
    <row r="755" spans="1:24" ht="75" customHeight="1">
      <c r="A755" s="302" t="s">
        <v>58</v>
      </c>
      <c r="B755" s="303" t="s">
        <v>80</v>
      </c>
      <c r="C755" s="303" t="s">
        <v>677</v>
      </c>
      <c r="D755" s="302" t="s">
        <v>678</v>
      </c>
      <c r="E755" s="304" t="s">
        <v>679</v>
      </c>
      <c r="F755" s="302" t="s">
        <v>701</v>
      </c>
      <c r="G755" s="304" t="s">
        <v>702</v>
      </c>
      <c r="H755" s="305" t="s">
        <v>201</v>
      </c>
      <c r="I755" s="305"/>
      <c r="J755" s="304" t="s">
        <v>1837</v>
      </c>
      <c r="K755" s="306">
        <v>60000000</v>
      </c>
      <c r="L755" s="304" t="s">
        <v>1837</v>
      </c>
      <c r="M755" s="306">
        <v>60000000</v>
      </c>
      <c r="N755" s="255" t="s">
        <v>1834</v>
      </c>
      <c r="O755" s="283"/>
      <c r="P755" s="257" t="s">
        <v>1835</v>
      </c>
      <c r="Q755" s="258"/>
      <c r="R755" s="372" t="s">
        <v>53</v>
      </c>
      <c r="S755" s="306"/>
      <c r="T755" s="304"/>
      <c r="U755" s="304"/>
      <c r="V755" s="304"/>
      <c r="W755" s="304"/>
      <c r="X755" s="304"/>
    </row>
    <row r="756" spans="1:24" ht="75" customHeight="1">
      <c r="A756" s="302" t="s">
        <v>58</v>
      </c>
      <c r="B756" s="303" t="s">
        <v>80</v>
      </c>
      <c r="C756" s="303" t="s">
        <v>677</v>
      </c>
      <c r="D756" s="302" t="s">
        <v>678</v>
      </c>
      <c r="E756" s="304" t="s">
        <v>679</v>
      </c>
      <c r="F756" s="302" t="s">
        <v>701</v>
      </c>
      <c r="G756" s="304" t="s">
        <v>702</v>
      </c>
      <c r="H756" s="305" t="s">
        <v>186</v>
      </c>
      <c r="I756" s="305"/>
      <c r="J756" s="304" t="s">
        <v>2239</v>
      </c>
      <c r="K756" s="306">
        <v>30000000</v>
      </c>
      <c r="L756" s="304" t="s">
        <v>2239</v>
      </c>
      <c r="M756" s="306">
        <v>30000000</v>
      </c>
      <c r="N756" s="102" t="s">
        <v>2353</v>
      </c>
      <c r="O756" s="27"/>
      <c r="P756" s="102" t="s">
        <v>2354</v>
      </c>
      <c r="Q756" s="88" t="s">
        <v>151</v>
      </c>
      <c r="R756" s="304"/>
      <c r="S756" s="306"/>
      <c r="T756" s="304"/>
      <c r="U756" s="304"/>
      <c r="V756" s="304"/>
      <c r="W756" s="304"/>
      <c r="X756" s="304"/>
    </row>
    <row r="757" spans="1:24" ht="75" customHeight="1">
      <c r="A757" s="302" t="s">
        <v>58</v>
      </c>
      <c r="B757" s="303" t="s">
        <v>80</v>
      </c>
      <c r="C757" s="303" t="s">
        <v>677</v>
      </c>
      <c r="D757" s="302" t="s">
        <v>678</v>
      </c>
      <c r="E757" s="304" t="s">
        <v>679</v>
      </c>
      <c r="F757" s="302" t="s">
        <v>701</v>
      </c>
      <c r="G757" s="304" t="s">
        <v>702</v>
      </c>
      <c r="H757" s="305" t="s">
        <v>183</v>
      </c>
      <c r="I757" s="305"/>
      <c r="J757" s="304" t="s">
        <v>1705</v>
      </c>
      <c r="K757" s="306">
        <v>2000000</v>
      </c>
      <c r="L757" s="304"/>
      <c r="M757" s="306">
        <v>0</v>
      </c>
      <c r="N757" s="274" t="s">
        <v>1744</v>
      </c>
      <c r="O757" s="311"/>
      <c r="P757" s="342" t="s">
        <v>1745</v>
      </c>
      <c r="Q757" s="282" t="s">
        <v>53</v>
      </c>
      <c r="R757" s="304"/>
      <c r="S757" s="306"/>
      <c r="T757" s="304"/>
      <c r="U757" s="304"/>
      <c r="V757" s="304"/>
      <c r="W757" s="304"/>
      <c r="X757" s="304"/>
    </row>
    <row r="758" spans="1:24" ht="75" customHeight="1">
      <c r="A758" s="302" t="s">
        <v>58</v>
      </c>
      <c r="B758" s="303" t="s">
        <v>80</v>
      </c>
      <c r="C758" s="303" t="s">
        <v>677</v>
      </c>
      <c r="D758" s="302" t="s">
        <v>678</v>
      </c>
      <c r="E758" s="304" t="s">
        <v>679</v>
      </c>
      <c r="F758" s="302" t="s">
        <v>701</v>
      </c>
      <c r="G758" s="304" t="s">
        <v>702</v>
      </c>
      <c r="H758" s="305" t="s">
        <v>235</v>
      </c>
      <c r="I758" s="305"/>
      <c r="J758" s="304" t="s">
        <v>2242</v>
      </c>
      <c r="K758" s="306">
        <v>60000000</v>
      </c>
      <c r="L758" s="304" t="s">
        <v>2243</v>
      </c>
      <c r="M758" s="306">
        <v>10000000</v>
      </c>
      <c r="N758" s="304"/>
      <c r="O758" s="306"/>
      <c r="P758" s="304"/>
      <c r="Q758" s="306"/>
      <c r="R758" s="304"/>
      <c r="S758" s="306"/>
      <c r="T758" s="304"/>
      <c r="U758" s="304"/>
      <c r="V758" s="304"/>
      <c r="W758" s="304"/>
      <c r="X758" s="304"/>
    </row>
    <row r="759" spans="1:24" ht="75" customHeight="1">
      <c r="A759" s="302" t="s">
        <v>58</v>
      </c>
      <c r="B759" s="303" t="s">
        <v>80</v>
      </c>
      <c r="C759" s="303" t="s">
        <v>677</v>
      </c>
      <c r="D759" s="302" t="s">
        <v>678</v>
      </c>
      <c r="E759" s="304" t="s">
        <v>679</v>
      </c>
      <c r="F759" s="302" t="s">
        <v>705</v>
      </c>
      <c r="G759" s="304" t="s">
        <v>706</v>
      </c>
      <c r="H759" s="305" t="s">
        <v>308</v>
      </c>
      <c r="I759" s="305"/>
      <c r="J759" s="304"/>
      <c r="K759" s="306">
        <v>0</v>
      </c>
      <c r="L759" s="304" t="s">
        <v>1100</v>
      </c>
      <c r="M759" s="306">
        <v>5000000</v>
      </c>
      <c r="N759" s="304"/>
      <c r="O759" s="306"/>
      <c r="P759" s="304"/>
      <c r="Q759" s="306"/>
      <c r="R759" s="304"/>
      <c r="S759" s="306"/>
      <c r="T759" s="304"/>
      <c r="U759" s="304"/>
      <c r="V759" s="304"/>
      <c r="W759" s="304"/>
      <c r="X759" s="304"/>
    </row>
    <row r="760" spans="1:24" ht="75" customHeight="1">
      <c r="A760" s="302" t="s">
        <v>58</v>
      </c>
      <c r="B760" s="303" t="s">
        <v>80</v>
      </c>
      <c r="C760" s="303" t="s">
        <v>677</v>
      </c>
      <c r="D760" s="302" t="s">
        <v>678</v>
      </c>
      <c r="E760" s="304" t="s">
        <v>679</v>
      </c>
      <c r="F760" s="302" t="s">
        <v>705</v>
      </c>
      <c r="G760" s="304" t="s">
        <v>706</v>
      </c>
      <c r="H760" s="305" t="s">
        <v>223</v>
      </c>
      <c r="I760" s="305"/>
      <c r="J760" s="304" t="s">
        <v>707</v>
      </c>
      <c r="K760" s="306">
        <v>37566188.684500001</v>
      </c>
      <c r="L760" s="304" t="s">
        <v>707</v>
      </c>
      <c r="M760" s="306">
        <v>46957735.855625004</v>
      </c>
      <c r="N760" s="255" t="s">
        <v>708</v>
      </c>
      <c r="O760" s="394">
        <v>37566188.684500001</v>
      </c>
      <c r="P760" s="257" t="s">
        <v>709</v>
      </c>
      <c r="Q760" s="258" t="s">
        <v>53</v>
      </c>
      <c r="R760" s="304"/>
      <c r="S760" s="306"/>
      <c r="T760" s="304"/>
      <c r="U760" s="304"/>
      <c r="V760" s="304"/>
      <c r="W760" s="304"/>
      <c r="X760" s="304"/>
    </row>
    <row r="761" spans="1:24" ht="75" customHeight="1">
      <c r="A761" s="302" t="s">
        <v>58</v>
      </c>
      <c r="B761" s="303" t="s">
        <v>80</v>
      </c>
      <c r="C761" s="303" t="s">
        <v>677</v>
      </c>
      <c r="D761" s="302" t="s">
        <v>678</v>
      </c>
      <c r="E761" s="304" t="s">
        <v>679</v>
      </c>
      <c r="F761" s="302" t="s">
        <v>705</v>
      </c>
      <c r="G761" s="304" t="s">
        <v>706</v>
      </c>
      <c r="H761" s="305" t="s">
        <v>311</v>
      </c>
      <c r="I761" s="305"/>
      <c r="J761" s="304" t="s">
        <v>1272</v>
      </c>
      <c r="K761" s="306">
        <v>0</v>
      </c>
      <c r="L761" s="304" t="s">
        <v>1272</v>
      </c>
      <c r="M761" s="306">
        <v>0</v>
      </c>
      <c r="N761" s="47" t="s">
        <v>1273</v>
      </c>
      <c r="O761" s="66" t="s">
        <v>1219</v>
      </c>
      <c r="P761" s="67" t="s">
        <v>1214</v>
      </c>
      <c r="Q761" s="66" t="s">
        <v>53</v>
      </c>
      <c r="R761" s="304"/>
      <c r="S761" s="306"/>
      <c r="T761" s="304"/>
      <c r="U761" s="304"/>
      <c r="V761" s="304"/>
      <c r="W761" s="304"/>
      <c r="X761" s="304"/>
    </row>
    <row r="762" spans="1:24" ht="75" customHeight="1">
      <c r="A762" s="302" t="s">
        <v>58</v>
      </c>
      <c r="B762" s="303" t="s">
        <v>80</v>
      </c>
      <c r="C762" s="303" t="s">
        <v>677</v>
      </c>
      <c r="D762" s="302" t="s">
        <v>678</v>
      </c>
      <c r="E762" s="304" t="s">
        <v>679</v>
      </c>
      <c r="F762" s="302" t="s">
        <v>705</v>
      </c>
      <c r="G762" s="304" t="s">
        <v>706</v>
      </c>
      <c r="H762" s="305" t="s">
        <v>183</v>
      </c>
      <c r="I762" s="305"/>
      <c r="J762" s="304" t="s">
        <v>1705</v>
      </c>
      <c r="K762" s="306">
        <v>2000000</v>
      </c>
      <c r="L762" s="304" t="s">
        <v>1705</v>
      </c>
      <c r="M762" s="306">
        <v>2000000</v>
      </c>
      <c r="N762" s="274" t="s">
        <v>1744</v>
      </c>
      <c r="O762" s="311"/>
      <c r="P762" s="342" t="s">
        <v>1745</v>
      </c>
      <c r="Q762" s="282" t="s">
        <v>53</v>
      </c>
      <c r="R762" s="304"/>
      <c r="S762" s="306"/>
      <c r="T762" s="304"/>
      <c r="U762" s="304"/>
      <c r="V762" s="304"/>
      <c r="W762" s="304"/>
      <c r="X762" s="304"/>
    </row>
    <row r="763" spans="1:24" ht="75" customHeight="1">
      <c r="A763" s="302" t="s">
        <v>58</v>
      </c>
      <c r="B763" s="303" t="s">
        <v>80</v>
      </c>
      <c r="C763" s="303" t="s">
        <v>677</v>
      </c>
      <c r="D763" s="302" t="s">
        <v>678</v>
      </c>
      <c r="E763" s="304" t="s">
        <v>679</v>
      </c>
      <c r="F763" s="302" t="s">
        <v>705</v>
      </c>
      <c r="G763" s="304" t="s">
        <v>706</v>
      </c>
      <c r="H763" s="305" t="s">
        <v>186</v>
      </c>
      <c r="I763" s="305"/>
      <c r="J763" s="304" t="s">
        <v>2257</v>
      </c>
      <c r="K763" s="306">
        <v>30000000</v>
      </c>
      <c r="L763" s="304" t="s">
        <v>1411</v>
      </c>
      <c r="M763" s="306">
        <v>10000000</v>
      </c>
      <c r="N763" s="304"/>
      <c r="O763" s="306"/>
      <c r="P763" s="304"/>
      <c r="Q763" s="306"/>
      <c r="R763" s="304"/>
      <c r="S763" s="306"/>
      <c r="T763" s="304"/>
      <c r="U763" s="304"/>
      <c r="V763" s="304"/>
      <c r="W763" s="304"/>
      <c r="X763" s="304"/>
    </row>
    <row r="764" spans="1:24" ht="75" customHeight="1">
      <c r="A764" s="302" t="s">
        <v>58</v>
      </c>
      <c r="B764" s="303" t="s">
        <v>80</v>
      </c>
      <c r="C764" s="303" t="s">
        <v>677</v>
      </c>
      <c r="D764" s="302" t="s">
        <v>678</v>
      </c>
      <c r="E764" s="304" t="s">
        <v>679</v>
      </c>
      <c r="F764" s="302" t="s">
        <v>705</v>
      </c>
      <c r="G764" s="304" t="s">
        <v>706</v>
      </c>
      <c r="H764" s="305" t="s">
        <v>235</v>
      </c>
      <c r="I764" s="305"/>
      <c r="J764" s="304" t="s">
        <v>2261</v>
      </c>
      <c r="K764" s="306">
        <v>10000000</v>
      </c>
      <c r="L764" s="304" t="s">
        <v>2262</v>
      </c>
      <c r="M764" s="306">
        <v>10000000</v>
      </c>
      <c r="N764" s="11" t="s">
        <v>2332</v>
      </c>
      <c r="O764" s="14"/>
      <c r="P764" s="510" t="s">
        <v>2333</v>
      </c>
      <c r="Q764" s="306"/>
      <c r="R764" s="304"/>
      <c r="S764" s="306"/>
      <c r="T764" s="304"/>
      <c r="U764" s="304"/>
      <c r="V764" s="304"/>
      <c r="W764" s="304"/>
      <c r="X764" s="304"/>
    </row>
    <row r="765" spans="1:24" ht="75" customHeight="1">
      <c r="A765" s="302" t="s">
        <v>58</v>
      </c>
      <c r="B765" s="303" t="s">
        <v>80</v>
      </c>
      <c r="C765" s="303" t="s">
        <v>677</v>
      </c>
      <c r="D765" s="302" t="s">
        <v>678</v>
      </c>
      <c r="E765" s="304" t="s">
        <v>679</v>
      </c>
      <c r="F765" s="302" t="s">
        <v>705</v>
      </c>
      <c r="G765" s="304" t="s">
        <v>706</v>
      </c>
      <c r="H765" s="305" t="s">
        <v>378</v>
      </c>
      <c r="I765" s="305"/>
      <c r="J765" s="304" t="s">
        <v>2269</v>
      </c>
      <c r="K765" s="306">
        <v>3000000</v>
      </c>
      <c r="L765" s="304" t="s">
        <v>2270</v>
      </c>
      <c r="M765" s="306">
        <v>3000000</v>
      </c>
      <c r="N765" s="304"/>
      <c r="O765" s="306"/>
      <c r="P765" s="304"/>
      <c r="Q765" s="306"/>
      <c r="R765" s="304"/>
      <c r="S765" s="306"/>
      <c r="T765" s="304"/>
      <c r="U765" s="304"/>
      <c r="V765" s="304"/>
      <c r="W765" s="304"/>
      <c r="X765" s="304"/>
    </row>
    <row r="766" spans="1:24" ht="75" customHeight="1">
      <c r="A766" s="302" t="s">
        <v>58</v>
      </c>
      <c r="B766" s="303" t="s">
        <v>80</v>
      </c>
      <c r="C766" s="303" t="s">
        <v>677</v>
      </c>
      <c r="D766" s="302" t="s">
        <v>678</v>
      </c>
      <c r="E766" s="304" t="s">
        <v>679</v>
      </c>
      <c r="F766" s="302" t="s">
        <v>705</v>
      </c>
      <c r="G766" s="304" t="s">
        <v>706</v>
      </c>
      <c r="H766" s="305" t="s">
        <v>370</v>
      </c>
      <c r="I766" s="305"/>
      <c r="J766" s="304" t="s">
        <v>2271</v>
      </c>
      <c r="K766" s="306">
        <v>3000000</v>
      </c>
      <c r="L766" s="304" t="s">
        <v>2271</v>
      </c>
      <c r="M766" s="306">
        <v>4000000</v>
      </c>
      <c r="N766" s="194" t="s">
        <v>2393</v>
      </c>
      <c r="O766" s="306"/>
      <c r="P766" s="304"/>
      <c r="Q766" s="306"/>
      <c r="R766" s="304"/>
      <c r="S766" s="306"/>
      <c r="T766" s="304"/>
      <c r="U766" s="304"/>
      <c r="V766" s="304"/>
      <c r="W766" s="304"/>
      <c r="X766" s="304"/>
    </row>
    <row r="767" spans="1:24" ht="75" customHeight="1">
      <c r="A767" s="302" t="s">
        <v>58</v>
      </c>
      <c r="B767" s="303" t="s">
        <v>80</v>
      </c>
      <c r="C767" s="303" t="s">
        <v>677</v>
      </c>
      <c r="D767" s="302" t="s">
        <v>678</v>
      </c>
      <c r="E767" s="304" t="s">
        <v>679</v>
      </c>
      <c r="F767" s="302" t="s">
        <v>705</v>
      </c>
      <c r="G767" s="304" t="s">
        <v>706</v>
      </c>
      <c r="H767" s="305"/>
      <c r="I767" s="305" t="s">
        <v>92</v>
      </c>
      <c r="J767" s="304"/>
      <c r="K767" s="306">
        <v>0</v>
      </c>
      <c r="L767" s="304"/>
      <c r="M767" s="306">
        <v>0</v>
      </c>
      <c r="N767" s="304"/>
      <c r="O767" s="306"/>
      <c r="P767" s="304"/>
      <c r="Q767" s="306"/>
      <c r="R767" s="304"/>
      <c r="S767" s="306"/>
      <c r="T767" s="304"/>
      <c r="U767" s="304"/>
      <c r="V767" s="304"/>
      <c r="W767" s="304"/>
      <c r="X767" s="304"/>
    </row>
    <row r="768" spans="1:24" ht="75" customHeight="1">
      <c r="A768" s="302" t="s">
        <v>58</v>
      </c>
      <c r="B768" s="303" t="s">
        <v>80</v>
      </c>
      <c r="C768" s="303" t="s">
        <v>677</v>
      </c>
      <c r="D768" s="302" t="s">
        <v>678</v>
      </c>
      <c r="E768" s="304" t="s">
        <v>679</v>
      </c>
      <c r="F768" s="302" t="s">
        <v>705</v>
      </c>
      <c r="G768" s="304" t="s">
        <v>706</v>
      </c>
      <c r="H768" s="305"/>
      <c r="I768" s="305" t="s">
        <v>228</v>
      </c>
      <c r="J768" s="304" t="s">
        <v>1497</v>
      </c>
      <c r="K768" s="306">
        <v>7000000</v>
      </c>
      <c r="L768" s="304" t="s">
        <v>1498</v>
      </c>
      <c r="M768" s="306">
        <v>7000000</v>
      </c>
      <c r="N768" s="304"/>
      <c r="O768" s="306"/>
      <c r="P768" s="304"/>
      <c r="Q768" s="306"/>
      <c r="R768" s="304"/>
      <c r="S768" s="306"/>
      <c r="T768" s="304"/>
      <c r="U768" s="304"/>
      <c r="V768" s="304"/>
      <c r="W768" s="304"/>
      <c r="X768" s="304"/>
    </row>
    <row r="769" spans="1:24" ht="75" customHeight="1">
      <c r="A769" s="302" t="s">
        <v>58</v>
      </c>
      <c r="B769" s="303" t="s">
        <v>80</v>
      </c>
      <c r="C769" s="303" t="s">
        <v>677</v>
      </c>
      <c r="D769" s="302" t="s">
        <v>1101</v>
      </c>
      <c r="E769" s="304" t="s">
        <v>1102</v>
      </c>
      <c r="F769" s="302" t="s">
        <v>1103</v>
      </c>
      <c r="G769" s="304" t="s">
        <v>1105</v>
      </c>
      <c r="H769" s="305" t="s">
        <v>308</v>
      </c>
      <c r="I769" s="305"/>
      <c r="J769" s="304"/>
      <c r="K769" s="306">
        <v>0</v>
      </c>
      <c r="L769" s="304"/>
      <c r="M769" s="306">
        <v>0</v>
      </c>
      <c r="N769" s="304"/>
      <c r="O769" s="306"/>
      <c r="P769" s="304"/>
      <c r="Q769" s="306"/>
      <c r="R769" s="304"/>
      <c r="S769" s="306"/>
      <c r="T769" s="304"/>
      <c r="U769" s="304"/>
      <c r="V769" s="304"/>
      <c r="W769" s="304"/>
      <c r="X769" s="304"/>
    </row>
    <row r="770" spans="1:24" ht="75" customHeight="1">
      <c r="A770" s="302" t="s">
        <v>58</v>
      </c>
      <c r="B770" s="303" t="s">
        <v>80</v>
      </c>
      <c r="C770" s="303" t="s">
        <v>677</v>
      </c>
      <c r="D770" s="302" t="s">
        <v>1101</v>
      </c>
      <c r="E770" s="304" t="s">
        <v>1102</v>
      </c>
      <c r="F770" s="302" t="s">
        <v>1103</v>
      </c>
      <c r="G770" s="304" t="s">
        <v>1105</v>
      </c>
      <c r="H770" s="305" t="s">
        <v>76</v>
      </c>
      <c r="I770" s="305"/>
      <c r="J770" s="304" t="s">
        <v>1389</v>
      </c>
      <c r="K770" s="306">
        <v>2734235</v>
      </c>
      <c r="L770" s="304" t="s">
        <v>2275</v>
      </c>
      <c r="M770" s="306">
        <v>5729522</v>
      </c>
      <c r="N770" s="102" t="s">
        <v>2614</v>
      </c>
      <c r="O770" s="103"/>
      <c r="P770" s="102" t="s">
        <v>2606</v>
      </c>
      <c r="Q770" s="103" t="s">
        <v>53</v>
      </c>
      <c r="R770" s="304"/>
      <c r="S770" s="306"/>
      <c r="T770" s="304"/>
      <c r="U770" s="304"/>
      <c r="V770" s="304"/>
      <c r="W770" s="304"/>
      <c r="X770" s="304"/>
    </row>
    <row r="771" spans="1:24" ht="75" customHeight="1">
      <c r="A771" s="302" t="s">
        <v>58</v>
      </c>
      <c r="B771" s="303" t="s">
        <v>80</v>
      </c>
      <c r="C771" s="303" t="s">
        <v>677</v>
      </c>
      <c r="D771" s="302" t="s">
        <v>1101</v>
      </c>
      <c r="E771" s="304" t="s">
        <v>1102</v>
      </c>
      <c r="F771" s="302" t="s">
        <v>1103</v>
      </c>
      <c r="G771" s="304" t="s">
        <v>1105</v>
      </c>
      <c r="H771" s="305" t="s">
        <v>301</v>
      </c>
      <c r="I771" s="305"/>
      <c r="J771" s="304" t="s">
        <v>1998</v>
      </c>
      <c r="K771" s="306">
        <v>0</v>
      </c>
      <c r="L771" s="304"/>
      <c r="M771" s="306">
        <v>0</v>
      </c>
      <c r="N771" s="354" t="s">
        <v>1999</v>
      </c>
      <c r="O771" s="374">
        <v>0</v>
      </c>
      <c r="P771" s="354" t="s">
        <v>2000</v>
      </c>
      <c r="Q771" s="306"/>
      <c r="R771" s="304"/>
      <c r="S771" s="306"/>
      <c r="T771" s="304"/>
      <c r="U771" s="304"/>
      <c r="V771" s="304"/>
      <c r="W771" s="304"/>
      <c r="X771" s="304"/>
    </row>
    <row r="772" spans="1:24" ht="75" customHeight="1">
      <c r="A772" s="302" t="s">
        <v>58</v>
      </c>
      <c r="B772" s="303" t="s">
        <v>80</v>
      </c>
      <c r="C772" s="303" t="s">
        <v>677</v>
      </c>
      <c r="D772" s="302" t="s">
        <v>1101</v>
      </c>
      <c r="E772" s="304" t="s">
        <v>1102</v>
      </c>
      <c r="F772" s="302" t="s">
        <v>1103</v>
      </c>
      <c r="G772" s="304" t="s">
        <v>1105</v>
      </c>
      <c r="H772" s="305"/>
      <c r="I772" s="305" t="s">
        <v>257</v>
      </c>
      <c r="J772" s="304" t="s">
        <v>1705</v>
      </c>
      <c r="K772" s="306">
        <v>2000000</v>
      </c>
      <c r="L772" s="304" t="s">
        <v>1705</v>
      </c>
      <c r="M772" s="306">
        <v>2000000</v>
      </c>
      <c r="N772" s="274" t="s">
        <v>1748</v>
      </c>
      <c r="O772" s="275" t="s">
        <v>1422</v>
      </c>
      <c r="P772" s="389" t="s">
        <v>1422</v>
      </c>
      <c r="Q772" s="326" t="s">
        <v>1422</v>
      </c>
      <c r="R772" s="473" t="s">
        <v>1422</v>
      </c>
      <c r="S772" s="306"/>
      <c r="T772" s="304"/>
      <c r="U772" s="304"/>
      <c r="V772" s="304"/>
      <c r="W772" s="304"/>
      <c r="X772" s="304"/>
    </row>
    <row r="773" spans="1:24" ht="75" customHeight="1">
      <c r="A773" s="302" t="s">
        <v>58</v>
      </c>
      <c r="B773" s="303" t="s">
        <v>80</v>
      </c>
      <c r="C773" s="303" t="s">
        <v>677</v>
      </c>
      <c r="D773" s="302" t="s">
        <v>1101</v>
      </c>
      <c r="E773" s="304" t="s">
        <v>1102</v>
      </c>
      <c r="F773" s="302" t="s">
        <v>1103</v>
      </c>
      <c r="G773" s="304" t="s">
        <v>1105</v>
      </c>
      <c r="H773" s="305"/>
      <c r="I773" s="305" t="s">
        <v>115</v>
      </c>
      <c r="J773" s="304" t="s">
        <v>2280</v>
      </c>
      <c r="K773" s="306">
        <v>3799000</v>
      </c>
      <c r="L773" s="304" t="s">
        <v>2281</v>
      </c>
      <c r="M773" s="306">
        <f>((K773*14/100)+K773)*2</f>
        <v>8661720</v>
      </c>
      <c r="N773" s="127" t="s">
        <v>2698</v>
      </c>
      <c r="O773" s="202" t="s">
        <v>2674</v>
      </c>
      <c r="P773" s="127" t="s">
        <v>2675</v>
      </c>
      <c r="Q773" s="125" t="s">
        <v>53</v>
      </c>
      <c r="R773" s="124"/>
      <c r="S773" s="125" t="s">
        <v>53</v>
      </c>
      <c r="T773" s="304"/>
      <c r="U773" s="304"/>
      <c r="V773" s="304"/>
      <c r="W773" s="304"/>
      <c r="X773" s="304"/>
    </row>
    <row r="774" spans="1:24" ht="75" customHeight="1">
      <c r="A774" s="302" t="s">
        <v>58</v>
      </c>
      <c r="B774" s="303" t="s">
        <v>80</v>
      </c>
      <c r="C774" s="303" t="s">
        <v>677</v>
      </c>
      <c r="D774" s="302" t="s">
        <v>1101</v>
      </c>
      <c r="E774" s="304" t="s">
        <v>1102</v>
      </c>
      <c r="F774" s="302" t="s">
        <v>1110</v>
      </c>
      <c r="G774" s="304" t="s">
        <v>1111</v>
      </c>
      <c r="H774" s="305" t="s">
        <v>308</v>
      </c>
      <c r="I774" s="305"/>
      <c r="J774" s="304"/>
      <c r="K774" s="306"/>
      <c r="L774" s="304"/>
      <c r="M774" s="306"/>
      <c r="N774" s="304"/>
      <c r="O774" s="306"/>
      <c r="P774" s="304"/>
      <c r="Q774" s="306"/>
      <c r="R774" s="304"/>
      <c r="S774" s="306"/>
      <c r="T774" s="304"/>
      <c r="U774" s="304"/>
      <c r="V774" s="304"/>
      <c r="W774" s="304"/>
      <c r="X774" s="304"/>
    </row>
    <row r="775" spans="1:24" ht="75" customHeight="1">
      <c r="A775" s="302" t="s">
        <v>58</v>
      </c>
      <c r="B775" s="303" t="s">
        <v>80</v>
      </c>
      <c r="C775" s="303" t="s">
        <v>677</v>
      </c>
      <c r="D775" s="302" t="s">
        <v>1101</v>
      </c>
      <c r="E775" s="304" t="s">
        <v>1102</v>
      </c>
      <c r="F775" s="302" t="s">
        <v>1110</v>
      </c>
      <c r="G775" s="304" t="s">
        <v>1111</v>
      </c>
      <c r="H775" s="305" t="s">
        <v>76</v>
      </c>
      <c r="I775" s="305"/>
      <c r="J775" s="304" t="s">
        <v>2289</v>
      </c>
      <c r="K775" s="306">
        <v>2734235</v>
      </c>
      <c r="L775" s="304" t="s">
        <v>2289</v>
      </c>
      <c r="M775" s="306">
        <v>5729522</v>
      </c>
      <c r="N775" s="102" t="s">
        <v>2615</v>
      </c>
      <c r="O775" s="103"/>
      <c r="P775" s="102" t="s">
        <v>2616</v>
      </c>
      <c r="Q775" s="103" t="s">
        <v>53</v>
      </c>
      <c r="R775" s="304"/>
      <c r="S775" s="306"/>
      <c r="T775" s="304"/>
      <c r="U775" s="304"/>
      <c r="V775" s="304"/>
      <c r="W775" s="304"/>
      <c r="X775" s="304"/>
    </row>
    <row r="776" spans="1:24" ht="75" customHeight="1">
      <c r="A776" s="302" t="s">
        <v>58</v>
      </c>
      <c r="B776" s="303" t="s">
        <v>80</v>
      </c>
      <c r="C776" s="303" t="s">
        <v>677</v>
      </c>
      <c r="D776" s="302" t="s">
        <v>1101</v>
      </c>
      <c r="E776" s="304" t="s">
        <v>1102</v>
      </c>
      <c r="F776" s="302" t="s">
        <v>1110</v>
      </c>
      <c r="G776" s="304" t="s">
        <v>1111</v>
      </c>
      <c r="H776" s="305"/>
      <c r="I776" s="305" t="s">
        <v>115</v>
      </c>
      <c r="J776" s="304" t="s">
        <v>2194</v>
      </c>
      <c r="K776" s="306">
        <v>3799000</v>
      </c>
      <c r="L776" s="304" t="s">
        <v>2195</v>
      </c>
      <c r="M776" s="306">
        <f>((K776*14/100)+K776)*2</f>
        <v>8661720</v>
      </c>
      <c r="N776" s="127" t="s">
        <v>2695</v>
      </c>
      <c r="O776" s="202" t="s">
        <v>2674</v>
      </c>
      <c r="P776" s="127" t="s">
        <v>2696</v>
      </c>
      <c r="Q776" s="125" t="s">
        <v>53</v>
      </c>
      <c r="R776" s="304"/>
      <c r="S776" s="306"/>
      <c r="T776" s="304"/>
      <c r="U776" s="304"/>
      <c r="V776" s="304"/>
      <c r="W776" s="304"/>
      <c r="X776" s="304"/>
    </row>
    <row r="777" spans="1:24" ht="75" customHeight="1">
      <c r="A777" s="302" t="s">
        <v>58</v>
      </c>
      <c r="B777" s="303" t="s">
        <v>80</v>
      </c>
      <c r="C777" s="303" t="s">
        <v>677</v>
      </c>
      <c r="D777" s="302" t="s">
        <v>1101</v>
      </c>
      <c r="E777" s="304" t="s">
        <v>1102</v>
      </c>
      <c r="F777" s="302" t="s">
        <v>1110</v>
      </c>
      <c r="G777" s="304" t="s">
        <v>1111</v>
      </c>
      <c r="H777" s="305"/>
      <c r="I777" s="305" t="s">
        <v>301</v>
      </c>
      <c r="J777" s="304" t="s">
        <v>2002</v>
      </c>
      <c r="K777" s="306">
        <v>0</v>
      </c>
      <c r="L777" s="304"/>
      <c r="M777" s="306">
        <v>0</v>
      </c>
      <c r="N777" s="354" t="s">
        <v>2003</v>
      </c>
      <c r="O777" s="374">
        <v>0</v>
      </c>
      <c r="P777" s="354" t="s">
        <v>2004</v>
      </c>
      <c r="Q777" s="306"/>
      <c r="R777" s="304"/>
      <c r="S777" s="306"/>
      <c r="T777" s="304"/>
      <c r="U777" s="304"/>
      <c r="V777" s="304"/>
      <c r="W777" s="304"/>
      <c r="X777" s="304"/>
    </row>
    <row r="778" spans="1:24" ht="75" customHeight="1">
      <c r="A778" s="302" t="s">
        <v>58</v>
      </c>
      <c r="B778" s="303" t="s">
        <v>80</v>
      </c>
      <c r="C778" s="303" t="s">
        <v>677</v>
      </c>
      <c r="D778" s="302" t="s">
        <v>1101</v>
      </c>
      <c r="E778" s="304" t="s">
        <v>1102</v>
      </c>
      <c r="F778" s="302" t="s">
        <v>1110</v>
      </c>
      <c r="G778" s="304" t="s">
        <v>1111</v>
      </c>
      <c r="H778" s="305"/>
      <c r="I778" s="305" t="s">
        <v>906</v>
      </c>
      <c r="J778" s="304" t="s">
        <v>1705</v>
      </c>
      <c r="K778" s="306">
        <v>2000000</v>
      </c>
      <c r="L778" s="304" t="s">
        <v>1705</v>
      </c>
      <c r="M778" s="306">
        <v>2000000</v>
      </c>
      <c r="N778" s="274" t="s">
        <v>1751</v>
      </c>
      <c r="O778" s="275" t="s">
        <v>1422</v>
      </c>
      <c r="P778" s="389" t="s">
        <v>1422</v>
      </c>
      <c r="Q778" s="326" t="s">
        <v>1422</v>
      </c>
      <c r="R778" s="473" t="s">
        <v>1422</v>
      </c>
      <c r="S778" s="330" t="s">
        <v>1422</v>
      </c>
      <c r="T778" s="304"/>
      <c r="U778" s="304"/>
      <c r="V778" s="304"/>
      <c r="W778" s="304"/>
      <c r="X778" s="304"/>
    </row>
    <row r="779" spans="1:24" ht="75" customHeight="1">
      <c r="A779" s="302" t="s">
        <v>58</v>
      </c>
      <c r="B779" s="303" t="s">
        <v>80</v>
      </c>
      <c r="C779" s="303" t="s">
        <v>677</v>
      </c>
      <c r="D779" s="302" t="s">
        <v>1101</v>
      </c>
      <c r="E779" s="304" t="s">
        <v>1102</v>
      </c>
      <c r="F779" s="302" t="s">
        <v>1116</v>
      </c>
      <c r="G779" s="304" t="s">
        <v>1118</v>
      </c>
      <c r="H779" s="305" t="s">
        <v>228</v>
      </c>
      <c r="I779" s="305"/>
      <c r="J779" s="304" t="s">
        <v>1531</v>
      </c>
      <c r="K779" s="306">
        <v>8000000</v>
      </c>
      <c r="L779" s="304" t="s">
        <v>1532</v>
      </c>
      <c r="M779" s="306">
        <v>8000000</v>
      </c>
      <c r="N779" s="304"/>
      <c r="O779" s="306"/>
      <c r="P779" s="304"/>
      <c r="Q779" s="306"/>
      <c r="R779" s="304"/>
      <c r="S779" s="306"/>
      <c r="T779" s="304"/>
      <c r="U779" s="304"/>
      <c r="V779" s="304"/>
      <c r="W779" s="304"/>
      <c r="X779" s="304"/>
    </row>
    <row r="780" spans="1:24" ht="75" customHeight="1">
      <c r="A780" s="302" t="s">
        <v>58</v>
      </c>
      <c r="B780" s="303" t="s">
        <v>80</v>
      </c>
      <c r="C780" s="303" t="s">
        <v>677</v>
      </c>
      <c r="D780" s="302" t="s">
        <v>1101</v>
      </c>
      <c r="E780" s="304" t="s">
        <v>1102</v>
      </c>
      <c r="F780" s="302" t="s">
        <v>1116</v>
      </c>
      <c r="G780" s="304" t="s">
        <v>1118</v>
      </c>
      <c r="H780" s="305" t="s">
        <v>201</v>
      </c>
      <c r="I780" s="305"/>
      <c r="J780" s="304" t="s">
        <v>1854</v>
      </c>
      <c r="K780" s="306">
        <v>22275000</v>
      </c>
      <c r="L780" s="304" t="s">
        <v>1854</v>
      </c>
      <c r="M780" s="306">
        <v>22275000</v>
      </c>
      <c r="N780" s="255" t="s">
        <v>1834</v>
      </c>
      <c r="O780" s="283"/>
      <c r="P780" s="257" t="s">
        <v>1852</v>
      </c>
      <c r="Q780" s="315"/>
      <c r="R780" s="372" t="s">
        <v>53</v>
      </c>
      <c r="S780" s="306"/>
      <c r="T780" s="304"/>
      <c r="U780" s="304"/>
      <c r="V780" s="304"/>
      <c r="W780" s="304"/>
      <c r="X780" s="304"/>
    </row>
    <row r="781" spans="1:24" ht="75" customHeight="1">
      <c r="A781" s="302" t="s">
        <v>58</v>
      </c>
      <c r="B781" s="303" t="s">
        <v>80</v>
      </c>
      <c r="C781" s="303" t="s">
        <v>677</v>
      </c>
      <c r="D781" s="302" t="s">
        <v>1101</v>
      </c>
      <c r="E781" s="304" t="s">
        <v>1102</v>
      </c>
      <c r="F781" s="302" t="s">
        <v>1116</v>
      </c>
      <c r="G781" s="304" t="s">
        <v>1118</v>
      </c>
      <c r="H781" s="305" t="s">
        <v>235</v>
      </c>
      <c r="I781" s="305"/>
      <c r="J781" s="304" t="s">
        <v>2301</v>
      </c>
      <c r="K781" s="306">
        <v>10000000</v>
      </c>
      <c r="L781" s="304" t="s">
        <v>2304</v>
      </c>
      <c r="M781" s="306">
        <v>10000000</v>
      </c>
      <c r="N781" s="304"/>
      <c r="O781" s="306"/>
      <c r="P781" s="304"/>
      <c r="Q781" s="306"/>
      <c r="R781" s="304"/>
      <c r="S781" s="306"/>
      <c r="T781" s="304"/>
      <c r="U781" s="304"/>
      <c r="V781" s="304"/>
      <c r="W781" s="304"/>
      <c r="X781" s="304"/>
    </row>
    <row r="782" spans="1:24" ht="75" customHeight="1">
      <c r="A782" s="302" t="s">
        <v>58</v>
      </c>
      <c r="B782" s="303" t="s">
        <v>80</v>
      </c>
      <c r="C782" s="303" t="s">
        <v>677</v>
      </c>
      <c r="D782" s="302" t="s">
        <v>1101</v>
      </c>
      <c r="E782" s="304" t="s">
        <v>1102</v>
      </c>
      <c r="F782" s="302" t="s">
        <v>1116</v>
      </c>
      <c r="G782" s="304" t="s">
        <v>1118</v>
      </c>
      <c r="H782" s="305" t="s">
        <v>186</v>
      </c>
      <c r="I782" s="305"/>
      <c r="J782" s="304"/>
      <c r="K782" s="306">
        <v>0</v>
      </c>
      <c r="L782" s="304"/>
      <c r="M782" s="306">
        <v>0</v>
      </c>
      <c r="N782" s="304"/>
      <c r="O782" s="306"/>
      <c r="P782" s="304"/>
      <c r="Q782" s="306"/>
      <c r="R782" s="304"/>
      <c r="S782" s="306"/>
      <c r="T782" s="304"/>
      <c r="U782" s="304"/>
      <c r="V782" s="304"/>
      <c r="W782" s="304"/>
      <c r="X782" s="304"/>
    </row>
    <row r="783" spans="1:24" ht="75" customHeight="1">
      <c r="A783" s="302" t="s">
        <v>58</v>
      </c>
      <c r="B783" s="303" t="s">
        <v>80</v>
      </c>
      <c r="C783" s="303" t="s">
        <v>677</v>
      </c>
      <c r="D783" s="302" t="s">
        <v>1101</v>
      </c>
      <c r="E783" s="304" t="s">
        <v>1102</v>
      </c>
      <c r="F783" s="302" t="s">
        <v>1116</v>
      </c>
      <c r="G783" s="304" t="s">
        <v>1118</v>
      </c>
      <c r="H783" s="305" t="s">
        <v>183</v>
      </c>
      <c r="I783" s="305"/>
      <c r="J783" s="304" t="s">
        <v>1705</v>
      </c>
      <c r="K783" s="306">
        <v>2000000</v>
      </c>
      <c r="L783" s="304" t="s">
        <v>1705</v>
      </c>
      <c r="M783" s="306">
        <v>2000000</v>
      </c>
      <c r="N783" s="274" t="s">
        <v>1705</v>
      </c>
      <c r="O783" s="283">
        <v>2000000</v>
      </c>
      <c r="P783" s="342" t="s">
        <v>1745</v>
      </c>
      <c r="Q783" s="282" t="s">
        <v>53</v>
      </c>
      <c r="R783" s="304"/>
      <c r="S783" s="306"/>
      <c r="T783" s="304"/>
      <c r="U783" s="304"/>
      <c r="V783" s="304"/>
      <c r="W783" s="304"/>
      <c r="X783" s="304"/>
    </row>
    <row r="784" spans="1:24" ht="75" customHeight="1">
      <c r="A784" s="304" t="s">
        <v>58</v>
      </c>
      <c r="B784" s="304" t="s">
        <v>80</v>
      </c>
      <c r="C784" s="304" t="s">
        <v>677</v>
      </c>
      <c r="D784" s="304" t="s">
        <v>1101</v>
      </c>
      <c r="E784" s="304" t="s">
        <v>1102</v>
      </c>
      <c r="F784" s="302" t="s">
        <v>1116</v>
      </c>
      <c r="G784" s="304" t="s">
        <v>1118</v>
      </c>
      <c r="H784" s="305" t="s">
        <v>378</v>
      </c>
      <c r="I784" s="305"/>
      <c r="J784" s="304" t="s">
        <v>2319</v>
      </c>
      <c r="K784" s="306">
        <v>3000000</v>
      </c>
      <c r="L784" s="304" t="s">
        <v>2320</v>
      </c>
      <c r="M784" s="306">
        <v>3000000</v>
      </c>
      <c r="N784" s="304"/>
      <c r="O784" s="306"/>
      <c r="P784" s="304"/>
      <c r="Q784" s="306"/>
      <c r="R784" s="304"/>
      <c r="S784" s="306"/>
      <c r="T784" s="304"/>
      <c r="U784" s="304"/>
      <c r="V784" s="304"/>
      <c r="W784" s="304"/>
      <c r="X784" s="304"/>
    </row>
    <row r="785" spans="1:24" ht="75" customHeight="1">
      <c r="A785" s="302" t="s">
        <v>58</v>
      </c>
      <c r="B785" s="303" t="s">
        <v>80</v>
      </c>
      <c r="C785" s="303" t="s">
        <v>677</v>
      </c>
      <c r="D785" s="302" t="s">
        <v>1101</v>
      </c>
      <c r="E785" s="304" t="s">
        <v>1102</v>
      </c>
      <c r="F785" s="302" t="s">
        <v>1116</v>
      </c>
      <c r="G785" s="304" t="s">
        <v>1118</v>
      </c>
      <c r="H785" s="305" t="s">
        <v>370</v>
      </c>
      <c r="I785" s="305"/>
      <c r="J785" s="304" t="s">
        <v>2324</v>
      </c>
      <c r="K785" s="306">
        <v>3000000</v>
      </c>
      <c r="L785" s="304" t="s">
        <v>2304</v>
      </c>
      <c r="M785" s="306">
        <v>4000000</v>
      </c>
      <c r="N785" s="190" t="s">
        <v>2473</v>
      </c>
      <c r="O785" s="306"/>
      <c r="P785" s="304"/>
      <c r="Q785" s="306"/>
      <c r="R785" s="304"/>
      <c r="S785" s="306"/>
      <c r="T785" s="304"/>
      <c r="U785" s="304"/>
      <c r="V785" s="304"/>
      <c r="W785" s="304"/>
      <c r="X785" s="304"/>
    </row>
    <row r="786" spans="1:24" ht="75" customHeight="1">
      <c r="A786" s="302" t="s">
        <v>58</v>
      </c>
      <c r="B786" s="303" t="s">
        <v>80</v>
      </c>
      <c r="C786" s="303" t="s">
        <v>677</v>
      </c>
      <c r="D786" s="302" t="s">
        <v>1101</v>
      </c>
      <c r="E786" s="304" t="s">
        <v>1102</v>
      </c>
      <c r="F786" s="302" t="s">
        <v>1116</v>
      </c>
      <c r="G786" s="304" t="s">
        <v>1118</v>
      </c>
      <c r="H786" s="305"/>
      <c r="I786" s="305" t="s">
        <v>224</v>
      </c>
      <c r="J786" s="304" t="s">
        <v>1120</v>
      </c>
      <c r="K786" s="306">
        <f>+PRODUCT(3422269,2)</f>
        <v>6844538</v>
      </c>
      <c r="L786" s="304" t="s">
        <v>1120</v>
      </c>
      <c r="M786" s="306">
        <v>7049874.1400000006</v>
      </c>
      <c r="N786" s="304"/>
      <c r="O786" s="306"/>
      <c r="P786" s="304"/>
      <c r="Q786" s="306"/>
      <c r="R786" s="304"/>
      <c r="S786" s="306"/>
      <c r="T786" s="304"/>
      <c r="U786" s="304"/>
      <c r="V786" s="304"/>
      <c r="W786" s="304"/>
      <c r="X786" s="304"/>
    </row>
    <row r="787" spans="1:24" ht="75" customHeight="1">
      <c r="A787" s="302" t="s">
        <v>58</v>
      </c>
      <c r="B787" s="303" t="s">
        <v>80</v>
      </c>
      <c r="C787" s="303" t="s">
        <v>677</v>
      </c>
      <c r="D787" s="302" t="s">
        <v>1101</v>
      </c>
      <c r="E787" s="304" t="s">
        <v>1102</v>
      </c>
      <c r="F787" s="302" t="s">
        <v>1116</v>
      </c>
      <c r="G787" s="304" t="s">
        <v>1118</v>
      </c>
      <c r="H787" s="305"/>
      <c r="I787" s="305" t="s">
        <v>115</v>
      </c>
      <c r="J787" s="304" t="s">
        <v>194</v>
      </c>
      <c r="K787" s="306">
        <v>3799000</v>
      </c>
      <c r="L787" s="304" t="s">
        <v>195</v>
      </c>
      <c r="M787" s="306">
        <f>((K787*14/100)+K787)*2</f>
        <v>8661720</v>
      </c>
      <c r="N787" s="127" t="s">
        <v>2695</v>
      </c>
      <c r="O787" s="202" t="s">
        <v>2706</v>
      </c>
      <c r="P787" s="127" t="s">
        <v>2696</v>
      </c>
      <c r="Q787" s="125" t="s">
        <v>53</v>
      </c>
      <c r="R787" s="304"/>
      <c r="S787" s="306"/>
      <c r="T787" s="304"/>
      <c r="U787" s="304"/>
      <c r="V787" s="304"/>
      <c r="W787" s="304"/>
      <c r="X787" s="304"/>
    </row>
    <row r="788" spans="1:24" ht="75" customHeight="1">
      <c r="A788" s="302" t="s">
        <v>58</v>
      </c>
      <c r="B788" s="303" t="s">
        <v>80</v>
      </c>
      <c r="C788" s="303" t="s">
        <v>677</v>
      </c>
      <c r="D788" s="302" t="s">
        <v>1101</v>
      </c>
      <c r="E788" s="304" t="s">
        <v>1102</v>
      </c>
      <c r="F788" s="302" t="s">
        <v>1116</v>
      </c>
      <c r="G788" s="304" t="s">
        <v>1118</v>
      </c>
      <c r="H788" s="305"/>
      <c r="I788" s="305" t="s">
        <v>301</v>
      </c>
      <c r="J788" s="304"/>
      <c r="K788" s="306">
        <v>0</v>
      </c>
      <c r="L788" s="304"/>
      <c r="M788" s="306">
        <v>0</v>
      </c>
      <c r="N788" s="354" t="s">
        <v>2007</v>
      </c>
      <c r="O788" s="374">
        <v>0</v>
      </c>
      <c r="P788" s="354" t="s">
        <v>2008</v>
      </c>
      <c r="Q788" s="306"/>
      <c r="R788" s="304"/>
      <c r="S788" s="306"/>
      <c r="T788" s="304"/>
      <c r="U788" s="304"/>
      <c r="V788" s="304"/>
      <c r="W788" s="304"/>
      <c r="X788" s="304"/>
    </row>
    <row r="789" spans="1:24" ht="75" customHeight="1">
      <c r="A789" s="302" t="s">
        <v>58</v>
      </c>
      <c r="B789" s="303" t="s">
        <v>80</v>
      </c>
      <c r="C789" s="303" t="s">
        <v>677</v>
      </c>
      <c r="D789" s="302" t="s">
        <v>1101</v>
      </c>
      <c r="E789" s="304" t="s">
        <v>1102</v>
      </c>
      <c r="F789" s="302" t="s">
        <v>1116</v>
      </c>
      <c r="G789" s="304" t="s">
        <v>1118</v>
      </c>
      <c r="H789" s="305"/>
      <c r="I789" s="305" t="s">
        <v>311</v>
      </c>
      <c r="J789" s="304" t="s">
        <v>1286</v>
      </c>
      <c r="K789" s="306">
        <v>500000</v>
      </c>
      <c r="L789" s="304" t="s">
        <v>1287</v>
      </c>
      <c r="M789" s="306">
        <f>2*K789*1.1</f>
        <v>1100000</v>
      </c>
      <c r="N789" s="47" t="s">
        <v>1288</v>
      </c>
      <c r="O789" s="151">
        <v>0</v>
      </c>
      <c r="P789" s="67" t="s">
        <v>1289</v>
      </c>
      <c r="Q789" s="66" t="s">
        <v>53</v>
      </c>
      <c r="R789" s="304"/>
      <c r="S789" s="306"/>
      <c r="T789" s="304"/>
      <c r="U789" s="304"/>
      <c r="V789" s="304"/>
      <c r="W789" s="304"/>
      <c r="X789" s="304"/>
    </row>
    <row r="790" spans="1:24" ht="75" customHeight="1">
      <c r="A790" s="302" t="s">
        <v>58</v>
      </c>
      <c r="B790" s="303" t="s">
        <v>80</v>
      </c>
      <c r="C790" s="303" t="s">
        <v>677</v>
      </c>
      <c r="D790" s="302" t="s">
        <v>1101</v>
      </c>
      <c r="E790" s="304" t="s">
        <v>1102</v>
      </c>
      <c r="F790" s="302" t="s">
        <v>1116</v>
      </c>
      <c r="G790" s="304" t="s">
        <v>1118</v>
      </c>
      <c r="H790" s="305"/>
      <c r="I790" s="305" t="s">
        <v>76</v>
      </c>
      <c r="J790" s="304" t="s">
        <v>2182</v>
      </c>
      <c r="K790" s="306">
        <v>5281525</v>
      </c>
      <c r="L790" s="304" t="s">
        <v>292</v>
      </c>
      <c r="M790" s="306">
        <v>11472751</v>
      </c>
      <c r="N790" s="102" t="s">
        <v>2622</v>
      </c>
      <c r="O790" s="103"/>
      <c r="P790" s="102" t="s">
        <v>2623</v>
      </c>
      <c r="Q790" s="103" t="s">
        <v>53</v>
      </c>
      <c r="R790" s="304"/>
      <c r="S790" s="306"/>
      <c r="T790" s="304"/>
      <c r="U790" s="304"/>
      <c r="V790" s="304"/>
      <c r="W790" s="304"/>
      <c r="X790" s="304"/>
    </row>
    <row r="791" spans="1:24" ht="75" customHeight="1">
      <c r="A791" s="302" t="s">
        <v>58</v>
      </c>
      <c r="B791" s="303" t="s">
        <v>80</v>
      </c>
      <c r="C791" s="303" t="s">
        <v>677</v>
      </c>
      <c r="D791" s="302" t="s">
        <v>710</v>
      </c>
      <c r="E791" s="304" t="s">
        <v>711</v>
      </c>
      <c r="F791" s="302" t="s">
        <v>712</v>
      </c>
      <c r="G791" s="304" t="s">
        <v>713</v>
      </c>
      <c r="H791" s="305" t="s">
        <v>224</v>
      </c>
      <c r="I791" s="305"/>
      <c r="J791" s="304" t="s">
        <v>1124</v>
      </c>
      <c r="K791" s="306">
        <v>0</v>
      </c>
      <c r="L791" s="304" t="s">
        <v>1124</v>
      </c>
      <c r="M791" s="306">
        <v>0</v>
      </c>
      <c r="N791" s="263" t="s">
        <v>1125</v>
      </c>
      <c r="O791" s="261"/>
      <c r="P791" s="264" t="s">
        <v>1126</v>
      </c>
      <c r="Q791" s="265" t="s">
        <v>151</v>
      </c>
      <c r="R791" s="304"/>
      <c r="S791" s="306"/>
      <c r="T791" s="304"/>
      <c r="U791" s="304"/>
      <c r="V791" s="304"/>
      <c r="W791" s="304"/>
      <c r="X791" s="304"/>
    </row>
    <row r="792" spans="1:24" ht="75" customHeight="1">
      <c r="A792" s="302" t="s">
        <v>58</v>
      </c>
      <c r="B792" s="303" t="s">
        <v>80</v>
      </c>
      <c r="C792" s="303" t="s">
        <v>677</v>
      </c>
      <c r="D792" s="302" t="s">
        <v>710</v>
      </c>
      <c r="E792" s="304" t="s">
        <v>711</v>
      </c>
      <c r="F792" s="302" t="s">
        <v>712</v>
      </c>
      <c r="G792" s="304" t="s">
        <v>713</v>
      </c>
      <c r="H792" s="305" t="s">
        <v>278</v>
      </c>
      <c r="I792" s="305"/>
      <c r="J792" s="304"/>
      <c r="K792" s="306">
        <v>0</v>
      </c>
      <c r="L792" s="304" t="s">
        <v>715</v>
      </c>
      <c r="M792" s="306">
        <v>1600000000</v>
      </c>
      <c r="N792" s="255" t="s">
        <v>416</v>
      </c>
      <c r="O792" s="306"/>
      <c r="P792" s="304"/>
      <c r="Q792" s="306"/>
      <c r="R792" s="304"/>
      <c r="S792" s="306"/>
      <c r="T792" s="304"/>
      <c r="U792" s="304"/>
      <c r="V792" s="304"/>
      <c r="W792" s="304"/>
      <c r="X792" s="304"/>
    </row>
    <row r="793" spans="1:24" ht="75" customHeight="1">
      <c r="A793" s="302" t="s">
        <v>58</v>
      </c>
      <c r="B793" s="303" t="s">
        <v>80</v>
      </c>
      <c r="C793" s="303" t="s">
        <v>677</v>
      </c>
      <c r="D793" s="302" t="s">
        <v>710</v>
      </c>
      <c r="E793" s="304" t="s">
        <v>711</v>
      </c>
      <c r="F793" s="302" t="s">
        <v>712</v>
      </c>
      <c r="G793" s="304" t="s">
        <v>713</v>
      </c>
      <c r="H793" s="305" t="s">
        <v>311</v>
      </c>
      <c r="I793" s="305"/>
      <c r="J793" s="304"/>
      <c r="K793" s="306">
        <v>0</v>
      </c>
      <c r="L793" s="304"/>
      <c r="M793" s="306">
        <v>0</v>
      </c>
      <c r="N793" s="47" t="s">
        <v>1276</v>
      </c>
      <c r="O793" s="151">
        <v>0</v>
      </c>
      <c r="P793" s="67" t="s">
        <v>1043</v>
      </c>
      <c r="Q793" s="306"/>
      <c r="R793" s="304"/>
      <c r="S793" s="306"/>
      <c r="T793" s="304"/>
      <c r="U793" s="304"/>
      <c r="V793" s="304"/>
      <c r="W793" s="304"/>
      <c r="X793" s="304"/>
    </row>
    <row r="794" spans="1:24" ht="75" customHeight="1">
      <c r="A794" s="302" t="s">
        <v>58</v>
      </c>
      <c r="B794" s="303" t="s">
        <v>80</v>
      </c>
      <c r="C794" s="303" t="s">
        <v>677</v>
      </c>
      <c r="D794" s="302" t="s">
        <v>710</v>
      </c>
      <c r="E794" s="304" t="s">
        <v>711</v>
      </c>
      <c r="F794" s="302" t="s">
        <v>712</v>
      </c>
      <c r="G794" s="304" t="s">
        <v>713</v>
      </c>
      <c r="H794" s="305" t="s">
        <v>228</v>
      </c>
      <c r="I794" s="305"/>
      <c r="J794" s="304" t="s">
        <v>1541</v>
      </c>
      <c r="K794" s="306">
        <v>5000000</v>
      </c>
      <c r="L794" s="304" t="s">
        <v>1543</v>
      </c>
      <c r="M794" s="306">
        <v>5000000</v>
      </c>
      <c r="N794" s="349" t="s">
        <v>1492</v>
      </c>
      <c r="O794" s="363"/>
      <c r="P794" s="474" t="s">
        <v>1493</v>
      </c>
      <c r="Q794" s="306"/>
      <c r="R794" s="304"/>
      <c r="S794" s="306"/>
      <c r="T794" s="304"/>
      <c r="U794" s="304"/>
      <c r="V794" s="304"/>
      <c r="W794" s="304"/>
      <c r="X794" s="304"/>
    </row>
    <row r="795" spans="1:24" ht="75" customHeight="1">
      <c r="A795" s="302" t="s">
        <v>58</v>
      </c>
      <c r="B795" s="303" t="s">
        <v>80</v>
      </c>
      <c r="C795" s="303" t="s">
        <v>677</v>
      </c>
      <c r="D795" s="302" t="s">
        <v>710</v>
      </c>
      <c r="E795" s="304" t="s">
        <v>711</v>
      </c>
      <c r="F795" s="302" t="s">
        <v>712</v>
      </c>
      <c r="G795" s="304" t="s">
        <v>713</v>
      </c>
      <c r="H795" s="305" t="s">
        <v>201</v>
      </c>
      <c r="I795" s="305"/>
      <c r="J795" s="304" t="s">
        <v>1862</v>
      </c>
      <c r="K795" s="306">
        <v>22275000</v>
      </c>
      <c r="L795" s="304"/>
      <c r="M795" s="306">
        <v>0</v>
      </c>
      <c r="N795" s="255" t="s">
        <v>1863</v>
      </c>
      <c r="O795" s="283"/>
      <c r="P795" s="257" t="s">
        <v>1864</v>
      </c>
      <c r="Q795" s="258" t="s">
        <v>53</v>
      </c>
      <c r="R795" s="304"/>
      <c r="S795" s="306"/>
      <c r="T795" s="304"/>
      <c r="U795" s="304"/>
      <c r="V795" s="304"/>
      <c r="W795" s="304"/>
      <c r="X795" s="304"/>
    </row>
    <row r="796" spans="1:24" ht="75" customHeight="1">
      <c r="A796" s="302" t="s">
        <v>58</v>
      </c>
      <c r="B796" s="303" t="s">
        <v>80</v>
      </c>
      <c r="C796" s="303" t="s">
        <v>677</v>
      </c>
      <c r="D796" s="302" t="s">
        <v>710</v>
      </c>
      <c r="E796" s="304" t="s">
        <v>711</v>
      </c>
      <c r="F796" s="302" t="s">
        <v>712</v>
      </c>
      <c r="G796" s="304" t="s">
        <v>713</v>
      </c>
      <c r="H796" s="305" t="s">
        <v>186</v>
      </c>
      <c r="I796" s="305"/>
      <c r="J796" s="304" t="s">
        <v>2358</v>
      </c>
      <c r="K796" s="306">
        <v>0</v>
      </c>
      <c r="L796" s="304" t="s">
        <v>2359</v>
      </c>
      <c r="M796" s="306">
        <v>0</v>
      </c>
      <c r="N796" s="102" t="s">
        <v>2360</v>
      </c>
      <c r="O796" s="27"/>
      <c r="P796" s="102" t="s">
        <v>2210</v>
      </c>
      <c r="Q796" s="306"/>
      <c r="R796" s="304"/>
      <c r="S796" s="306"/>
      <c r="T796" s="304"/>
      <c r="U796" s="304"/>
      <c r="V796" s="304"/>
      <c r="W796" s="304"/>
      <c r="X796" s="304"/>
    </row>
    <row r="797" spans="1:24" ht="75" customHeight="1">
      <c r="A797" s="302" t="s">
        <v>58</v>
      </c>
      <c r="B797" s="303" t="s">
        <v>80</v>
      </c>
      <c r="C797" s="303" t="s">
        <v>677</v>
      </c>
      <c r="D797" s="302" t="s">
        <v>710</v>
      </c>
      <c r="E797" s="304" t="s">
        <v>711</v>
      </c>
      <c r="F797" s="302" t="s">
        <v>712</v>
      </c>
      <c r="G797" s="304" t="s">
        <v>713</v>
      </c>
      <c r="H797" s="305" t="s">
        <v>632</v>
      </c>
      <c r="I797" s="305"/>
      <c r="J797" s="304"/>
      <c r="K797" s="306">
        <v>0</v>
      </c>
      <c r="L797" s="304"/>
      <c r="M797" s="306">
        <v>0</v>
      </c>
      <c r="N797" s="121" t="s">
        <v>2107</v>
      </c>
      <c r="O797" s="51"/>
      <c r="P797" s="121" t="s">
        <v>2108</v>
      </c>
      <c r="Q797" s="88" t="s">
        <v>151</v>
      </c>
      <c r="R797" s="304"/>
      <c r="S797" s="306"/>
      <c r="T797" s="304"/>
      <c r="U797" s="304"/>
      <c r="V797" s="304"/>
      <c r="W797" s="304"/>
      <c r="X797" s="304"/>
    </row>
    <row r="798" spans="1:24" ht="75" customHeight="1">
      <c r="A798" s="302" t="s">
        <v>58</v>
      </c>
      <c r="B798" s="303" t="s">
        <v>80</v>
      </c>
      <c r="C798" s="303" t="s">
        <v>677</v>
      </c>
      <c r="D798" s="302" t="s">
        <v>710</v>
      </c>
      <c r="E798" s="304" t="s">
        <v>711</v>
      </c>
      <c r="F798" s="302" t="s">
        <v>712</v>
      </c>
      <c r="G798" s="304" t="s">
        <v>713</v>
      </c>
      <c r="H798" s="305" t="s">
        <v>76</v>
      </c>
      <c r="I798" s="305"/>
      <c r="J798" s="304" t="s">
        <v>2377</v>
      </c>
      <c r="K798" s="306">
        <v>5420600</v>
      </c>
      <c r="L798" s="304" t="s">
        <v>2378</v>
      </c>
      <c r="M798" s="306">
        <v>10029049</v>
      </c>
      <c r="N798" s="102" t="s">
        <v>2617</v>
      </c>
      <c r="O798" s="103"/>
      <c r="P798" s="102" t="s">
        <v>2575</v>
      </c>
      <c r="Q798" s="103" t="s">
        <v>53</v>
      </c>
      <c r="R798" s="304"/>
      <c r="S798" s="306"/>
      <c r="T798" s="304"/>
      <c r="U798" s="304"/>
      <c r="V798" s="304"/>
      <c r="W798" s="304"/>
      <c r="X798" s="304"/>
    </row>
    <row r="799" spans="1:24" ht="75" customHeight="1">
      <c r="A799" s="302" t="s">
        <v>58</v>
      </c>
      <c r="B799" s="303" t="s">
        <v>80</v>
      </c>
      <c r="C799" s="303" t="s">
        <v>677</v>
      </c>
      <c r="D799" s="302" t="s">
        <v>710</v>
      </c>
      <c r="E799" s="304" t="s">
        <v>711</v>
      </c>
      <c r="F799" s="302" t="s">
        <v>712</v>
      </c>
      <c r="G799" s="304" t="s">
        <v>713</v>
      </c>
      <c r="H799" s="305" t="s">
        <v>235</v>
      </c>
      <c r="I799" s="305"/>
      <c r="J799" s="304" t="s">
        <v>2334</v>
      </c>
      <c r="K799" s="306">
        <v>10000000</v>
      </c>
      <c r="L799" s="304" t="s">
        <v>2335</v>
      </c>
      <c r="M799" s="306">
        <v>12000000</v>
      </c>
      <c r="N799" s="11" t="s">
        <v>2336</v>
      </c>
      <c r="O799" s="12"/>
      <c r="P799" s="16" t="s">
        <v>2337</v>
      </c>
      <c r="Q799" s="306"/>
      <c r="R799" s="304"/>
      <c r="S799" s="306"/>
      <c r="T799" s="304"/>
      <c r="U799" s="304"/>
      <c r="V799" s="304"/>
      <c r="W799" s="304"/>
      <c r="X799" s="304"/>
    </row>
    <row r="800" spans="1:24" ht="75" customHeight="1">
      <c r="A800" s="302" t="s">
        <v>58</v>
      </c>
      <c r="B800" s="303" t="s">
        <v>80</v>
      </c>
      <c r="C800" s="303" t="s">
        <v>677</v>
      </c>
      <c r="D800" s="302" t="s">
        <v>710</v>
      </c>
      <c r="E800" s="304" t="s">
        <v>711</v>
      </c>
      <c r="F800" s="302" t="s">
        <v>712</v>
      </c>
      <c r="G800" s="304" t="s">
        <v>713</v>
      </c>
      <c r="H800" s="305" t="s">
        <v>183</v>
      </c>
      <c r="I800" s="305"/>
      <c r="J800" s="304" t="s">
        <v>1705</v>
      </c>
      <c r="K800" s="306">
        <v>2000000</v>
      </c>
      <c r="L800" s="304" t="s">
        <v>1705</v>
      </c>
      <c r="M800" s="306">
        <v>2000000</v>
      </c>
      <c r="N800" s="274" t="s">
        <v>1756</v>
      </c>
      <c r="O800" s="420">
        <v>2000000</v>
      </c>
      <c r="P800" s="342" t="s">
        <v>1745</v>
      </c>
      <c r="Q800" s="282" t="s">
        <v>53</v>
      </c>
      <c r="R800" s="304"/>
      <c r="S800" s="306"/>
      <c r="T800" s="304"/>
      <c r="U800" s="304"/>
      <c r="V800" s="304"/>
      <c r="W800" s="304"/>
      <c r="X800" s="304"/>
    </row>
    <row r="801" spans="1:24" ht="75" customHeight="1">
      <c r="A801" s="302" t="s">
        <v>58</v>
      </c>
      <c r="B801" s="303" t="s">
        <v>80</v>
      </c>
      <c r="C801" s="303" t="s">
        <v>677</v>
      </c>
      <c r="D801" s="302" t="s">
        <v>710</v>
      </c>
      <c r="E801" s="304" t="s">
        <v>711</v>
      </c>
      <c r="F801" s="302" t="s">
        <v>712</v>
      </c>
      <c r="G801" s="304" t="s">
        <v>713</v>
      </c>
      <c r="H801" s="305" t="s">
        <v>370</v>
      </c>
      <c r="I801" s="305"/>
      <c r="J801" s="304" t="s">
        <v>2379</v>
      </c>
      <c r="K801" s="306">
        <v>3000000</v>
      </c>
      <c r="L801" s="304" t="s">
        <v>2335</v>
      </c>
      <c r="M801" s="306">
        <v>4000000</v>
      </c>
      <c r="N801" s="190" t="s">
        <v>2473</v>
      </c>
      <c r="O801" s="306"/>
      <c r="P801" s="304"/>
      <c r="Q801" s="306"/>
      <c r="R801" s="304"/>
      <c r="S801" s="306"/>
      <c r="T801" s="304"/>
      <c r="U801" s="304"/>
      <c r="V801" s="304"/>
      <c r="W801" s="304"/>
      <c r="X801" s="304"/>
    </row>
    <row r="802" spans="1:24" ht="75" customHeight="1">
      <c r="A802" s="302" t="s">
        <v>58</v>
      </c>
      <c r="B802" s="303" t="s">
        <v>80</v>
      </c>
      <c r="C802" s="303" t="s">
        <v>677</v>
      </c>
      <c r="D802" s="302" t="s">
        <v>710</v>
      </c>
      <c r="E802" s="304" t="s">
        <v>711</v>
      </c>
      <c r="F802" s="302" t="s">
        <v>712</v>
      </c>
      <c r="G802" s="304" t="s">
        <v>713</v>
      </c>
      <c r="H802" s="305" t="s">
        <v>378</v>
      </c>
      <c r="I802" s="305"/>
      <c r="J802" s="304" t="s">
        <v>2380</v>
      </c>
      <c r="K802" s="306">
        <v>3000000</v>
      </c>
      <c r="L802" s="304" t="s">
        <v>2381</v>
      </c>
      <c r="M802" s="306">
        <v>3000000</v>
      </c>
      <c r="N802" s="304"/>
      <c r="O802" s="306"/>
      <c r="P802" s="304"/>
      <c r="Q802" s="306"/>
      <c r="R802" s="304"/>
      <c r="S802" s="306"/>
      <c r="T802" s="304"/>
      <c r="U802" s="304"/>
      <c r="V802" s="304"/>
      <c r="W802" s="304"/>
      <c r="X802" s="304"/>
    </row>
    <row r="803" spans="1:24" ht="75" customHeight="1">
      <c r="A803" s="302" t="s">
        <v>58</v>
      </c>
      <c r="B803" s="303" t="s">
        <v>80</v>
      </c>
      <c r="C803" s="303" t="s">
        <v>677</v>
      </c>
      <c r="D803" s="302" t="s">
        <v>710</v>
      </c>
      <c r="E803" s="304" t="s">
        <v>711</v>
      </c>
      <c r="F803" s="302" t="s">
        <v>716</v>
      </c>
      <c r="G803" s="304" t="s">
        <v>815</v>
      </c>
      <c r="H803" s="305" t="s">
        <v>186</v>
      </c>
      <c r="I803" s="305"/>
      <c r="J803" s="304" t="s">
        <v>2358</v>
      </c>
      <c r="K803" s="306">
        <v>0</v>
      </c>
      <c r="L803" s="304" t="s">
        <v>2358</v>
      </c>
      <c r="M803" s="306">
        <v>0</v>
      </c>
      <c r="N803" s="102" t="s">
        <v>2363</v>
      </c>
      <c r="O803" s="27"/>
      <c r="P803" s="102" t="s">
        <v>2364</v>
      </c>
      <c r="Q803" s="306"/>
      <c r="R803" s="304"/>
      <c r="S803" s="306"/>
      <c r="T803" s="304"/>
      <c r="U803" s="304"/>
      <c r="V803" s="304"/>
      <c r="W803" s="304"/>
      <c r="X803" s="304"/>
    </row>
    <row r="804" spans="1:24" ht="75" customHeight="1">
      <c r="A804" s="302" t="s">
        <v>58</v>
      </c>
      <c r="B804" s="303" t="s">
        <v>80</v>
      </c>
      <c r="C804" s="303" t="s">
        <v>677</v>
      </c>
      <c r="D804" s="302" t="s">
        <v>710</v>
      </c>
      <c r="E804" s="304" t="s">
        <v>711</v>
      </c>
      <c r="F804" s="302" t="s">
        <v>716</v>
      </c>
      <c r="G804" s="304" t="s">
        <v>815</v>
      </c>
      <c r="H804" s="305" t="s">
        <v>235</v>
      </c>
      <c r="I804" s="305"/>
      <c r="J804" s="304" t="s">
        <v>2338</v>
      </c>
      <c r="K804" s="306">
        <v>290000000</v>
      </c>
      <c r="L804" s="304" t="s">
        <v>2339</v>
      </c>
      <c r="M804" s="306">
        <v>200000000</v>
      </c>
      <c r="N804" s="11" t="s">
        <v>2340</v>
      </c>
      <c r="O804" s="12">
        <v>229588372</v>
      </c>
      <c r="P804" s="96" t="s">
        <v>2318</v>
      </c>
      <c r="Q804" s="306"/>
      <c r="R804" s="304"/>
      <c r="S804" s="306"/>
      <c r="T804" s="304"/>
      <c r="U804" s="304"/>
      <c r="V804" s="304"/>
      <c r="W804" s="304"/>
      <c r="X804" s="304"/>
    </row>
    <row r="805" spans="1:24" ht="75" customHeight="1">
      <c r="A805" s="302" t="s">
        <v>58</v>
      </c>
      <c r="B805" s="303" t="s">
        <v>80</v>
      </c>
      <c r="C805" s="303" t="s">
        <v>677</v>
      </c>
      <c r="D805" s="302" t="s">
        <v>710</v>
      </c>
      <c r="E805" s="304" t="s">
        <v>711</v>
      </c>
      <c r="F805" s="302" t="s">
        <v>716</v>
      </c>
      <c r="G805" s="304" t="s">
        <v>815</v>
      </c>
      <c r="H805" s="305" t="s">
        <v>370</v>
      </c>
      <c r="I805" s="305"/>
      <c r="J805" s="304" t="s">
        <v>2382</v>
      </c>
      <c r="K805" s="306">
        <v>3000000</v>
      </c>
      <c r="L805" s="304" t="s">
        <v>2383</v>
      </c>
      <c r="M805" s="306">
        <v>4000000</v>
      </c>
      <c r="N805" s="190" t="s">
        <v>2473</v>
      </c>
      <c r="O805" s="306"/>
      <c r="P805" s="304"/>
      <c r="Q805" s="306"/>
      <c r="R805" s="304"/>
      <c r="S805" s="306"/>
      <c r="T805" s="304"/>
      <c r="U805" s="304"/>
      <c r="V805" s="304"/>
      <c r="W805" s="304"/>
      <c r="X805" s="304"/>
    </row>
    <row r="806" spans="1:24" ht="75" customHeight="1">
      <c r="A806" s="302" t="s">
        <v>58</v>
      </c>
      <c r="B806" s="303" t="s">
        <v>80</v>
      </c>
      <c r="C806" s="303" t="s">
        <v>677</v>
      </c>
      <c r="D806" s="302" t="s">
        <v>710</v>
      </c>
      <c r="E806" s="304" t="s">
        <v>711</v>
      </c>
      <c r="F806" s="302" t="s">
        <v>716</v>
      </c>
      <c r="G806" s="304" t="s">
        <v>815</v>
      </c>
      <c r="H806" s="305" t="s">
        <v>378</v>
      </c>
      <c r="I806" s="305"/>
      <c r="J806" s="304" t="s">
        <v>2384</v>
      </c>
      <c r="K806" s="306">
        <v>3000000</v>
      </c>
      <c r="L806" s="304" t="s">
        <v>2385</v>
      </c>
      <c r="M806" s="306">
        <v>3000000</v>
      </c>
      <c r="N806" s="304"/>
      <c r="O806" s="306"/>
      <c r="P806" s="304"/>
      <c r="Q806" s="306"/>
      <c r="R806" s="304"/>
      <c r="S806" s="306"/>
      <c r="T806" s="304"/>
      <c r="U806" s="304"/>
      <c r="V806" s="304"/>
      <c r="W806" s="304"/>
      <c r="X806" s="304"/>
    </row>
    <row r="807" spans="1:24" ht="75" customHeight="1">
      <c r="A807" s="302" t="s">
        <v>58</v>
      </c>
      <c r="B807" s="303" t="s">
        <v>80</v>
      </c>
      <c r="C807" s="303" t="s">
        <v>677</v>
      </c>
      <c r="D807" s="302" t="s">
        <v>710</v>
      </c>
      <c r="E807" s="304" t="s">
        <v>711</v>
      </c>
      <c r="F807" s="302" t="s">
        <v>716</v>
      </c>
      <c r="G807" s="304" t="s">
        <v>815</v>
      </c>
      <c r="H807" s="305" t="s">
        <v>183</v>
      </c>
      <c r="I807" s="305"/>
      <c r="J807" s="304" t="s">
        <v>1705</v>
      </c>
      <c r="K807" s="306">
        <v>2000000</v>
      </c>
      <c r="L807" s="304" t="s">
        <v>1705</v>
      </c>
      <c r="M807" s="306">
        <v>2000000</v>
      </c>
      <c r="N807" s="274" t="s">
        <v>1756</v>
      </c>
      <c r="O807" s="420">
        <v>2000000</v>
      </c>
      <c r="P807" s="342" t="s">
        <v>1745</v>
      </c>
      <c r="Q807" s="282" t="s">
        <v>53</v>
      </c>
      <c r="R807" s="304"/>
      <c r="S807" s="306"/>
      <c r="T807" s="304"/>
      <c r="U807" s="304"/>
      <c r="V807" s="304"/>
      <c r="W807" s="304"/>
      <c r="X807" s="304"/>
    </row>
    <row r="808" spans="1:24" ht="75" customHeight="1">
      <c r="A808" s="302" t="s">
        <v>58</v>
      </c>
      <c r="B808" s="303" t="s">
        <v>80</v>
      </c>
      <c r="C808" s="303" t="s">
        <v>677</v>
      </c>
      <c r="D808" s="302" t="s">
        <v>710</v>
      </c>
      <c r="E808" s="304" t="s">
        <v>711</v>
      </c>
      <c r="F808" s="302" t="s">
        <v>716</v>
      </c>
      <c r="G808" s="304" t="s">
        <v>815</v>
      </c>
      <c r="H808" s="305"/>
      <c r="I808" s="305" t="s">
        <v>223</v>
      </c>
      <c r="J808" s="304" t="s">
        <v>816</v>
      </c>
      <c r="K808" s="306">
        <v>10000000</v>
      </c>
      <c r="L808" s="304"/>
      <c r="M808" s="306">
        <v>0</v>
      </c>
      <c r="N808" s="255" t="s">
        <v>817</v>
      </c>
      <c r="O808" s="394">
        <v>10000000</v>
      </c>
      <c r="P808" s="257" t="s">
        <v>818</v>
      </c>
      <c r="Q808" s="258" t="s">
        <v>53</v>
      </c>
      <c r="R808" s="304"/>
      <c r="S808" s="306"/>
      <c r="T808" s="304"/>
      <c r="U808" s="304"/>
      <c r="V808" s="304"/>
      <c r="W808" s="304"/>
      <c r="X808" s="304"/>
    </row>
    <row r="809" spans="1:24" ht="75" customHeight="1">
      <c r="A809" s="302" t="s">
        <v>58</v>
      </c>
      <c r="B809" s="303" t="s">
        <v>80</v>
      </c>
      <c r="C809" s="303" t="s">
        <v>677</v>
      </c>
      <c r="D809" s="302" t="s">
        <v>710</v>
      </c>
      <c r="E809" s="304" t="s">
        <v>711</v>
      </c>
      <c r="F809" s="302" t="s">
        <v>716</v>
      </c>
      <c r="G809" s="304" t="s">
        <v>815</v>
      </c>
      <c r="H809" s="305"/>
      <c r="I809" s="305" t="s">
        <v>311</v>
      </c>
      <c r="J809" s="304" t="s">
        <v>1290</v>
      </c>
      <c r="K809" s="306">
        <v>0</v>
      </c>
      <c r="L809" s="304" t="s">
        <v>1290</v>
      </c>
      <c r="M809" s="306">
        <v>0</v>
      </c>
      <c r="N809" s="47" t="s">
        <v>1291</v>
      </c>
      <c r="O809" s="151">
        <v>0</v>
      </c>
      <c r="P809" s="67" t="s">
        <v>1292</v>
      </c>
      <c r="Q809" s="66" t="s">
        <v>53</v>
      </c>
      <c r="R809" s="304"/>
      <c r="S809" s="306"/>
      <c r="T809" s="304"/>
      <c r="U809" s="304"/>
      <c r="V809" s="304"/>
      <c r="W809" s="304"/>
      <c r="X809" s="304"/>
    </row>
    <row r="810" spans="1:24" ht="75" customHeight="1">
      <c r="A810" s="302" t="s">
        <v>58</v>
      </c>
      <c r="B810" s="303" t="s">
        <v>80</v>
      </c>
      <c r="C810" s="303" t="s">
        <v>677</v>
      </c>
      <c r="D810" s="302" t="s">
        <v>710</v>
      </c>
      <c r="E810" s="304" t="s">
        <v>711</v>
      </c>
      <c r="F810" s="302" t="s">
        <v>716</v>
      </c>
      <c r="G810" s="304" t="s">
        <v>815</v>
      </c>
      <c r="H810" s="305"/>
      <c r="I810" s="305" t="s">
        <v>228</v>
      </c>
      <c r="J810" s="304" t="s">
        <v>1549</v>
      </c>
      <c r="K810" s="306">
        <v>5000000</v>
      </c>
      <c r="L810" s="304" t="s">
        <v>1550</v>
      </c>
      <c r="M810" s="306">
        <v>5000000</v>
      </c>
      <c r="N810" s="349" t="s">
        <v>1492</v>
      </c>
      <c r="O810" s="363"/>
      <c r="P810" s="474" t="s">
        <v>1493</v>
      </c>
      <c r="Q810" s="306"/>
      <c r="R810" s="304"/>
      <c r="S810" s="306"/>
      <c r="T810" s="304"/>
      <c r="U810" s="304"/>
      <c r="V810" s="304"/>
      <c r="W810" s="304"/>
      <c r="X810" s="304"/>
    </row>
    <row r="811" spans="1:24" ht="75" customHeight="1">
      <c r="A811" s="302" t="s">
        <v>58</v>
      </c>
      <c r="B811" s="303" t="s">
        <v>80</v>
      </c>
      <c r="C811" s="303" t="s">
        <v>677</v>
      </c>
      <c r="D811" s="302" t="s">
        <v>710</v>
      </c>
      <c r="E811" s="304" t="s">
        <v>711</v>
      </c>
      <c r="F811" s="302" t="s">
        <v>716</v>
      </c>
      <c r="G811" s="304" t="s">
        <v>815</v>
      </c>
      <c r="H811" s="305"/>
      <c r="I811" s="305" t="s">
        <v>92</v>
      </c>
      <c r="J811" s="304" t="s">
        <v>1867</v>
      </c>
      <c r="K811" s="306">
        <v>0</v>
      </c>
      <c r="L811" s="304"/>
      <c r="M811" s="306">
        <v>0</v>
      </c>
      <c r="N811" s="304"/>
      <c r="O811" s="306"/>
      <c r="P811" s="304"/>
      <c r="Q811" s="306"/>
      <c r="R811" s="304"/>
      <c r="S811" s="306"/>
      <c r="T811" s="304"/>
      <c r="U811" s="304"/>
      <c r="V811" s="304"/>
      <c r="W811" s="304"/>
      <c r="X811" s="304"/>
    </row>
    <row r="812" spans="1:24" ht="75" customHeight="1">
      <c r="A812" s="302" t="s">
        <v>58</v>
      </c>
      <c r="B812" s="303" t="s">
        <v>80</v>
      </c>
      <c r="C812" s="303" t="s">
        <v>677</v>
      </c>
      <c r="D812" s="302" t="s">
        <v>710</v>
      </c>
      <c r="E812" s="304" t="s">
        <v>711</v>
      </c>
      <c r="F812" s="302" t="s">
        <v>716</v>
      </c>
      <c r="G812" s="304" t="s">
        <v>815</v>
      </c>
      <c r="H812" s="305"/>
      <c r="I812" s="305" t="s">
        <v>224</v>
      </c>
      <c r="J812" s="304" t="s">
        <v>1132</v>
      </c>
      <c r="K812" s="306">
        <v>400000000</v>
      </c>
      <c r="L812" s="304"/>
      <c r="M812" s="306">
        <v>0</v>
      </c>
      <c r="N812" s="268" t="s">
        <v>1135</v>
      </c>
      <c r="O812" s="261"/>
      <c r="P812" s="264" t="s">
        <v>1132</v>
      </c>
      <c r="Q812" s="265" t="s">
        <v>151</v>
      </c>
      <c r="R812" s="304"/>
      <c r="S812" s="306"/>
      <c r="T812" s="304"/>
      <c r="U812" s="304"/>
      <c r="V812" s="304"/>
      <c r="W812" s="304"/>
      <c r="X812" s="304"/>
    </row>
    <row r="813" spans="1:24" ht="75" customHeight="1">
      <c r="A813" s="302" t="s">
        <v>58</v>
      </c>
      <c r="B813" s="303" t="s">
        <v>80</v>
      </c>
      <c r="C813" s="303" t="s">
        <v>677</v>
      </c>
      <c r="D813" s="302" t="s">
        <v>710</v>
      </c>
      <c r="E813" s="304" t="s">
        <v>711</v>
      </c>
      <c r="F813" s="302" t="s">
        <v>716</v>
      </c>
      <c r="G813" s="304" t="s">
        <v>815</v>
      </c>
      <c r="H813" s="305"/>
      <c r="I813" s="305" t="s">
        <v>76</v>
      </c>
      <c r="J813" s="304" t="s">
        <v>2289</v>
      </c>
      <c r="K813" s="306">
        <v>2734235</v>
      </c>
      <c r="L813" s="304" t="s">
        <v>2289</v>
      </c>
      <c r="M813" s="306">
        <v>5729522</v>
      </c>
      <c r="N813" s="105" t="s">
        <v>2624</v>
      </c>
      <c r="O813" s="103"/>
      <c r="P813" s="105" t="s">
        <v>2625</v>
      </c>
      <c r="Q813" s="103" t="s">
        <v>53</v>
      </c>
      <c r="R813" s="304"/>
      <c r="S813" s="306"/>
      <c r="T813" s="304"/>
      <c r="U813" s="304"/>
      <c r="V813" s="304"/>
      <c r="W813" s="304"/>
      <c r="X813" s="304"/>
    </row>
    <row r="814" spans="1:24" ht="75" customHeight="1">
      <c r="A814" s="302" t="s">
        <v>58</v>
      </c>
      <c r="B814" s="303" t="s">
        <v>80</v>
      </c>
      <c r="C814" s="303" t="s">
        <v>677</v>
      </c>
      <c r="D814" s="302" t="s">
        <v>710</v>
      </c>
      <c r="E814" s="304" t="s">
        <v>711</v>
      </c>
      <c r="F814" s="302" t="s">
        <v>720</v>
      </c>
      <c r="G814" s="304" t="s">
        <v>721</v>
      </c>
      <c r="H814" s="305" t="s">
        <v>308</v>
      </c>
      <c r="I814" s="305"/>
      <c r="J814" s="304" t="s">
        <v>1132</v>
      </c>
      <c r="K814" s="306">
        <v>0</v>
      </c>
      <c r="L814" s="304"/>
      <c r="M814" s="306">
        <v>0</v>
      </c>
      <c r="N814" s="268" t="s">
        <v>1135</v>
      </c>
      <c r="O814" s="261"/>
      <c r="P814" s="264" t="s">
        <v>1132</v>
      </c>
      <c r="Q814" s="265" t="s">
        <v>151</v>
      </c>
      <c r="R814" s="304"/>
      <c r="S814" s="306"/>
      <c r="T814" s="304"/>
      <c r="U814" s="304"/>
      <c r="V814" s="304"/>
      <c r="W814" s="304"/>
      <c r="X814" s="304"/>
    </row>
    <row r="815" spans="1:24" ht="75" customHeight="1">
      <c r="A815" s="302" t="s">
        <v>58</v>
      </c>
      <c r="B815" s="303" t="s">
        <v>80</v>
      </c>
      <c r="C815" s="303" t="s">
        <v>677</v>
      </c>
      <c r="D815" s="302" t="s">
        <v>710</v>
      </c>
      <c r="E815" s="304" t="s">
        <v>711</v>
      </c>
      <c r="F815" s="302" t="s">
        <v>720</v>
      </c>
      <c r="G815" s="304" t="s">
        <v>721</v>
      </c>
      <c r="H815" s="305" t="s">
        <v>278</v>
      </c>
      <c r="I815" s="305"/>
      <c r="J815" s="304"/>
      <c r="K815" s="306">
        <v>0</v>
      </c>
      <c r="L815" s="304" t="s">
        <v>722</v>
      </c>
      <c r="M815" s="306">
        <v>300000000</v>
      </c>
      <c r="N815" s="255" t="s">
        <v>416</v>
      </c>
      <c r="O815" s="306"/>
      <c r="P815" s="304"/>
      <c r="Q815" s="306"/>
      <c r="R815" s="304"/>
      <c r="S815" s="306"/>
      <c r="T815" s="304"/>
      <c r="U815" s="304"/>
      <c r="V815" s="304"/>
      <c r="W815" s="304"/>
      <c r="X815" s="304"/>
    </row>
    <row r="816" spans="1:24" ht="75" customHeight="1">
      <c r="A816" s="302" t="s">
        <v>58</v>
      </c>
      <c r="B816" s="303" t="s">
        <v>80</v>
      </c>
      <c r="C816" s="303" t="s">
        <v>677</v>
      </c>
      <c r="D816" s="302" t="s">
        <v>710</v>
      </c>
      <c r="E816" s="304" t="s">
        <v>711</v>
      </c>
      <c r="F816" s="302" t="s">
        <v>720</v>
      </c>
      <c r="G816" s="304" t="s">
        <v>721</v>
      </c>
      <c r="H816" s="305" t="s">
        <v>311</v>
      </c>
      <c r="I816" s="305"/>
      <c r="J816" s="304" t="s">
        <v>1278</v>
      </c>
      <c r="K816" s="306">
        <v>3000000</v>
      </c>
      <c r="L816" s="304"/>
      <c r="M816" s="306">
        <v>0</v>
      </c>
      <c r="N816" s="47" t="s">
        <v>1280</v>
      </c>
      <c r="O816" s="151">
        <v>0</v>
      </c>
      <c r="P816" s="67" t="s">
        <v>1281</v>
      </c>
      <c r="Q816" s="66" t="s">
        <v>53</v>
      </c>
      <c r="R816" s="304"/>
      <c r="S816" s="306"/>
      <c r="T816" s="304"/>
      <c r="U816" s="304"/>
      <c r="V816" s="304"/>
      <c r="W816" s="304"/>
      <c r="X816" s="304"/>
    </row>
    <row r="817" spans="1:24" ht="75" customHeight="1">
      <c r="A817" s="302" t="s">
        <v>58</v>
      </c>
      <c r="B817" s="303" t="s">
        <v>80</v>
      </c>
      <c r="C817" s="303" t="s">
        <v>677</v>
      </c>
      <c r="D817" s="302" t="s">
        <v>710</v>
      </c>
      <c r="E817" s="304" t="s">
        <v>711</v>
      </c>
      <c r="F817" s="302" t="s">
        <v>720</v>
      </c>
      <c r="G817" s="304" t="s">
        <v>721</v>
      </c>
      <c r="H817" s="305" t="s">
        <v>186</v>
      </c>
      <c r="I817" s="305"/>
      <c r="J817" s="304" t="s">
        <v>2358</v>
      </c>
      <c r="K817" s="306">
        <v>0</v>
      </c>
      <c r="L817" s="304">
        <v>0</v>
      </c>
      <c r="M817" s="306">
        <v>0</v>
      </c>
      <c r="N817" s="102" t="s">
        <v>2363</v>
      </c>
      <c r="O817" s="27"/>
      <c r="P817" s="102" t="s">
        <v>2364</v>
      </c>
      <c r="Q817" s="306"/>
      <c r="R817" s="304"/>
      <c r="S817" s="306"/>
      <c r="T817" s="304"/>
      <c r="U817" s="304"/>
      <c r="V817" s="304"/>
      <c r="W817" s="304"/>
      <c r="X817" s="304"/>
    </row>
    <row r="818" spans="1:24" ht="75" customHeight="1">
      <c r="A818" s="302" t="s">
        <v>58</v>
      </c>
      <c r="B818" s="303" t="s">
        <v>80</v>
      </c>
      <c r="C818" s="303" t="s">
        <v>677</v>
      </c>
      <c r="D818" s="302" t="s">
        <v>710</v>
      </c>
      <c r="E818" s="304" t="s">
        <v>711</v>
      </c>
      <c r="F818" s="302" t="s">
        <v>720</v>
      </c>
      <c r="G818" s="304" t="s">
        <v>721</v>
      </c>
      <c r="H818" s="305" t="s">
        <v>235</v>
      </c>
      <c r="I818" s="305"/>
      <c r="J818" s="304" t="s">
        <v>2341</v>
      </c>
      <c r="K818" s="306">
        <v>10000000</v>
      </c>
      <c r="L818" s="304" t="s">
        <v>2341</v>
      </c>
      <c r="M818" s="306">
        <v>9000000</v>
      </c>
      <c r="N818" s="11" t="s">
        <v>2336</v>
      </c>
      <c r="O818" s="14"/>
      <c r="P818" s="16" t="s">
        <v>2337</v>
      </c>
      <c r="Q818" s="306"/>
      <c r="R818" s="304"/>
      <c r="S818" s="306"/>
      <c r="T818" s="304"/>
      <c r="U818" s="304"/>
      <c r="V818" s="304"/>
      <c r="W818" s="304"/>
      <c r="X818" s="304"/>
    </row>
    <row r="819" spans="1:24" ht="75" customHeight="1">
      <c r="A819" s="302" t="s">
        <v>58</v>
      </c>
      <c r="B819" s="303" t="s">
        <v>80</v>
      </c>
      <c r="C819" s="303" t="s">
        <v>677</v>
      </c>
      <c r="D819" s="302" t="s">
        <v>710</v>
      </c>
      <c r="E819" s="304" t="s">
        <v>711</v>
      </c>
      <c r="F819" s="302" t="s">
        <v>720</v>
      </c>
      <c r="G819" s="304" t="s">
        <v>721</v>
      </c>
      <c r="H819" s="305" t="s">
        <v>183</v>
      </c>
      <c r="I819" s="305"/>
      <c r="J819" s="304" t="s">
        <v>1705</v>
      </c>
      <c r="K819" s="306">
        <v>2000000</v>
      </c>
      <c r="L819" s="304" t="s">
        <v>1705</v>
      </c>
      <c r="M819" s="306">
        <v>2000000</v>
      </c>
      <c r="N819" s="358" t="s">
        <v>1744</v>
      </c>
      <c r="O819" s="283">
        <v>2000000</v>
      </c>
      <c r="P819" s="286" t="s">
        <v>1745</v>
      </c>
      <c r="Q819" s="282" t="s">
        <v>53</v>
      </c>
      <c r="R819" s="304"/>
      <c r="S819" s="306"/>
      <c r="T819" s="304"/>
      <c r="U819" s="304"/>
      <c r="V819" s="304"/>
      <c r="W819" s="304"/>
      <c r="X819" s="304"/>
    </row>
    <row r="820" spans="1:24" ht="75" customHeight="1">
      <c r="A820" s="302" t="s">
        <v>58</v>
      </c>
      <c r="B820" s="303" t="s">
        <v>80</v>
      </c>
      <c r="C820" s="303" t="s">
        <v>677</v>
      </c>
      <c r="D820" s="302" t="s">
        <v>710</v>
      </c>
      <c r="E820" s="304" t="s">
        <v>711</v>
      </c>
      <c r="F820" s="302" t="s">
        <v>720</v>
      </c>
      <c r="G820" s="304" t="s">
        <v>721</v>
      </c>
      <c r="H820" s="305" t="s">
        <v>370</v>
      </c>
      <c r="I820" s="305"/>
      <c r="J820" s="304" t="s">
        <v>2386</v>
      </c>
      <c r="K820" s="306">
        <v>3000000</v>
      </c>
      <c r="L820" s="304" t="s">
        <v>2387</v>
      </c>
      <c r="M820" s="306">
        <v>4000000</v>
      </c>
      <c r="N820" s="190" t="s">
        <v>2473</v>
      </c>
      <c r="O820" s="306"/>
      <c r="P820" s="304"/>
      <c r="Q820" s="306"/>
      <c r="R820" s="304"/>
      <c r="S820" s="306"/>
      <c r="T820" s="304"/>
      <c r="U820" s="304"/>
      <c r="V820" s="304"/>
      <c r="W820" s="304"/>
      <c r="X820" s="304"/>
    </row>
    <row r="821" spans="1:24" ht="75" customHeight="1">
      <c r="A821" s="302" t="s">
        <v>58</v>
      </c>
      <c r="B821" s="303" t="s">
        <v>80</v>
      </c>
      <c r="C821" s="303" t="s">
        <v>677</v>
      </c>
      <c r="D821" s="302" t="s">
        <v>710</v>
      </c>
      <c r="E821" s="304" t="s">
        <v>711</v>
      </c>
      <c r="F821" s="302" t="s">
        <v>720</v>
      </c>
      <c r="G821" s="304" t="s">
        <v>721</v>
      </c>
      <c r="H821" s="305" t="s">
        <v>2388</v>
      </c>
      <c r="I821" s="305"/>
      <c r="J821" s="304" t="s">
        <v>2389</v>
      </c>
      <c r="K821" s="306">
        <v>3000000</v>
      </c>
      <c r="L821" s="304" t="s">
        <v>2390</v>
      </c>
      <c r="M821" s="306">
        <v>3000000</v>
      </c>
      <c r="N821" s="304"/>
      <c r="O821" s="306"/>
      <c r="P821" s="304"/>
      <c r="Q821" s="306"/>
      <c r="R821" s="304"/>
      <c r="S821" s="306"/>
      <c r="T821" s="304"/>
      <c r="U821" s="304"/>
      <c r="V821" s="304"/>
      <c r="W821" s="304"/>
      <c r="X821" s="304"/>
    </row>
    <row r="822" spans="1:24" ht="75" customHeight="1">
      <c r="A822" s="302" t="s">
        <v>58</v>
      </c>
      <c r="B822" s="303" t="s">
        <v>80</v>
      </c>
      <c r="C822" s="303" t="s">
        <v>677</v>
      </c>
      <c r="D822" s="302" t="s">
        <v>724</v>
      </c>
      <c r="E822" s="304" t="s">
        <v>725</v>
      </c>
      <c r="F822" s="302" t="s">
        <v>726</v>
      </c>
      <c r="G822" s="304" t="s">
        <v>727</v>
      </c>
      <c r="H822" s="305" t="s">
        <v>311</v>
      </c>
      <c r="I822" s="305"/>
      <c r="J822" s="304"/>
      <c r="K822" s="306">
        <v>0</v>
      </c>
      <c r="L822" s="304"/>
      <c r="M822" s="306">
        <v>0</v>
      </c>
      <c r="N822" s="47" t="s">
        <v>1048</v>
      </c>
      <c r="O822" s="420">
        <v>0</v>
      </c>
      <c r="P822" s="67" t="s">
        <v>1043</v>
      </c>
      <c r="Q822" s="306"/>
      <c r="R822" s="304"/>
      <c r="S822" s="306"/>
      <c r="T822" s="304"/>
      <c r="U822" s="304"/>
      <c r="V822" s="304"/>
      <c r="W822" s="304"/>
      <c r="X822" s="304"/>
    </row>
    <row r="823" spans="1:24" ht="75" customHeight="1">
      <c r="A823" s="302" t="s">
        <v>58</v>
      </c>
      <c r="B823" s="303" t="s">
        <v>80</v>
      </c>
      <c r="C823" s="303" t="s">
        <v>677</v>
      </c>
      <c r="D823" s="302" t="s">
        <v>724</v>
      </c>
      <c r="E823" s="304" t="s">
        <v>725</v>
      </c>
      <c r="F823" s="302" t="s">
        <v>726</v>
      </c>
      <c r="G823" s="304" t="s">
        <v>727</v>
      </c>
      <c r="H823" s="305" t="s">
        <v>278</v>
      </c>
      <c r="I823" s="305"/>
      <c r="J823" s="304"/>
      <c r="K823" s="306">
        <v>0</v>
      </c>
      <c r="L823" s="304" t="s">
        <v>728</v>
      </c>
      <c r="M823" s="306">
        <v>1700000000</v>
      </c>
      <c r="N823" s="255" t="s">
        <v>416</v>
      </c>
      <c r="O823" s="306"/>
      <c r="P823" s="304"/>
      <c r="Q823" s="306"/>
      <c r="R823" s="304"/>
      <c r="S823" s="306"/>
      <c r="T823" s="304"/>
      <c r="U823" s="304"/>
      <c r="V823" s="304"/>
      <c r="W823" s="304"/>
      <c r="X823" s="304"/>
    </row>
    <row r="824" spans="1:24" ht="75" customHeight="1">
      <c r="A824" s="302" t="s">
        <v>58</v>
      </c>
      <c r="B824" s="303" t="s">
        <v>80</v>
      </c>
      <c r="C824" s="303" t="s">
        <v>677</v>
      </c>
      <c r="D824" s="302" t="s">
        <v>724</v>
      </c>
      <c r="E824" s="304" t="s">
        <v>725</v>
      </c>
      <c r="F824" s="302" t="s">
        <v>726</v>
      </c>
      <c r="G824" s="304" t="s">
        <v>727</v>
      </c>
      <c r="H824" s="305" t="s">
        <v>76</v>
      </c>
      <c r="I824" s="305"/>
      <c r="J824" s="304" t="s">
        <v>1389</v>
      </c>
      <c r="K824" s="306">
        <v>2734235</v>
      </c>
      <c r="L824" s="304" t="s">
        <v>1389</v>
      </c>
      <c r="M824" s="306">
        <v>5729522</v>
      </c>
      <c r="N824" s="102" t="s">
        <v>2620</v>
      </c>
      <c r="O824" s="109"/>
      <c r="P824" s="121" t="s">
        <v>2621</v>
      </c>
      <c r="Q824" s="109" t="s">
        <v>53</v>
      </c>
      <c r="R824" s="302"/>
      <c r="S824" s="306"/>
      <c r="T824" s="304"/>
      <c r="U824" s="304"/>
      <c r="V824" s="304"/>
      <c r="W824" s="304"/>
      <c r="X824" s="304"/>
    </row>
    <row r="825" spans="1:24" ht="75" customHeight="1">
      <c r="A825" s="302" t="s">
        <v>58</v>
      </c>
      <c r="B825" s="303" t="s">
        <v>80</v>
      </c>
      <c r="C825" s="303" t="s">
        <v>677</v>
      </c>
      <c r="D825" s="302" t="s">
        <v>724</v>
      </c>
      <c r="E825" s="304" t="s">
        <v>725</v>
      </c>
      <c r="F825" s="302" t="s">
        <v>726</v>
      </c>
      <c r="G825" s="304" t="s">
        <v>727</v>
      </c>
      <c r="H825" s="305"/>
      <c r="I825" s="305" t="s">
        <v>224</v>
      </c>
      <c r="J825" s="304" t="s">
        <v>980</v>
      </c>
      <c r="K825" s="306">
        <v>0</v>
      </c>
      <c r="L825" s="304"/>
      <c r="M825" s="306">
        <v>0</v>
      </c>
      <c r="N825" s="304"/>
      <c r="O825" s="306"/>
      <c r="P825" s="304"/>
      <c r="Q825" s="306"/>
      <c r="R825" s="304"/>
      <c r="S825" s="306"/>
      <c r="T825" s="304"/>
      <c r="U825" s="304"/>
      <c r="V825" s="304"/>
      <c r="W825" s="304"/>
      <c r="X825" s="304"/>
    </row>
    <row r="826" spans="1:24" ht="75" customHeight="1">
      <c r="A826" s="302" t="s">
        <v>58</v>
      </c>
      <c r="B826" s="303" t="s">
        <v>80</v>
      </c>
      <c r="C826" s="303" t="s">
        <v>677</v>
      </c>
      <c r="D826" s="302" t="s">
        <v>724</v>
      </c>
      <c r="E826" s="304" t="s">
        <v>725</v>
      </c>
      <c r="F826" s="302" t="s">
        <v>726</v>
      </c>
      <c r="G826" s="304" t="s">
        <v>727</v>
      </c>
      <c r="H826" s="305"/>
      <c r="I826" s="305" t="s">
        <v>115</v>
      </c>
      <c r="J826" s="304" t="s">
        <v>194</v>
      </c>
      <c r="K826" s="306">
        <v>3799000</v>
      </c>
      <c r="L826" s="304" t="s">
        <v>195</v>
      </c>
      <c r="M826" s="306">
        <f>((K826*14/100)+K826)*2</f>
        <v>8661720</v>
      </c>
      <c r="N826" s="127" t="s">
        <v>2707</v>
      </c>
      <c r="O826" s="202" t="s">
        <v>2674</v>
      </c>
      <c r="P826" s="127" t="s">
        <v>2657</v>
      </c>
      <c r="Q826" s="125" t="s">
        <v>53</v>
      </c>
      <c r="R826" s="124"/>
      <c r="S826" s="125" t="s">
        <v>53</v>
      </c>
      <c r="T826" s="304"/>
      <c r="U826" s="304"/>
      <c r="V826" s="304"/>
      <c r="W826" s="304"/>
      <c r="X826" s="304"/>
    </row>
    <row r="827" spans="1:24" ht="75" customHeight="1">
      <c r="A827" s="302" t="s">
        <v>58</v>
      </c>
      <c r="B827" s="303" t="s">
        <v>80</v>
      </c>
      <c r="C827" s="303" t="s">
        <v>677</v>
      </c>
      <c r="D827" s="302" t="s">
        <v>724</v>
      </c>
      <c r="E827" s="304" t="s">
        <v>725</v>
      </c>
      <c r="F827" s="302" t="s">
        <v>726</v>
      </c>
      <c r="G827" s="304" t="s">
        <v>727</v>
      </c>
      <c r="H827" s="305"/>
      <c r="I827" s="305" t="s">
        <v>301</v>
      </c>
      <c r="J827" s="302" t="s">
        <v>2009</v>
      </c>
      <c r="K827" s="306">
        <v>4000000</v>
      </c>
      <c r="L827" s="302"/>
      <c r="M827" s="306">
        <v>4600000</v>
      </c>
      <c r="N827" s="354" t="s">
        <v>2010</v>
      </c>
      <c r="O827" s="475" t="s">
        <v>2011</v>
      </c>
      <c r="P827" s="354" t="s">
        <v>2012</v>
      </c>
      <c r="Q827" s="306"/>
      <c r="R827" s="302"/>
      <c r="S827" s="306"/>
      <c r="T827" s="304"/>
      <c r="U827" s="304"/>
      <c r="V827" s="304"/>
      <c r="W827" s="304"/>
      <c r="X827" s="304"/>
    </row>
    <row r="828" spans="1:24" ht="75" customHeight="1">
      <c r="A828" s="302" t="s">
        <v>58</v>
      </c>
      <c r="B828" s="303" t="s">
        <v>80</v>
      </c>
      <c r="C828" s="303" t="s">
        <v>61</v>
      </c>
      <c r="D828" s="302" t="s">
        <v>62</v>
      </c>
      <c r="E828" s="304" t="s">
        <v>63</v>
      </c>
      <c r="F828" s="302" t="s">
        <v>2391</v>
      </c>
      <c r="G828" s="304" t="s">
        <v>2392</v>
      </c>
      <c r="H828" s="305" t="s">
        <v>632</v>
      </c>
      <c r="I828" s="305"/>
      <c r="J828" s="304"/>
      <c r="K828" s="306"/>
      <c r="L828" s="304"/>
      <c r="M828" s="306"/>
      <c r="N828" s="304"/>
      <c r="O828" s="306"/>
      <c r="P828" s="304"/>
      <c r="Q828" s="306"/>
      <c r="R828" s="304"/>
      <c r="S828" s="306"/>
      <c r="T828" s="304"/>
      <c r="U828" s="304"/>
      <c r="V828" s="304"/>
      <c r="W828" s="304"/>
      <c r="X828" s="304"/>
    </row>
    <row r="829" spans="1:24" ht="75" customHeight="1">
      <c r="A829" s="302" t="s">
        <v>58</v>
      </c>
      <c r="B829" s="303" t="s">
        <v>80</v>
      </c>
      <c r="C829" s="303" t="s">
        <v>61</v>
      </c>
      <c r="D829" s="302" t="s">
        <v>62</v>
      </c>
      <c r="E829" s="304" t="s">
        <v>63</v>
      </c>
      <c r="F829" s="302" t="s">
        <v>64</v>
      </c>
      <c r="G829" s="304" t="s">
        <v>65</v>
      </c>
      <c r="H829" s="305" t="s">
        <v>308</v>
      </c>
      <c r="I829" s="305"/>
      <c r="J829" s="304" t="s">
        <v>968</v>
      </c>
      <c r="K829" s="306">
        <v>5903258</v>
      </c>
      <c r="L829" s="304" t="s">
        <v>968</v>
      </c>
      <c r="M829" s="306">
        <v>6080355.7400000002</v>
      </c>
      <c r="N829" s="263" t="s">
        <v>1146</v>
      </c>
      <c r="O829" s="261"/>
      <c r="P829" s="264" t="s">
        <v>1147</v>
      </c>
      <c r="Q829" s="265" t="s">
        <v>151</v>
      </c>
      <c r="R829" s="304"/>
      <c r="S829" s="306"/>
      <c r="T829" s="304"/>
      <c r="U829" s="304"/>
      <c r="V829" s="304"/>
      <c r="W829" s="304"/>
      <c r="X829" s="304"/>
    </row>
    <row r="830" spans="1:24" ht="75" customHeight="1">
      <c r="A830" s="302" t="s">
        <v>58</v>
      </c>
      <c r="B830" s="303" t="s">
        <v>80</v>
      </c>
      <c r="C830" s="303" t="s">
        <v>61</v>
      </c>
      <c r="D830" s="302" t="s">
        <v>62</v>
      </c>
      <c r="E830" s="304" t="s">
        <v>63</v>
      </c>
      <c r="F830" s="302" t="s">
        <v>64</v>
      </c>
      <c r="G830" s="304" t="s">
        <v>65</v>
      </c>
      <c r="H830" s="305" t="s">
        <v>67</v>
      </c>
      <c r="I830" s="305"/>
      <c r="J830" s="304" t="s">
        <v>71</v>
      </c>
      <c r="K830" s="306">
        <v>399017880</v>
      </c>
      <c r="L830" s="304" t="s">
        <v>71</v>
      </c>
      <c r="M830" s="306">
        <v>798035760</v>
      </c>
      <c r="N830" s="255" t="s">
        <v>78</v>
      </c>
      <c r="O830" s="283"/>
      <c r="P830" s="257" t="s">
        <v>79</v>
      </c>
      <c r="Q830" s="313" t="s">
        <v>53</v>
      </c>
      <c r="R830" s="304"/>
      <c r="S830" s="306"/>
      <c r="T830" s="304"/>
      <c r="U830" s="304"/>
      <c r="V830" s="304"/>
      <c r="W830" s="304"/>
      <c r="X830" s="304"/>
    </row>
    <row r="831" spans="1:24" ht="75" customHeight="1">
      <c r="A831" s="302" t="s">
        <v>58</v>
      </c>
      <c r="B831" s="303" t="s">
        <v>80</v>
      </c>
      <c r="C831" s="303" t="s">
        <v>61</v>
      </c>
      <c r="D831" s="302" t="s">
        <v>62</v>
      </c>
      <c r="E831" s="304" t="s">
        <v>63</v>
      </c>
      <c r="F831" s="302" t="s">
        <v>83</v>
      </c>
      <c r="G831" s="304" t="s">
        <v>85</v>
      </c>
      <c r="H831" s="305" t="s">
        <v>308</v>
      </c>
      <c r="I831" s="305"/>
      <c r="J831" s="304" t="s">
        <v>1150</v>
      </c>
      <c r="K831" s="306">
        <v>330555222</v>
      </c>
      <c r="L831" s="304" t="s">
        <v>1150</v>
      </c>
      <c r="M831" s="306">
        <v>340471879</v>
      </c>
      <c r="N831" s="304"/>
      <c r="O831" s="306"/>
      <c r="P831" s="304"/>
      <c r="Q831" s="306"/>
      <c r="R831" s="304"/>
      <c r="S831" s="306"/>
      <c r="T831" s="304"/>
      <c r="U831" s="304"/>
      <c r="V831" s="304"/>
      <c r="W831" s="304"/>
      <c r="X831" s="304"/>
    </row>
    <row r="832" spans="1:24" ht="75" customHeight="1">
      <c r="A832" s="302" t="s">
        <v>58</v>
      </c>
      <c r="B832" s="303" t="s">
        <v>80</v>
      </c>
      <c r="C832" s="303" t="s">
        <v>61</v>
      </c>
      <c r="D832" s="302" t="s">
        <v>62</v>
      </c>
      <c r="E832" s="304" t="s">
        <v>63</v>
      </c>
      <c r="F832" s="302" t="s">
        <v>83</v>
      </c>
      <c r="G832" s="304" t="s">
        <v>85</v>
      </c>
      <c r="H832" s="305" t="s">
        <v>35</v>
      </c>
      <c r="I832" s="305"/>
      <c r="J832" s="304" t="s">
        <v>90</v>
      </c>
      <c r="K832" s="306">
        <v>64248000</v>
      </c>
      <c r="L832" s="304"/>
      <c r="M832" s="306">
        <v>0</v>
      </c>
      <c r="N832" s="255" t="s">
        <v>93</v>
      </c>
      <c r="O832" s="311"/>
      <c r="P832" s="257" t="s">
        <v>94</v>
      </c>
      <c r="Q832" s="313" t="s">
        <v>53</v>
      </c>
      <c r="R832" s="304"/>
      <c r="S832" s="306"/>
      <c r="T832" s="304"/>
      <c r="U832" s="304"/>
      <c r="V832" s="304"/>
      <c r="W832" s="304"/>
      <c r="X832" s="304"/>
    </row>
    <row r="833" spans="1:24" ht="75" customHeight="1">
      <c r="A833" s="302" t="s">
        <v>58</v>
      </c>
      <c r="B833" s="303" t="s">
        <v>80</v>
      </c>
      <c r="C833" s="303" t="s">
        <v>61</v>
      </c>
      <c r="D833" s="302" t="s">
        <v>62</v>
      </c>
      <c r="E833" s="304" t="s">
        <v>63</v>
      </c>
      <c r="F833" s="302" t="s">
        <v>83</v>
      </c>
      <c r="G833" s="304" t="s">
        <v>85</v>
      </c>
      <c r="H833" s="305"/>
      <c r="I833" s="305" t="s">
        <v>301</v>
      </c>
      <c r="J833" s="343" t="s">
        <v>2765</v>
      </c>
      <c r="K833" s="362">
        <v>2400000</v>
      </c>
      <c r="L833" s="343" t="s">
        <v>2766</v>
      </c>
      <c r="M833" s="362">
        <v>3400000</v>
      </c>
      <c r="N833" s="354" t="s">
        <v>2014</v>
      </c>
      <c r="O833" s="448">
        <v>1800000</v>
      </c>
      <c r="P833" s="449" t="s">
        <v>2015</v>
      </c>
      <c r="Q833" s="362"/>
      <c r="R833" s="343"/>
      <c r="S833" s="362"/>
      <c r="T833" s="304"/>
      <c r="U833" s="304"/>
      <c r="V833" s="304"/>
      <c r="W833" s="304"/>
      <c r="X833" s="304"/>
    </row>
    <row r="834" spans="1:24" ht="75" customHeight="1">
      <c r="A834" s="302" t="s">
        <v>58</v>
      </c>
      <c r="B834" s="303" t="s">
        <v>80</v>
      </c>
      <c r="C834" s="303" t="s">
        <v>61</v>
      </c>
      <c r="D834" s="302" t="s">
        <v>62</v>
      </c>
      <c r="E834" s="304" t="s">
        <v>63</v>
      </c>
      <c r="F834" s="302" t="s">
        <v>102</v>
      </c>
      <c r="G834" s="304" t="s">
        <v>103</v>
      </c>
      <c r="H834" s="305" t="s">
        <v>35</v>
      </c>
      <c r="I834" s="305"/>
      <c r="J834" s="304" t="s">
        <v>106</v>
      </c>
      <c r="K834" s="306">
        <v>64248000</v>
      </c>
      <c r="L834" s="304"/>
      <c r="M834" s="306">
        <v>0</v>
      </c>
      <c r="N834" s="255" t="s">
        <v>111</v>
      </c>
      <c r="O834" s="283"/>
      <c r="P834" s="257" t="s">
        <v>114</v>
      </c>
      <c r="Q834" s="313" t="s">
        <v>53</v>
      </c>
      <c r="R834" s="304"/>
      <c r="S834" s="306"/>
      <c r="T834" s="304"/>
      <c r="U834" s="304"/>
      <c r="V834" s="304"/>
      <c r="W834" s="304"/>
      <c r="X834" s="304"/>
    </row>
    <row r="835" spans="1:24" ht="75" customHeight="1">
      <c r="A835" s="302" t="s">
        <v>58</v>
      </c>
      <c r="B835" s="303" t="s">
        <v>80</v>
      </c>
      <c r="C835" s="303" t="s">
        <v>61</v>
      </c>
      <c r="D835" s="302" t="s">
        <v>62</v>
      </c>
      <c r="E835" s="304" t="s">
        <v>63</v>
      </c>
      <c r="F835" s="302" t="s">
        <v>117</v>
      </c>
      <c r="G835" s="304" t="s">
        <v>118</v>
      </c>
      <c r="H835" s="305" t="s">
        <v>35</v>
      </c>
      <c r="I835" s="305"/>
      <c r="J835" s="304"/>
      <c r="K835" s="306">
        <v>0</v>
      </c>
      <c r="L835" s="304" t="s">
        <v>121</v>
      </c>
      <c r="M835" s="306">
        <v>64248001</v>
      </c>
      <c r="N835" s="255" t="s">
        <v>123</v>
      </c>
      <c r="O835" s="311"/>
      <c r="P835" s="257" t="s">
        <v>124</v>
      </c>
      <c r="Q835" s="313" t="s">
        <v>53</v>
      </c>
      <c r="R835" s="304"/>
      <c r="S835" s="306"/>
      <c r="T835" s="304"/>
      <c r="U835" s="304"/>
      <c r="V835" s="304"/>
      <c r="W835" s="304"/>
      <c r="X835" s="304"/>
    </row>
    <row r="836" spans="1:24" ht="75" customHeight="1">
      <c r="A836" s="302" t="s">
        <v>58</v>
      </c>
      <c r="B836" s="303" t="s">
        <v>80</v>
      </c>
      <c r="C836" s="303" t="s">
        <v>61</v>
      </c>
      <c r="D836" s="302" t="s">
        <v>62</v>
      </c>
      <c r="E836" s="304" t="s">
        <v>63</v>
      </c>
      <c r="F836" s="302" t="s">
        <v>130</v>
      </c>
      <c r="G836" s="304" t="s">
        <v>131</v>
      </c>
      <c r="H836" s="305" t="s">
        <v>224</v>
      </c>
      <c r="I836" s="305"/>
      <c r="J836" s="304" t="s">
        <v>1150</v>
      </c>
      <c r="K836" s="306">
        <v>0</v>
      </c>
      <c r="L836" s="304" t="s">
        <v>1150</v>
      </c>
      <c r="M836" s="306">
        <v>0</v>
      </c>
      <c r="N836" s="304"/>
      <c r="O836" s="306"/>
      <c r="P836" s="304"/>
      <c r="Q836" s="306"/>
      <c r="R836" s="304"/>
      <c r="S836" s="306"/>
      <c r="T836" s="304"/>
      <c r="U836" s="304"/>
      <c r="V836" s="304"/>
      <c r="W836" s="304"/>
      <c r="X836" s="304"/>
    </row>
    <row r="837" spans="1:24" ht="75" customHeight="1">
      <c r="A837" s="302" t="s">
        <v>58</v>
      </c>
      <c r="B837" s="303" t="s">
        <v>80</v>
      </c>
      <c r="C837" s="303" t="s">
        <v>61</v>
      </c>
      <c r="D837" s="302" t="s">
        <v>62</v>
      </c>
      <c r="E837" s="304" t="s">
        <v>63</v>
      </c>
      <c r="F837" s="302" t="s">
        <v>130</v>
      </c>
      <c r="G837" s="304" t="s">
        <v>131</v>
      </c>
      <c r="H837" s="305" t="s">
        <v>67</v>
      </c>
      <c r="I837" s="305"/>
      <c r="J837" s="304"/>
      <c r="K837" s="306">
        <v>0</v>
      </c>
      <c r="L837" s="304" t="s">
        <v>136</v>
      </c>
      <c r="M837" s="306">
        <v>11250000</v>
      </c>
      <c r="N837" s="255" t="s">
        <v>138</v>
      </c>
      <c r="O837" s="311"/>
      <c r="P837" s="257" t="s">
        <v>139</v>
      </c>
      <c r="Q837" s="313" t="s">
        <v>53</v>
      </c>
      <c r="R837" s="304"/>
      <c r="S837" s="306"/>
      <c r="T837" s="304"/>
      <c r="U837" s="304"/>
      <c r="V837" s="304"/>
      <c r="W837" s="304"/>
      <c r="X837" s="304"/>
    </row>
    <row r="838" spans="1:24" ht="75" customHeight="1">
      <c r="A838" s="302" t="s">
        <v>58</v>
      </c>
      <c r="B838" s="303" t="s">
        <v>80</v>
      </c>
      <c r="C838" s="303" t="s">
        <v>61</v>
      </c>
      <c r="D838" s="302" t="s">
        <v>62</v>
      </c>
      <c r="E838" s="304" t="s">
        <v>63</v>
      </c>
      <c r="F838" s="302" t="s">
        <v>144</v>
      </c>
      <c r="G838" s="304" t="s">
        <v>147</v>
      </c>
      <c r="H838" s="305" t="s">
        <v>308</v>
      </c>
      <c r="I838" s="305"/>
      <c r="J838" s="304" t="s">
        <v>1158</v>
      </c>
      <c r="K838" s="306">
        <v>0</v>
      </c>
      <c r="L838" s="304" t="s">
        <v>1158</v>
      </c>
      <c r="M838" s="306">
        <v>0</v>
      </c>
      <c r="N838" s="338" t="s">
        <v>1159</v>
      </c>
      <c r="O838" s="261" t="s">
        <v>1160</v>
      </c>
      <c r="P838" s="264" t="s">
        <v>1162</v>
      </c>
      <c r="Q838" s="265" t="s">
        <v>53</v>
      </c>
      <c r="R838" s="304"/>
      <c r="S838" s="306"/>
      <c r="T838" s="304"/>
      <c r="U838" s="304"/>
      <c r="V838" s="304"/>
      <c r="W838" s="304"/>
      <c r="X838" s="304"/>
    </row>
    <row r="839" spans="1:24" ht="75" customHeight="1">
      <c r="A839" s="302" t="s">
        <v>58</v>
      </c>
      <c r="B839" s="303" t="s">
        <v>80</v>
      </c>
      <c r="C839" s="303" t="s">
        <v>61</v>
      </c>
      <c r="D839" s="302" t="s">
        <v>62</v>
      </c>
      <c r="E839" s="304" t="s">
        <v>63</v>
      </c>
      <c r="F839" s="302" t="s">
        <v>144</v>
      </c>
      <c r="G839" s="304" t="s">
        <v>147</v>
      </c>
      <c r="H839" s="305" t="s">
        <v>67</v>
      </c>
      <c r="I839" s="305"/>
      <c r="J839" s="304" t="s">
        <v>71</v>
      </c>
      <c r="K839" s="306">
        <v>0</v>
      </c>
      <c r="L839" s="304" t="s">
        <v>71</v>
      </c>
      <c r="M839" s="306">
        <v>0</v>
      </c>
      <c r="N839" s="255" t="s">
        <v>153</v>
      </c>
      <c r="O839" s="283"/>
      <c r="P839" s="257" t="s">
        <v>154</v>
      </c>
      <c r="Q839" s="313" t="s">
        <v>53</v>
      </c>
      <c r="R839" s="304"/>
      <c r="S839" s="306"/>
      <c r="T839" s="304"/>
      <c r="U839" s="304"/>
      <c r="V839" s="304"/>
      <c r="W839" s="304"/>
      <c r="X839" s="304"/>
    </row>
    <row r="840" spans="1:24" ht="75" customHeight="1" thickBot="1">
      <c r="A840" s="302" t="s">
        <v>58</v>
      </c>
      <c r="B840" s="303" t="s">
        <v>80</v>
      </c>
      <c r="C840" s="303" t="s">
        <v>61</v>
      </c>
      <c r="D840" s="302" t="s">
        <v>62</v>
      </c>
      <c r="E840" s="304" t="s">
        <v>63</v>
      </c>
      <c r="F840" s="302" t="s">
        <v>156</v>
      </c>
      <c r="G840" s="304" t="s">
        <v>2399</v>
      </c>
      <c r="H840" s="305" t="s">
        <v>67</v>
      </c>
      <c r="I840" s="305"/>
      <c r="J840" s="304" t="s">
        <v>158</v>
      </c>
      <c r="K840" s="306">
        <v>93684000</v>
      </c>
      <c r="L840" s="304" t="s">
        <v>158</v>
      </c>
      <c r="M840" s="306">
        <f>SUM(K840*2)</f>
        <v>187368000</v>
      </c>
      <c r="N840" s="452" t="s">
        <v>161</v>
      </c>
      <c r="O840" s="476"/>
      <c r="P840" s="454" t="s">
        <v>164</v>
      </c>
      <c r="Q840" s="477" t="s">
        <v>53</v>
      </c>
      <c r="R840" s="304"/>
      <c r="S840" s="306"/>
      <c r="T840" s="304"/>
      <c r="U840" s="304"/>
      <c r="V840" s="304"/>
      <c r="W840" s="304"/>
      <c r="X840" s="304"/>
    </row>
    <row r="841" spans="1:24" ht="75" customHeight="1">
      <c r="A841" s="302" t="s">
        <v>359</v>
      </c>
      <c r="B841" s="303" t="s">
        <v>360</v>
      </c>
      <c r="C841" s="302" t="s">
        <v>2400</v>
      </c>
      <c r="D841" s="302" t="s">
        <v>2401</v>
      </c>
      <c r="E841" s="304" t="s">
        <v>2402</v>
      </c>
      <c r="F841" s="478" t="s">
        <v>2403</v>
      </c>
      <c r="G841" s="304" t="s">
        <v>2404</v>
      </c>
      <c r="H841" s="305" t="s">
        <v>76</v>
      </c>
      <c r="I841" s="305"/>
      <c r="J841" s="304" t="s">
        <v>2405</v>
      </c>
      <c r="K841" s="306">
        <v>9572450</v>
      </c>
      <c r="L841" s="304" t="s">
        <v>2406</v>
      </c>
      <c r="M841" s="306">
        <v>18332749</v>
      </c>
      <c r="N841" s="102" t="s">
        <v>2626</v>
      </c>
      <c r="O841" s="103"/>
      <c r="P841" s="102" t="s">
        <v>2627</v>
      </c>
      <c r="Q841" s="103" t="s">
        <v>53</v>
      </c>
      <c r="R841" s="304"/>
      <c r="S841" s="306"/>
      <c r="T841" s="304"/>
      <c r="U841" s="304"/>
      <c r="V841" s="304"/>
      <c r="W841" s="304"/>
      <c r="X841" s="304"/>
    </row>
    <row r="842" spans="1:24" ht="75" customHeight="1">
      <c r="A842" s="302" t="s">
        <v>359</v>
      </c>
      <c r="B842" s="303" t="s">
        <v>360</v>
      </c>
      <c r="C842" s="303" t="s">
        <v>361</v>
      </c>
      <c r="D842" s="302" t="s">
        <v>362</v>
      </c>
      <c r="E842" s="304" t="s">
        <v>363</v>
      </c>
      <c r="F842" s="478" t="s">
        <v>364</v>
      </c>
      <c r="G842" s="304" t="s">
        <v>368</v>
      </c>
      <c r="H842" s="305" t="s">
        <v>308</v>
      </c>
      <c r="I842" s="305"/>
      <c r="J842" s="304" t="s">
        <v>1168</v>
      </c>
      <c r="K842" s="306">
        <v>5903259</v>
      </c>
      <c r="L842" s="304"/>
      <c r="M842" s="306">
        <v>0</v>
      </c>
      <c r="N842" s="304"/>
      <c r="O842" s="306"/>
      <c r="P842" s="304"/>
      <c r="Q842" s="306"/>
      <c r="R842" s="304"/>
      <c r="S842" s="306"/>
      <c r="T842" s="304"/>
      <c r="U842" s="304"/>
      <c r="V842" s="304"/>
      <c r="W842" s="304"/>
      <c r="X842" s="304"/>
    </row>
    <row r="843" spans="1:24" ht="75" customHeight="1">
      <c r="A843" s="302" t="s">
        <v>359</v>
      </c>
      <c r="B843" s="303" t="s">
        <v>360</v>
      </c>
      <c r="C843" s="303" t="s">
        <v>361</v>
      </c>
      <c r="D843" s="302" t="s">
        <v>362</v>
      </c>
      <c r="E843" s="304" t="s">
        <v>363</v>
      </c>
      <c r="F843" s="478" t="s">
        <v>364</v>
      </c>
      <c r="G843" s="304" t="s">
        <v>368</v>
      </c>
      <c r="H843" s="305" t="s">
        <v>278</v>
      </c>
      <c r="I843" s="305"/>
      <c r="J843" s="304"/>
      <c r="K843" s="306">
        <v>0</v>
      </c>
      <c r="L843" s="304" t="s">
        <v>732</v>
      </c>
      <c r="M843" s="306">
        <v>300000000</v>
      </c>
      <c r="N843" s="255" t="s">
        <v>416</v>
      </c>
      <c r="O843" s="306"/>
      <c r="P843" s="304"/>
      <c r="Q843" s="306"/>
      <c r="R843" s="304"/>
      <c r="S843" s="306"/>
      <c r="T843" s="304"/>
      <c r="U843" s="304"/>
      <c r="V843" s="304"/>
      <c r="W843" s="304"/>
      <c r="X843" s="304"/>
    </row>
    <row r="844" spans="1:24" ht="75" customHeight="1">
      <c r="A844" s="302" t="s">
        <v>359</v>
      </c>
      <c r="B844" s="303" t="s">
        <v>360</v>
      </c>
      <c r="C844" s="303" t="s">
        <v>361</v>
      </c>
      <c r="D844" s="302" t="s">
        <v>362</v>
      </c>
      <c r="E844" s="304" t="s">
        <v>363</v>
      </c>
      <c r="F844" s="478" t="s">
        <v>364</v>
      </c>
      <c r="G844" s="304" t="s">
        <v>368</v>
      </c>
      <c r="H844" s="305" t="s">
        <v>2408</v>
      </c>
      <c r="I844" s="305"/>
      <c r="J844" s="302" t="s">
        <v>2409</v>
      </c>
      <c r="K844" s="306">
        <v>110000000</v>
      </c>
      <c r="L844" s="302" t="s">
        <v>2410</v>
      </c>
      <c r="M844" s="306">
        <v>110000000</v>
      </c>
      <c r="N844" s="479" t="s">
        <v>2778</v>
      </c>
      <c r="O844" s="480" t="s">
        <v>1946</v>
      </c>
      <c r="P844" s="479" t="s">
        <v>2779</v>
      </c>
      <c r="Q844" s="481" t="s">
        <v>53</v>
      </c>
      <c r="R844" s="304"/>
      <c r="S844" s="306"/>
      <c r="T844" s="304"/>
      <c r="U844" s="304"/>
      <c r="V844" s="304"/>
      <c r="W844" s="304"/>
      <c r="X844" s="304"/>
    </row>
    <row r="845" spans="1:24" ht="75" customHeight="1">
      <c r="A845" s="302" t="s">
        <v>359</v>
      </c>
      <c r="B845" s="303" t="s">
        <v>360</v>
      </c>
      <c r="C845" s="303" t="s">
        <v>361</v>
      </c>
      <c r="D845" s="302" t="s">
        <v>362</v>
      </c>
      <c r="E845" s="304" t="s">
        <v>363</v>
      </c>
      <c r="F845" s="478" t="s">
        <v>364</v>
      </c>
      <c r="G845" s="304" t="s">
        <v>368</v>
      </c>
      <c r="H845" s="305" t="s">
        <v>207</v>
      </c>
      <c r="I845" s="305"/>
      <c r="J845" s="325" t="s">
        <v>2412</v>
      </c>
      <c r="K845" s="306">
        <v>0</v>
      </c>
      <c r="L845" s="302"/>
      <c r="M845" s="306">
        <v>0</v>
      </c>
      <c r="N845" s="8" t="s">
        <v>2121</v>
      </c>
      <c r="O845" s="8" t="s">
        <v>2122</v>
      </c>
      <c r="P845" s="90"/>
      <c r="Q845" s="306"/>
      <c r="R845" s="304"/>
      <c r="S845" s="306"/>
      <c r="T845" s="304"/>
      <c r="U845" s="304"/>
      <c r="V845" s="304"/>
      <c r="W845" s="304"/>
      <c r="X845" s="304"/>
    </row>
    <row r="846" spans="1:24" ht="75" customHeight="1">
      <c r="A846" s="302" t="s">
        <v>359</v>
      </c>
      <c r="B846" s="303" t="s">
        <v>360</v>
      </c>
      <c r="C846" s="303" t="s">
        <v>361</v>
      </c>
      <c r="D846" s="302" t="s">
        <v>362</v>
      </c>
      <c r="E846" s="304" t="s">
        <v>363</v>
      </c>
      <c r="F846" s="478" t="s">
        <v>364</v>
      </c>
      <c r="G846" s="304" t="s">
        <v>368</v>
      </c>
      <c r="H846" s="305"/>
      <c r="I846" s="305" t="s">
        <v>369</v>
      </c>
      <c r="J846" s="304"/>
      <c r="K846" s="306">
        <v>0</v>
      </c>
      <c r="L846" s="302"/>
      <c r="M846" s="306">
        <v>0</v>
      </c>
      <c r="N846" s="304"/>
      <c r="O846" s="306"/>
      <c r="P846" s="304"/>
      <c r="Q846" s="306"/>
      <c r="R846" s="304"/>
      <c r="S846" s="306"/>
      <c r="T846" s="304"/>
      <c r="U846" s="304"/>
      <c r="V846" s="304"/>
      <c r="W846" s="304"/>
      <c r="X846" s="304"/>
    </row>
    <row r="847" spans="1:24" ht="75" customHeight="1">
      <c r="A847" s="302" t="s">
        <v>359</v>
      </c>
      <c r="B847" s="303" t="s">
        <v>360</v>
      </c>
      <c r="C847" s="303" t="s">
        <v>373</v>
      </c>
      <c r="D847" s="302" t="s">
        <v>374</v>
      </c>
      <c r="E847" s="304" t="s">
        <v>375</v>
      </c>
      <c r="F847" s="478" t="s">
        <v>376</v>
      </c>
      <c r="G847" s="304" t="s">
        <v>377</v>
      </c>
      <c r="H847" s="305" t="s">
        <v>207</v>
      </c>
      <c r="I847" s="305"/>
      <c r="J847" s="304" t="s">
        <v>2415</v>
      </c>
      <c r="K847" s="306">
        <v>221000000</v>
      </c>
      <c r="L847" s="304"/>
      <c r="M847" s="306"/>
      <c r="N847" s="8" t="s">
        <v>2126</v>
      </c>
      <c r="O847" s="8" t="s">
        <v>2127</v>
      </c>
      <c r="P847" s="90" t="s">
        <v>2128</v>
      </c>
      <c r="Q847" s="91" t="s">
        <v>151</v>
      </c>
      <c r="R847" s="304"/>
      <c r="S847" s="306"/>
      <c r="T847" s="304"/>
      <c r="U847" s="304"/>
      <c r="V847" s="304"/>
      <c r="W847" s="304"/>
      <c r="X847" s="304"/>
    </row>
    <row r="848" spans="1:24" ht="75" customHeight="1">
      <c r="A848" s="302" t="s">
        <v>359</v>
      </c>
      <c r="B848" s="303" t="s">
        <v>360</v>
      </c>
      <c r="C848" s="303" t="s">
        <v>373</v>
      </c>
      <c r="D848" s="302" t="s">
        <v>374</v>
      </c>
      <c r="E848" s="304" t="s">
        <v>375</v>
      </c>
      <c r="F848" s="478" t="s">
        <v>376</v>
      </c>
      <c r="G848" s="304" t="s">
        <v>377</v>
      </c>
      <c r="H848" s="305"/>
      <c r="I848" s="305" t="s">
        <v>369</v>
      </c>
      <c r="J848" s="304"/>
      <c r="K848" s="306"/>
      <c r="L848" s="304"/>
      <c r="M848" s="306"/>
      <c r="N848" s="304"/>
      <c r="O848" s="306"/>
      <c r="P848" s="304"/>
      <c r="Q848" s="306"/>
      <c r="R848" s="304"/>
      <c r="S848" s="306"/>
      <c r="T848" s="304"/>
      <c r="U848" s="304"/>
      <c r="V848" s="304"/>
      <c r="W848" s="304"/>
      <c r="X848" s="304"/>
    </row>
    <row r="849" spans="1:24" ht="75" customHeight="1">
      <c r="A849" s="302" t="s">
        <v>359</v>
      </c>
      <c r="B849" s="303" t="s">
        <v>360</v>
      </c>
      <c r="C849" s="303" t="s">
        <v>373</v>
      </c>
      <c r="D849" s="302" t="s">
        <v>381</v>
      </c>
      <c r="E849" s="304" t="s">
        <v>384</v>
      </c>
      <c r="F849" s="478" t="s">
        <v>385</v>
      </c>
      <c r="G849" s="304" t="s">
        <v>387</v>
      </c>
      <c r="H849" s="305" t="s">
        <v>201</v>
      </c>
      <c r="I849" s="305"/>
      <c r="J849" s="304" t="s">
        <v>1891</v>
      </c>
      <c r="K849" s="306">
        <v>22275000</v>
      </c>
      <c r="L849" s="303"/>
      <c r="M849" s="306">
        <v>0</v>
      </c>
      <c r="N849" s="405" t="s">
        <v>1892</v>
      </c>
      <c r="O849" s="311"/>
      <c r="P849" s="407" t="s">
        <v>1893</v>
      </c>
      <c r="Q849" s="315" t="s">
        <v>53</v>
      </c>
      <c r="R849" s="303"/>
      <c r="S849" s="306"/>
      <c r="T849" s="304"/>
      <c r="U849" s="304"/>
      <c r="V849" s="304"/>
      <c r="W849" s="304"/>
      <c r="X849" s="304"/>
    </row>
    <row r="850" spans="1:24" ht="75" customHeight="1">
      <c r="A850" s="302" t="s">
        <v>359</v>
      </c>
      <c r="B850" s="303" t="s">
        <v>360</v>
      </c>
      <c r="C850" s="303" t="s">
        <v>373</v>
      </c>
      <c r="D850" s="302" t="s">
        <v>381</v>
      </c>
      <c r="E850" s="304" t="s">
        <v>384</v>
      </c>
      <c r="F850" s="478" t="s">
        <v>385</v>
      </c>
      <c r="G850" s="304" t="s">
        <v>387</v>
      </c>
      <c r="H850" s="305" t="s">
        <v>76</v>
      </c>
      <c r="I850" s="305"/>
      <c r="J850" s="304" t="s">
        <v>2417</v>
      </c>
      <c r="K850" s="306">
        <v>9572450</v>
      </c>
      <c r="L850" s="304" t="s">
        <v>2418</v>
      </c>
      <c r="M850" s="306">
        <v>18332749</v>
      </c>
      <c r="N850" s="102" t="s">
        <v>2628</v>
      </c>
      <c r="O850" s="103"/>
      <c r="P850" s="102" t="s">
        <v>2629</v>
      </c>
      <c r="Q850" s="103"/>
      <c r="R850" s="63"/>
      <c r="S850" s="63" t="s">
        <v>53</v>
      </c>
      <c r="T850" s="304"/>
      <c r="U850" s="304"/>
      <c r="V850" s="304"/>
      <c r="W850" s="304"/>
      <c r="X850" s="304"/>
    </row>
    <row r="851" spans="1:24" ht="75" customHeight="1">
      <c r="A851" s="302" t="s">
        <v>359</v>
      </c>
      <c r="B851" s="303" t="s">
        <v>360</v>
      </c>
      <c r="C851" s="303" t="s">
        <v>373</v>
      </c>
      <c r="D851" s="302" t="s">
        <v>381</v>
      </c>
      <c r="E851" s="304" t="s">
        <v>384</v>
      </c>
      <c r="F851" s="478" t="s">
        <v>385</v>
      </c>
      <c r="G851" s="304" t="s">
        <v>387</v>
      </c>
      <c r="H851" s="305" t="s">
        <v>183</v>
      </c>
      <c r="I851" s="305"/>
      <c r="J851" s="304" t="s">
        <v>1759</v>
      </c>
      <c r="K851" s="306">
        <v>0</v>
      </c>
      <c r="L851" s="304"/>
      <c r="M851" s="306">
        <v>0</v>
      </c>
      <c r="N851" s="358" t="s">
        <v>1760</v>
      </c>
      <c r="O851" s="311"/>
      <c r="P851" s="342" t="s">
        <v>1745</v>
      </c>
      <c r="Q851" s="282" t="s">
        <v>53</v>
      </c>
      <c r="R851" s="304"/>
      <c r="S851" s="306"/>
      <c r="T851" s="304"/>
      <c r="U851" s="304"/>
      <c r="V851" s="304"/>
      <c r="W851" s="304"/>
      <c r="X851" s="304"/>
    </row>
    <row r="852" spans="1:24" ht="75" customHeight="1">
      <c r="A852" s="302" t="s">
        <v>359</v>
      </c>
      <c r="B852" s="303" t="s">
        <v>360</v>
      </c>
      <c r="C852" s="303" t="s">
        <v>373</v>
      </c>
      <c r="D852" s="302" t="s">
        <v>381</v>
      </c>
      <c r="E852" s="304" t="s">
        <v>384</v>
      </c>
      <c r="F852" s="478" t="s">
        <v>385</v>
      </c>
      <c r="G852" s="304" t="s">
        <v>387</v>
      </c>
      <c r="H852" s="305" t="s">
        <v>369</v>
      </c>
      <c r="I852" s="305"/>
      <c r="J852" s="304"/>
      <c r="K852" s="306">
        <v>0</v>
      </c>
      <c r="L852" s="304"/>
      <c r="M852" s="306">
        <v>0</v>
      </c>
      <c r="N852" s="304"/>
      <c r="O852" s="306"/>
      <c r="P852" s="304"/>
      <c r="Q852" s="306"/>
      <c r="R852" s="304"/>
      <c r="S852" s="306"/>
      <c r="T852" s="304"/>
      <c r="U852" s="304"/>
      <c r="V852" s="304"/>
      <c r="W852" s="304"/>
      <c r="X852" s="304"/>
    </row>
    <row r="853" spans="1:24" ht="75" customHeight="1">
      <c r="A853" s="302" t="s">
        <v>359</v>
      </c>
      <c r="B853" s="303" t="s">
        <v>360</v>
      </c>
      <c r="C853" s="303" t="s">
        <v>373</v>
      </c>
      <c r="D853" s="302" t="s">
        <v>381</v>
      </c>
      <c r="E853" s="304" t="s">
        <v>384</v>
      </c>
      <c r="F853" s="478" t="s">
        <v>385</v>
      </c>
      <c r="G853" s="304" t="s">
        <v>387</v>
      </c>
      <c r="H853" s="305"/>
      <c r="I853" s="305" t="s">
        <v>224</v>
      </c>
      <c r="J853" s="304" t="s">
        <v>980</v>
      </c>
      <c r="K853" s="306">
        <v>0</v>
      </c>
      <c r="L853" s="304"/>
      <c r="M853" s="306">
        <v>0</v>
      </c>
      <c r="N853" s="304"/>
      <c r="O853" s="306"/>
      <c r="P853" s="304"/>
      <c r="Q853" s="306"/>
      <c r="R853" s="304"/>
      <c r="S853" s="306"/>
      <c r="T853" s="304"/>
      <c r="U853" s="304"/>
      <c r="V853" s="304"/>
      <c r="W853" s="304"/>
      <c r="X853" s="304"/>
    </row>
    <row r="854" spans="1:24" ht="75" customHeight="1">
      <c r="A854" s="302" t="s">
        <v>359</v>
      </c>
      <c r="B854" s="303" t="s">
        <v>360</v>
      </c>
      <c r="C854" s="303" t="s">
        <v>373</v>
      </c>
      <c r="D854" s="302" t="s">
        <v>381</v>
      </c>
      <c r="E854" s="304" t="s">
        <v>384</v>
      </c>
      <c r="F854" s="478" t="s">
        <v>385</v>
      </c>
      <c r="G854" s="304" t="s">
        <v>387</v>
      </c>
      <c r="H854" s="305"/>
      <c r="I854" s="305" t="s">
        <v>223</v>
      </c>
      <c r="J854" s="303" t="s">
        <v>821</v>
      </c>
      <c r="K854" s="306">
        <v>15000000</v>
      </c>
      <c r="L854" s="303" t="s">
        <v>821</v>
      </c>
      <c r="M854" s="306">
        <v>20000000</v>
      </c>
      <c r="N854" s="255" t="s">
        <v>734</v>
      </c>
      <c r="O854" s="259"/>
      <c r="P854" s="257" t="s">
        <v>735</v>
      </c>
      <c r="Q854" s="258" t="s">
        <v>53</v>
      </c>
      <c r="R854" s="303"/>
      <c r="S854" s="306"/>
      <c r="T854" s="304"/>
      <c r="U854" s="304"/>
      <c r="V854" s="304"/>
      <c r="W854" s="304"/>
      <c r="X854" s="304"/>
    </row>
    <row r="855" spans="1:24" ht="75" customHeight="1">
      <c r="A855" s="302" t="s">
        <v>359</v>
      </c>
      <c r="B855" s="303" t="s">
        <v>360</v>
      </c>
      <c r="C855" s="303" t="s">
        <v>373</v>
      </c>
      <c r="D855" s="302" t="s">
        <v>737</v>
      </c>
      <c r="E855" s="304" t="s">
        <v>738</v>
      </c>
      <c r="F855" s="478" t="s">
        <v>739</v>
      </c>
      <c r="G855" s="304" t="s">
        <v>740</v>
      </c>
      <c r="H855" s="305" t="s">
        <v>224</v>
      </c>
      <c r="I855" s="305"/>
      <c r="J855" s="304" t="s">
        <v>968</v>
      </c>
      <c r="K855" s="306">
        <v>5903258</v>
      </c>
      <c r="L855" s="304" t="s">
        <v>968</v>
      </c>
      <c r="M855" s="306">
        <v>6080355.7400000002</v>
      </c>
      <c r="N855" s="304"/>
      <c r="O855" s="306"/>
      <c r="P855" s="304"/>
      <c r="Q855" s="306"/>
      <c r="R855" s="304"/>
      <c r="S855" s="306"/>
      <c r="T855" s="304"/>
      <c r="U855" s="304"/>
      <c r="V855" s="304"/>
      <c r="W855" s="304"/>
      <c r="X855" s="304"/>
    </row>
    <row r="856" spans="1:24" ht="75" customHeight="1">
      <c r="A856" s="302" t="s">
        <v>359</v>
      </c>
      <c r="B856" s="303" t="s">
        <v>360</v>
      </c>
      <c r="C856" s="303" t="s">
        <v>373</v>
      </c>
      <c r="D856" s="302" t="s">
        <v>737</v>
      </c>
      <c r="E856" s="304" t="s">
        <v>738</v>
      </c>
      <c r="F856" s="478" t="s">
        <v>739</v>
      </c>
      <c r="G856" s="304" t="s">
        <v>740</v>
      </c>
      <c r="H856" s="305" t="s">
        <v>223</v>
      </c>
      <c r="I856" s="305"/>
      <c r="J856" s="304" t="s">
        <v>741</v>
      </c>
      <c r="K856" s="306">
        <v>15000000</v>
      </c>
      <c r="L856" s="304" t="s">
        <v>741</v>
      </c>
      <c r="M856" s="306">
        <v>25000000</v>
      </c>
      <c r="N856" s="255" t="s">
        <v>734</v>
      </c>
      <c r="O856" s="256">
        <v>560000000</v>
      </c>
      <c r="P856" s="257" t="s">
        <v>742</v>
      </c>
      <c r="Q856" s="258" t="s">
        <v>53</v>
      </c>
      <c r="R856" s="304"/>
      <c r="S856" s="306"/>
      <c r="T856" s="304"/>
      <c r="U856" s="304"/>
      <c r="V856" s="304"/>
      <c r="W856" s="304"/>
      <c r="X856" s="304"/>
    </row>
    <row r="857" spans="1:24" ht="75" customHeight="1">
      <c r="A857" s="302" t="s">
        <v>359</v>
      </c>
      <c r="B857" s="303" t="s">
        <v>360</v>
      </c>
      <c r="C857" s="303" t="s">
        <v>373</v>
      </c>
      <c r="D857" s="302" t="s">
        <v>737</v>
      </c>
      <c r="E857" s="304" t="s">
        <v>738</v>
      </c>
      <c r="F857" s="478" t="s">
        <v>739</v>
      </c>
      <c r="G857" s="304" t="s">
        <v>740</v>
      </c>
      <c r="H857" s="305" t="s">
        <v>311</v>
      </c>
      <c r="I857" s="305"/>
      <c r="J857" s="304" t="s">
        <v>1293</v>
      </c>
      <c r="K857" s="306">
        <v>500000</v>
      </c>
      <c r="L857" s="304" t="s">
        <v>1293</v>
      </c>
      <c r="M857" s="306">
        <f>2*K857*1.1</f>
        <v>1100000</v>
      </c>
      <c r="N857" s="47" t="s">
        <v>1294</v>
      </c>
      <c r="O857" s="151">
        <v>0</v>
      </c>
      <c r="P857" s="67" t="s">
        <v>1295</v>
      </c>
      <c r="Q857" s="66" t="s">
        <v>53</v>
      </c>
      <c r="R857" s="304"/>
      <c r="S857" s="306"/>
      <c r="T857" s="304"/>
      <c r="U857" s="304"/>
      <c r="V857" s="304"/>
      <c r="W857" s="304"/>
      <c r="X857" s="304"/>
    </row>
    <row r="858" spans="1:24" ht="75" customHeight="1">
      <c r="A858" s="302" t="s">
        <v>359</v>
      </c>
      <c r="B858" s="303" t="s">
        <v>360</v>
      </c>
      <c r="C858" s="303" t="s">
        <v>373</v>
      </c>
      <c r="D858" s="302" t="s">
        <v>737</v>
      </c>
      <c r="E858" s="304" t="s">
        <v>738</v>
      </c>
      <c r="F858" s="478" t="s">
        <v>739</v>
      </c>
      <c r="G858" s="304" t="s">
        <v>740</v>
      </c>
      <c r="H858" s="305" t="s">
        <v>76</v>
      </c>
      <c r="I858" s="305"/>
      <c r="J858" s="304" t="s">
        <v>2424</v>
      </c>
      <c r="K858" s="306">
        <v>114572450</v>
      </c>
      <c r="L858" s="304" t="s">
        <v>2424</v>
      </c>
      <c r="M858" s="306">
        <v>229791067</v>
      </c>
      <c r="N858" s="102" t="s">
        <v>2628</v>
      </c>
      <c r="O858" s="103"/>
      <c r="P858" s="102" t="s">
        <v>2630</v>
      </c>
      <c r="Q858" s="103"/>
      <c r="R858" s="63"/>
      <c r="S858" s="63" t="s">
        <v>53</v>
      </c>
      <c r="T858" s="304"/>
      <c r="U858" s="304"/>
      <c r="V858" s="304"/>
      <c r="W858" s="304"/>
      <c r="X858" s="304"/>
    </row>
    <row r="859" spans="1:24" ht="75" customHeight="1">
      <c r="A859" s="302" t="s">
        <v>359</v>
      </c>
      <c r="B859" s="303" t="s">
        <v>360</v>
      </c>
      <c r="C859" s="303" t="s">
        <v>373</v>
      </c>
      <c r="D859" s="302" t="s">
        <v>737</v>
      </c>
      <c r="E859" s="304" t="s">
        <v>738</v>
      </c>
      <c r="F859" s="478" t="s">
        <v>739</v>
      </c>
      <c r="G859" s="304" t="s">
        <v>740</v>
      </c>
      <c r="H859" s="305" t="s">
        <v>76</v>
      </c>
      <c r="I859" s="305"/>
      <c r="J859" s="304" t="s">
        <v>2425</v>
      </c>
      <c r="K859" s="306">
        <v>114572450</v>
      </c>
      <c r="L859" s="304" t="s">
        <v>2426</v>
      </c>
      <c r="M859" s="306">
        <v>229791067</v>
      </c>
      <c r="N859" s="304"/>
      <c r="O859" s="306"/>
      <c r="P859" s="304"/>
      <c r="Q859" s="306"/>
      <c r="R859" s="304"/>
      <c r="S859" s="306"/>
      <c r="T859" s="304"/>
      <c r="U859" s="304"/>
      <c r="V859" s="304"/>
      <c r="W859" s="304"/>
      <c r="X859" s="304"/>
    </row>
    <row r="860" spans="1:24" ht="75" customHeight="1">
      <c r="A860" s="302" t="s">
        <v>743</v>
      </c>
      <c r="B860" s="303" t="s">
        <v>744</v>
      </c>
      <c r="C860" s="303" t="s">
        <v>745</v>
      </c>
      <c r="D860" s="302" t="s">
        <v>746</v>
      </c>
      <c r="E860" s="304" t="s">
        <v>747</v>
      </c>
      <c r="F860" s="302" t="s">
        <v>748</v>
      </c>
      <c r="G860" s="304" t="s">
        <v>749</v>
      </c>
      <c r="H860" s="305" t="s">
        <v>308</v>
      </c>
      <c r="I860" s="305"/>
      <c r="J860" s="304" t="s">
        <v>1185</v>
      </c>
      <c r="K860" s="306">
        <f>+PRODUCT(5840471)</f>
        <v>5840471</v>
      </c>
      <c r="L860" s="304"/>
      <c r="M860" s="306">
        <v>0</v>
      </c>
      <c r="N860" s="263" t="s">
        <v>1186</v>
      </c>
      <c r="O860" s="261"/>
      <c r="P860" s="264" t="s">
        <v>1187</v>
      </c>
      <c r="Q860" s="265" t="s">
        <v>151</v>
      </c>
      <c r="R860" s="304"/>
      <c r="S860" s="306"/>
      <c r="T860" s="304"/>
      <c r="U860" s="304"/>
      <c r="V860" s="304"/>
      <c r="W860" s="304"/>
      <c r="X860" s="304"/>
    </row>
    <row r="861" spans="1:24" ht="75" customHeight="1">
      <c r="A861" s="302" t="s">
        <v>743</v>
      </c>
      <c r="B861" s="303" t="s">
        <v>744</v>
      </c>
      <c r="C861" s="303" t="s">
        <v>745</v>
      </c>
      <c r="D861" s="302" t="s">
        <v>746</v>
      </c>
      <c r="E861" s="304" t="s">
        <v>747</v>
      </c>
      <c r="F861" s="302" t="s">
        <v>748</v>
      </c>
      <c r="G861" s="304" t="s">
        <v>749</v>
      </c>
      <c r="H861" s="305" t="s">
        <v>311</v>
      </c>
      <c r="I861" s="305"/>
      <c r="J861" s="304" t="s">
        <v>1155</v>
      </c>
      <c r="K861" s="306">
        <v>0</v>
      </c>
      <c r="L861" s="304" t="s">
        <v>1157</v>
      </c>
      <c r="M861" s="306">
        <v>0</v>
      </c>
      <c r="N861" s="47" t="s">
        <v>1296</v>
      </c>
      <c r="O861" s="151">
        <v>0</v>
      </c>
      <c r="P861" s="67" t="s">
        <v>1297</v>
      </c>
      <c r="Q861" s="66" t="s">
        <v>53</v>
      </c>
      <c r="R861" s="304"/>
      <c r="S861" s="306"/>
      <c r="T861" s="304"/>
      <c r="U861" s="304"/>
      <c r="V861" s="304"/>
      <c r="W861" s="304"/>
      <c r="X861" s="304"/>
    </row>
    <row r="862" spans="1:24" ht="75" customHeight="1">
      <c r="A862" s="302" t="s">
        <v>743</v>
      </c>
      <c r="B862" s="303" t="s">
        <v>744</v>
      </c>
      <c r="C862" s="303" t="s">
        <v>745</v>
      </c>
      <c r="D862" s="302" t="s">
        <v>746</v>
      </c>
      <c r="E862" s="304" t="s">
        <v>747</v>
      </c>
      <c r="F862" s="302" t="s">
        <v>748</v>
      </c>
      <c r="G862" s="304" t="s">
        <v>749</v>
      </c>
      <c r="H862" s="305" t="s">
        <v>228</v>
      </c>
      <c r="I862" s="305"/>
      <c r="J862" s="304" t="s">
        <v>1500</v>
      </c>
      <c r="K862" s="306">
        <v>10000000</v>
      </c>
      <c r="L862" s="304" t="s">
        <v>1501</v>
      </c>
      <c r="M862" s="306">
        <v>10000000</v>
      </c>
      <c r="N862" s="432" t="s">
        <v>1502</v>
      </c>
      <c r="O862" s="363"/>
      <c r="P862" s="482" t="s">
        <v>1428</v>
      </c>
      <c r="Q862" s="306"/>
      <c r="R862" s="304"/>
      <c r="S862" s="306"/>
      <c r="T862" s="304"/>
      <c r="U862" s="304"/>
      <c r="V862" s="304"/>
      <c r="W862" s="304"/>
      <c r="X862" s="304"/>
    </row>
    <row r="863" spans="1:24" ht="75" customHeight="1">
      <c r="A863" s="302" t="s">
        <v>743</v>
      </c>
      <c r="B863" s="303" t="s">
        <v>744</v>
      </c>
      <c r="C863" s="303" t="s">
        <v>745</v>
      </c>
      <c r="D863" s="302" t="s">
        <v>746</v>
      </c>
      <c r="E863" s="304" t="s">
        <v>747</v>
      </c>
      <c r="F863" s="302" t="s">
        <v>748</v>
      </c>
      <c r="G863" s="304" t="s">
        <v>749</v>
      </c>
      <c r="H863" s="305" t="s">
        <v>201</v>
      </c>
      <c r="I863" s="305"/>
      <c r="J863" s="304" t="s">
        <v>1838</v>
      </c>
      <c r="K863" s="306">
        <v>22275000</v>
      </c>
      <c r="L863" s="304" t="s">
        <v>1838</v>
      </c>
      <c r="M863" s="306">
        <v>22275000</v>
      </c>
      <c r="N863" s="255" t="s">
        <v>1834</v>
      </c>
      <c r="O863" s="283"/>
      <c r="P863" s="257" t="s">
        <v>1835</v>
      </c>
      <c r="Q863" s="258"/>
      <c r="R863" s="372" t="s">
        <v>53</v>
      </c>
      <c r="S863" s="306"/>
      <c r="T863" s="304"/>
      <c r="U863" s="304"/>
      <c r="V863" s="304"/>
      <c r="W863" s="304"/>
      <c r="X863" s="304"/>
    </row>
    <row r="864" spans="1:24" ht="75" customHeight="1">
      <c r="A864" s="302" t="s">
        <v>743</v>
      </c>
      <c r="B864" s="303" t="s">
        <v>744</v>
      </c>
      <c r="C864" s="303" t="s">
        <v>745</v>
      </c>
      <c r="D864" s="302" t="s">
        <v>746</v>
      </c>
      <c r="E864" s="304" t="s">
        <v>747</v>
      </c>
      <c r="F864" s="302" t="s">
        <v>748</v>
      </c>
      <c r="G864" s="304" t="s">
        <v>749</v>
      </c>
      <c r="H864" s="305" t="s">
        <v>186</v>
      </c>
      <c r="I864" s="305"/>
      <c r="J864" s="304" t="s">
        <v>2370</v>
      </c>
      <c r="K864" s="306">
        <v>0</v>
      </c>
      <c r="L864" s="304" t="s">
        <v>2370</v>
      </c>
      <c r="M864" s="306">
        <v>0</v>
      </c>
      <c r="N864" s="304"/>
      <c r="O864" s="306"/>
      <c r="P864" s="304"/>
      <c r="Q864" s="306"/>
      <c r="R864" s="304"/>
      <c r="S864" s="306"/>
      <c r="T864" s="304"/>
      <c r="U864" s="304"/>
      <c r="V864" s="304"/>
      <c r="W864" s="304"/>
      <c r="X864" s="304"/>
    </row>
    <row r="865" spans="1:24" ht="75" customHeight="1">
      <c r="A865" s="302" t="s">
        <v>743</v>
      </c>
      <c r="B865" s="303" t="s">
        <v>744</v>
      </c>
      <c r="C865" s="303" t="s">
        <v>745</v>
      </c>
      <c r="D865" s="302" t="s">
        <v>746</v>
      </c>
      <c r="E865" s="304" t="s">
        <v>747</v>
      </c>
      <c r="F865" s="302" t="s">
        <v>748</v>
      </c>
      <c r="G865" s="304" t="s">
        <v>749</v>
      </c>
      <c r="H865" s="305" t="s">
        <v>76</v>
      </c>
      <c r="I865" s="305"/>
      <c r="J865" s="304" t="s">
        <v>292</v>
      </c>
      <c r="K865" s="306">
        <v>3680300</v>
      </c>
      <c r="L865" s="304" t="s">
        <v>292</v>
      </c>
      <c r="M865" s="306">
        <v>8253459</v>
      </c>
      <c r="N865" s="102" t="s">
        <v>2631</v>
      </c>
      <c r="O865" s="103"/>
      <c r="P865" s="102" t="s">
        <v>2632</v>
      </c>
      <c r="Q865" s="103" t="s">
        <v>53</v>
      </c>
      <c r="R865" s="304"/>
      <c r="S865" s="306"/>
      <c r="T865" s="304"/>
      <c r="U865" s="304"/>
      <c r="V865" s="304"/>
      <c r="W865" s="304"/>
      <c r="X865" s="304"/>
    </row>
    <row r="866" spans="1:24" ht="75" customHeight="1">
      <c r="A866" s="302" t="s">
        <v>743</v>
      </c>
      <c r="B866" s="303" t="s">
        <v>744</v>
      </c>
      <c r="C866" s="303" t="s">
        <v>745</v>
      </c>
      <c r="D866" s="302" t="s">
        <v>746</v>
      </c>
      <c r="E866" s="304" t="s">
        <v>747</v>
      </c>
      <c r="F866" s="302" t="s">
        <v>748</v>
      </c>
      <c r="G866" s="304" t="s">
        <v>749</v>
      </c>
      <c r="H866" s="305" t="s">
        <v>235</v>
      </c>
      <c r="I866" s="305"/>
      <c r="J866" s="304" t="s">
        <v>2342</v>
      </c>
      <c r="K866" s="306">
        <v>18000000</v>
      </c>
      <c r="L866" s="304" t="s">
        <v>2343</v>
      </c>
      <c r="M866" s="306">
        <v>15000000</v>
      </c>
      <c r="N866" s="11" t="s">
        <v>2344</v>
      </c>
      <c r="O866" s="306"/>
      <c r="P866" s="304"/>
      <c r="Q866" s="306"/>
      <c r="R866" s="304"/>
      <c r="S866" s="306"/>
      <c r="T866" s="304"/>
      <c r="U866" s="304"/>
      <c r="V866" s="304"/>
      <c r="W866" s="304"/>
      <c r="X866" s="304"/>
    </row>
    <row r="867" spans="1:24" ht="75" customHeight="1">
      <c r="A867" s="302" t="s">
        <v>743</v>
      </c>
      <c r="B867" s="303" t="s">
        <v>744</v>
      </c>
      <c r="C867" s="303" t="s">
        <v>745</v>
      </c>
      <c r="D867" s="302" t="s">
        <v>746</v>
      </c>
      <c r="E867" s="304" t="s">
        <v>747</v>
      </c>
      <c r="F867" s="302" t="s">
        <v>748</v>
      </c>
      <c r="G867" s="304" t="s">
        <v>749</v>
      </c>
      <c r="H867" s="305" t="s">
        <v>278</v>
      </c>
      <c r="I867" s="305"/>
      <c r="J867" s="304" t="s">
        <v>750</v>
      </c>
      <c r="K867" s="306">
        <v>10000000</v>
      </c>
      <c r="L867" s="304" t="s">
        <v>750</v>
      </c>
      <c r="M867" s="306">
        <v>15000000</v>
      </c>
      <c r="N867" s="255" t="s">
        <v>751</v>
      </c>
      <c r="O867" s="256">
        <v>10000000</v>
      </c>
      <c r="P867" s="257"/>
      <c r="Q867" s="306"/>
      <c r="R867" s="304"/>
      <c r="S867" s="306"/>
      <c r="T867" s="304"/>
      <c r="U867" s="304"/>
      <c r="V867" s="304"/>
      <c r="W867" s="304"/>
      <c r="X867" s="304"/>
    </row>
    <row r="868" spans="1:24" ht="75" customHeight="1">
      <c r="A868" s="302" t="s">
        <v>743</v>
      </c>
      <c r="B868" s="303" t="s">
        <v>744</v>
      </c>
      <c r="C868" s="303" t="s">
        <v>745</v>
      </c>
      <c r="D868" s="302" t="s">
        <v>746</v>
      </c>
      <c r="E868" s="304" t="s">
        <v>747</v>
      </c>
      <c r="F868" s="302" t="s">
        <v>748</v>
      </c>
      <c r="G868" s="304" t="s">
        <v>749</v>
      </c>
      <c r="H868" s="305" t="s">
        <v>2388</v>
      </c>
      <c r="I868" s="305"/>
      <c r="J868" s="304" t="s">
        <v>2431</v>
      </c>
      <c r="K868" s="306">
        <v>3000000</v>
      </c>
      <c r="L868" s="304" t="s">
        <v>2432</v>
      </c>
      <c r="M868" s="306">
        <v>3000000</v>
      </c>
      <c r="N868" s="304"/>
      <c r="O868" s="306"/>
      <c r="P868" s="304"/>
      <c r="Q868" s="306"/>
      <c r="R868" s="304"/>
      <c r="S868" s="306"/>
      <c r="T868" s="304"/>
      <c r="U868" s="304"/>
      <c r="V868" s="304"/>
      <c r="W868" s="304"/>
      <c r="X868" s="304"/>
    </row>
    <row r="869" spans="1:24" ht="75" customHeight="1">
      <c r="A869" s="302" t="s">
        <v>743</v>
      </c>
      <c r="B869" s="303" t="s">
        <v>744</v>
      </c>
      <c r="C869" s="303" t="s">
        <v>745</v>
      </c>
      <c r="D869" s="302" t="s">
        <v>746</v>
      </c>
      <c r="E869" s="304" t="s">
        <v>747</v>
      </c>
      <c r="F869" s="302" t="s">
        <v>748</v>
      </c>
      <c r="G869" s="304" t="s">
        <v>749</v>
      </c>
      <c r="H869" s="305" t="s">
        <v>370</v>
      </c>
      <c r="I869" s="305"/>
      <c r="J869" s="304" t="s">
        <v>2450</v>
      </c>
      <c r="K869" s="306">
        <v>3000000</v>
      </c>
      <c r="L869" s="304" t="s">
        <v>2451</v>
      </c>
      <c r="M869" s="306">
        <v>5000000</v>
      </c>
      <c r="N869" s="101" t="s">
        <v>2474</v>
      </c>
      <c r="O869" s="306"/>
      <c r="P869" s="304"/>
      <c r="Q869" s="306"/>
      <c r="R869" s="304"/>
      <c r="S869" s="306"/>
      <c r="T869" s="304"/>
      <c r="U869" s="304"/>
      <c r="V869" s="304"/>
      <c r="W869" s="304"/>
      <c r="X869" s="304"/>
    </row>
    <row r="870" spans="1:24" ht="75" customHeight="1">
      <c r="A870" s="302" t="s">
        <v>743</v>
      </c>
      <c r="B870" s="303" t="s">
        <v>744</v>
      </c>
      <c r="C870" s="303" t="s">
        <v>745</v>
      </c>
      <c r="D870" s="302" t="s">
        <v>746</v>
      </c>
      <c r="E870" s="304" t="s">
        <v>747</v>
      </c>
      <c r="F870" s="302" t="s">
        <v>748</v>
      </c>
      <c r="G870" s="304" t="s">
        <v>749</v>
      </c>
      <c r="H870" s="305" t="s">
        <v>183</v>
      </c>
      <c r="I870" s="305"/>
      <c r="J870" s="304" t="s">
        <v>1762</v>
      </c>
      <c r="K870" s="306">
        <v>5000000</v>
      </c>
      <c r="L870" s="304" t="s">
        <v>1762</v>
      </c>
      <c r="M870" s="306">
        <v>5000000</v>
      </c>
      <c r="N870" s="274" t="s">
        <v>1763</v>
      </c>
      <c r="O870" s="311"/>
      <c r="P870" s="389" t="s">
        <v>1765</v>
      </c>
      <c r="Q870" s="282" t="s">
        <v>53</v>
      </c>
      <c r="R870" s="304"/>
      <c r="S870" s="306"/>
      <c r="T870" s="304"/>
      <c r="U870" s="304"/>
      <c r="V870" s="304"/>
      <c r="W870" s="304"/>
      <c r="X870" s="304"/>
    </row>
    <row r="871" spans="1:24" ht="75" customHeight="1">
      <c r="A871" s="302" t="s">
        <v>743</v>
      </c>
      <c r="B871" s="303" t="s">
        <v>744</v>
      </c>
      <c r="C871" s="303" t="s">
        <v>745</v>
      </c>
      <c r="D871" s="302" t="s">
        <v>746</v>
      </c>
      <c r="E871" s="304" t="s">
        <v>747</v>
      </c>
      <c r="F871" s="302" t="s">
        <v>748</v>
      </c>
      <c r="G871" s="304" t="s">
        <v>749</v>
      </c>
      <c r="H871" s="305"/>
      <c r="I871" s="305" t="s">
        <v>1092</v>
      </c>
      <c r="J871" s="304" t="s">
        <v>2453</v>
      </c>
      <c r="K871" s="306">
        <v>8194308</v>
      </c>
      <c r="L871" s="304" t="s">
        <v>2453</v>
      </c>
      <c r="M871" s="306">
        <v>24582924</v>
      </c>
      <c r="N871" s="145" t="s">
        <v>2867</v>
      </c>
      <c r="O871" s="133"/>
      <c r="P871" s="204" t="s">
        <v>2868</v>
      </c>
      <c r="Q871" s="515" t="s">
        <v>53</v>
      </c>
      <c r="R871" s="304"/>
      <c r="S871" s="306"/>
      <c r="T871" s="304"/>
      <c r="U871" s="304"/>
      <c r="V871" s="304"/>
      <c r="W871" s="304"/>
      <c r="X871" s="304"/>
    </row>
    <row r="872" spans="1:24" ht="75" customHeight="1">
      <c r="A872" s="302" t="s">
        <v>743</v>
      </c>
      <c r="B872" s="303" t="s">
        <v>744</v>
      </c>
      <c r="C872" s="303" t="s">
        <v>1767</v>
      </c>
      <c r="D872" s="302" t="s">
        <v>2130</v>
      </c>
      <c r="E872" s="304" t="s">
        <v>2131</v>
      </c>
      <c r="F872" s="302" t="s">
        <v>2132</v>
      </c>
      <c r="G872" s="304" t="s">
        <v>2133</v>
      </c>
      <c r="H872" s="305" t="s">
        <v>207</v>
      </c>
      <c r="I872" s="305"/>
      <c r="J872" s="325" t="s">
        <v>2767</v>
      </c>
      <c r="K872" s="306">
        <v>15000000</v>
      </c>
      <c r="L872" s="304"/>
      <c r="M872" s="306">
        <v>0</v>
      </c>
      <c r="N872" s="8" t="s">
        <v>2135</v>
      </c>
      <c r="O872" s="8" t="s">
        <v>2136</v>
      </c>
      <c r="P872" s="90" t="s">
        <v>2137</v>
      </c>
      <c r="Q872" s="91" t="s">
        <v>151</v>
      </c>
      <c r="R872" s="304"/>
      <c r="S872" s="306"/>
      <c r="T872" s="304"/>
      <c r="U872" s="304"/>
      <c r="V872" s="304"/>
      <c r="W872" s="304"/>
      <c r="X872" s="304"/>
    </row>
    <row r="873" spans="1:24" ht="75" customHeight="1">
      <c r="A873" s="302" t="s">
        <v>743</v>
      </c>
      <c r="B873" s="303" t="s">
        <v>744</v>
      </c>
      <c r="C873" s="303" t="s">
        <v>1767</v>
      </c>
      <c r="D873" s="302" t="s">
        <v>2130</v>
      </c>
      <c r="E873" s="304" t="s">
        <v>2131</v>
      </c>
      <c r="F873" s="302" t="s">
        <v>2456</v>
      </c>
      <c r="G873" s="304" t="s">
        <v>2457</v>
      </c>
      <c r="H873" s="305" t="s">
        <v>76</v>
      </c>
      <c r="I873" s="305"/>
      <c r="J873" s="304" t="s">
        <v>2458</v>
      </c>
      <c r="K873" s="306">
        <v>3581926</v>
      </c>
      <c r="L873" s="304" t="s">
        <v>2458</v>
      </c>
      <c r="M873" s="306">
        <v>11450819</v>
      </c>
      <c r="N873" s="102" t="s">
        <v>2634</v>
      </c>
      <c r="O873" s="103"/>
      <c r="P873" s="102" t="s">
        <v>2635</v>
      </c>
      <c r="Q873" s="103"/>
      <c r="R873" s="63"/>
      <c r="S873" s="63" t="s">
        <v>53</v>
      </c>
      <c r="T873" s="304"/>
      <c r="U873" s="304"/>
      <c r="V873" s="304"/>
      <c r="W873" s="304"/>
      <c r="X873" s="304"/>
    </row>
    <row r="874" spans="1:24" ht="75" customHeight="1">
      <c r="A874" s="302" t="s">
        <v>743</v>
      </c>
      <c r="B874" s="303" t="s">
        <v>744</v>
      </c>
      <c r="C874" s="303" t="s">
        <v>1767</v>
      </c>
      <c r="D874" s="302" t="s">
        <v>1768</v>
      </c>
      <c r="E874" s="304" t="s">
        <v>1769</v>
      </c>
      <c r="F874" s="302" t="s">
        <v>1770</v>
      </c>
      <c r="G874" s="304" t="s">
        <v>1771</v>
      </c>
      <c r="H874" s="305" t="s">
        <v>201</v>
      </c>
      <c r="I874" s="305"/>
      <c r="J874" s="304" t="s">
        <v>1868</v>
      </c>
      <c r="K874" s="306">
        <v>250000000</v>
      </c>
      <c r="L874" s="304"/>
      <c r="M874" s="306">
        <v>0</v>
      </c>
      <c r="N874" s="274" t="s">
        <v>1869</v>
      </c>
      <c r="O874" s="311"/>
      <c r="P874" s="324" t="s">
        <v>1871</v>
      </c>
      <c r="Q874" s="326" t="s">
        <v>53</v>
      </c>
      <c r="R874" s="304"/>
      <c r="S874" s="306"/>
      <c r="T874" s="304"/>
      <c r="U874" s="304"/>
      <c r="V874" s="304"/>
      <c r="W874" s="304"/>
      <c r="X874" s="304"/>
    </row>
    <row r="875" spans="1:24" ht="75" customHeight="1">
      <c r="A875" s="302" t="s">
        <v>743</v>
      </c>
      <c r="B875" s="303" t="s">
        <v>744</v>
      </c>
      <c r="C875" s="303" t="s">
        <v>1767</v>
      </c>
      <c r="D875" s="302" t="s">
        <v>1768</v>
      </c>
      <c r="E875" s="304" t="s">
        <v>1769</v>
      </c>
      <c r="F875" s="302" t="s">
        <v>1770</v>
      </c>
      <c r="G875" s="304" t="s">
        <v>1771</v>
      </c>
      <c r="H875" s="305" t="s">
        <v>183</v>
      </c>
      <c r="I875" s="305"/>
      <c r="J875" s="304" t="s">
        <v>1772</v>
      </c>
      <c r="K875" s="306">
        <v>30000000</v>
      </c>
      <c r="L875" s="304" t="s">
        <v>1772</v>
      </c>
      <c r="M875" s="306">
        <v>30000000</v>
      </c>
      <c r="N875" s="483" t="s">
        <v>1773</v>
      </c>
      <c r="O875" s="484" t="s">
        <v>1774</v>
      </c>
      <c r="P875" s="485" t="s">
        <v>1776</v>
      </c>
      <c r="Q875" s="282" t="s">
        <v>53</v>
      </c>
      <c r="R875" s="304"/>
      <c r="S875" s="306"/>
      <c r="T875" s="304"/>
      <c r="U875" s="304"/>
      <c r="V875" s="304"/>
      <c r="W875" s="304"/>
      <c r="X875" s="304"/>
    </row>
    <row r="876" spans="1:24" ht="75" customHeight="1">
      <c r="A876" s="302" t="s">
        <v>743</v>
      </c>
      <c r="B876" s="303" t="s">
        <v>744</v>
      </c>
      <c r="C876" s="303" t="s">
        <v>1767</v>
      </c>
      <c r="D876" s="302" t="s">
        <v>1768</v>
      </c>
      <c r="E876" s="304" t="s">
        <v>1769</v>
      </c>
      <c r="F876" s="302" t="s">
        <v>1770</v>
      </c>
      <c r="G876" s="304" t="s">
        <v>1771</v>
      </c>
      <c r="H876" s="305"/>
      <c r="I876" s="305" t="s">
        <v>115</v>
      </c>
      <c r="J876" s="304" t="s">
        <v>2460</v>
      </c>
      <c r="K876" s="306">
        <f>(1942000+3665000)</f>
        <v>5607000</v>
      </c>
      <c r="L876" s="304" t="s">
        <v>2461</v>
      </c>
      <c r="M876" s="306">
        <f>((K876*14/100)+K876)*2</f>
        <v>12783960</v>
      </c>
      <c r="N876" s="200" t="s">
        <v>2708</v>
      </c>
      <c r="O876" s="202" t="s">
        <v>2709</v>
      </c>
      <c r="P876" s="127" t="s">
        <v>2710</v>
      </c>
      <c r="Q876" s="125" t="s">
        <v>53</v>
      </c>
      <c r="R876" s="124"/>
      <c r="S876" s="125" t="s">
        <v>53</v>
      </c>
      <c r="T876" s="304"/>
      <c r="U876" s="304"/>
      <c r="V876" s="304"/>
      <c r="W876" s="304"/>
      <c r="X876" s="304"/>
    </row>
    <row r="877" spans="1:24" ht="75" customHeight="1">
      <c r="A877" s="302" t="s">
        <v>743</v>
      </c>
      <c r="B877" s="303" t="s">
        <v>744</v>
      </c>
      <c r="C877" s="303" t="s">
        <v>1767</v>
      </c>
      <c r="D877" s="302" t="s">
        <v>1768</v>
      </c>
      <c r="E877" s="304" t="s">
        <v>1769</v>
      </c>
      <c r="F877" s="302" t="s">
        <v>1777</v>
      </c>
      <c r="G877" s="304" t="s">
        <v>1778</v>
      </c>
      <c r="H877" s="305" t="s">
        <v>253</v>
      </c>
      <c r="I877" s="305"/>
      <c r="J877" s="304" t="s">
        <v>2462</v>
      </c>
      <c r="K877" s="306">
        <v>14000000</v>
      </c>
      <c r="L877" s="304" t="s">
        <v>2463</v>
      </c>
      <c r="M877" s="306">
        <v>14000000</v>
      </c>
      <c r="N877" s="11" t="s">
        <v>2612</v>
      </c>
      <c r="O877" s="14"/>
      <c r="P877" s="16" t="s">
        <v>2613</v>
      </c>
      <c r="Q877" s="41"/>
      <c r="R877" s="8"/>
      <c r="S877" s="118" t="s">
        <v>151</v>
      </c>
      <c r="T877" s="304"/>
      <c r="U877" s="304"/>
      <c r="V877" s="304"/>
      <c r="W877" s="304"/>
      <c r="X877" s="304"/>
    </row>
    <row r="878" spans="1:24" ht="75" customHeight="1">
      <c r="A878" s="302" t="s">
        <v>743</v>
      </c>
      <c r="B878" s="303" t="s">
        <v>744</v>
      </c>
      <c r="C878" s="303" t="s">
        <v>1767</v>
      </c>
      <c r="D878" s="302" t="s">
        <v>1768</v>
      </c>
      <c r="E878" s="304" t="s">
        <v>1769</v>
      </c>
      <c r="F878" s="302" t="s">
        <v>1777</v>
      </c>
      <c r="G878" s="304" t="s">
        <v>1778</v>
      </c>
      <c r="H878" s="305" t="s">
        <v>201</v>
      </c>
      <c r="I878" s="305"/>
      <c r="J878" s="304" t="s">
        <v>1873</v>
      </c>
      <c r="K878" s="306">
        <v>100000000</v>
      </c>
      <c r="L878" s="304"/>
      <c r="M878" s="306">
        <v>0</v>
      </c>
      <c r="N878" s="274" t="s">
        <v>1874</v>
      </c>
      <c r="O878" s="311"/>
      <c r="P878" s="257" t="s">
        <v>1875</v>
      </c>
      <c r="Q878" s="315"/>
      <c r="R878" s="372" t="s">
        <v>53</v>
      </c>
      <c r="S878" s="306"/>
      <c r="T878" s="304"/>
      <c r="U878" s="304"/>
      <c r="V878" s="304"/>
      <c r="W878" s="304"/>
      <c r="X878" s="304"/>
    </row>
    <row r="879" spans="1:24" ht="75" customHeight="1">
      <c r="A879" s="302" t="s">
        <v>743</v>
      </c>
      <c r="B879" s="303" t="s">
        <v>744</v>
      </c>
      <c r="C879" s="303" t="s">
        <v>1767</v>
      </c>
      <c r="D879" s="302" t="s">
        <v>1768</v>
      </c>
      <c r="E879" s="304" t="s">
        <v>1769</v>
      </c>
      <c r="F879" s="302" t="s">
        <v>1777</v>
      </c>
      <c r="G879" s="304" t="s">
        <v>1778</v>
      </c>
      <c r="H879" s="305" t="s">
        <v>1779</v>
      </c>
      <c r="I879" s="305"/>
      <c r="J879" s="304" t="s">
        <v>1780</v>
      </c>
      <c r="K879" s="306">
        <v>300000000</v>
      </c>
      <c r="L879" s="304" t="s">
        <v>1780</v>
      </c>
      <c r="M879" s="306">
        <v>300000000</v>
      </c>
      <c r="N879" s="486" t="s">
        <v>1783</v>
      </c>
      <c r="O879" s="484" t="s">
        <v>1774</v>
      </c>
      <c r="P879" s="487" t="s">
        <v>1784</v>
      </c>
      <c r="Q879" s="282" t="s">
        <v>53</v>
      </c>
      <c r="R879" s="304"/>
      <c r="S879" s="306"/>
      <c r="T879" s="304"/>
      <c r="U879" s="304"/>
      <c r="V879" s="304"/>
      <c r="W879" s="304"/>
      <c r="X879" s="304"/>
    </row>
    <row r="880" spans="1:24" ht="75" customHeight="1">
      <c r="A880" s="302" t="s">
        <v>743</v>
      </c>
      <c r="B880" s="303" t="s">
        <v>744</v>
      </c>
      <c r="C880" s="303" t="s">
        <v>1767</v>
      </c>
      <c r="D880" s="302" t="s">
        <v>1768</v>
      </c>
      <c r="E880" s="304" t="s">
        <v>1769</v>
      </c>
      <c r="F880" s="302" t="s">
        <v>1777</v>
      </c>
      <c r="G880" s="304" t="s">
        <v>1778</v>
      </c>
      <c r="H880" s="305"/>
      <c r="I880" s="305" t="s">
        <v>115</v>
      </c>
      <c r="J880" s="304" t="s">
        <v>2460</v>
      </c>
      <c r="K880" s="306">
        <f>(1942000+3665000)</f>
        <v>5607000</v>
      </c>
      <c r="L880" s="304" t="s">
        <v>2461</v>
      </c>
      <c r="M880" s="306">
        <f>((K880*14/100)+K880)*2</f>
        <v>12783960</v>
      </c>
      <c r="N880" s="127" t="s">
        <v>2712</v>
      </c>
      <c r="O880" s="202" t="s">
        <v>2709</v>
      </c>
      <c r="P880" s="127" t="s">
        <v>2714</v>
      </c>
      <c r="Q880" s="125" t="s">
        <v>53</v>
      </c>
      <c r="R880" s="124"/>
      <c r="S880" s="125" t="s">
        <v>53</v>
      </c>
      <c r="T880" s="304"/>
      <c r="U880" s="304"/>
      <c r="V880" s="304"/>
      <c r="W880" s="304"/>
      <c r="X880" s="304"/>
    </row>
    <row r="881" spans="1:24" ht="75" customHeight="1">
      <c r="A881" s="302" t="s">
        <v>752</v>
      </c>
      <c r="B881" s="303" t="s">
        <v>753</v>
      </c>
      <c r="C881" s="303" t="s">
        <v>754</v>
      </c>
      <c r="D881" s="302" t="s">
        <v>755</v>
      </c>
      <c r="E881" s="304" t="s">
        <v>756</v>
      </c>
      <c r="F881" s="302" t="s">
        <v>757</v>
      </c>
      <c r="G881" s="304" t="s">
        <v>758</v>
      </c>
      <c r="H881" s="305" t="s">
        <v>308</v>
      </c>
      <c r="I881" s="305"/>
      <c r="J881" s="304" t="s">
        <v>948</v>
      </c>
      <c r="K881" s="306">
        <v>0</v>
      </c>
      <c r="L881" s="304" t="s">
        <v>948</v>
      </c>
      <c r="M881" s="306">
        <v>0</v>
      </c>
      <c r="N881" s="263" t="s">
        <v>1192</v>
      </c>
      <c r="O881" s="261"/>
      <c r="P881" s="264" t="s">
        <v>1193</v>
      </c>
      <c r="Q881" s="261"/>
      <c r="R881" s="304"/>
      <c r="S881" s="306"/>
      <c r="T881" s="304"/>
      <c r="U881" s="304"/>
      <c r="V881" s="304"/>
      <c r="W881" s="304"/>
      <c r="X881" s="304"/>
    </row>
    <row r="882" spans="1:24" ht="75" customHeight="1">
      <c r="A882" s="302" t="s">
        <v>752</v>
      </c>
      <c r="B882" s="303" t="s">
        <v>753</v>
      </c>
      <c r="C882" s="303" t="s">
        <v>754</v>
      </c>
      <c r="D882" s="302" t="s">
        <v>755</v>
      </c>
      <c r="E882" s="304" t="s">
        <v>756</v>
      </c>
      <c r="F882" s="302" t="s">
        <v>757</v>
      </c>
      <c r="G882" s="304" t="s">
        <v>758</v>
      </c>
      <c r="H882" s="305" t="s">
        <v>278</v>
      </c>
      <c r="I882" s="305"/>
      <c r="J882" s="304"/>
      <c r="K882" s="306">
        <v>0</v>
      </c>
      <c r="L882" s="304" t="s">
        <v>759</v>
      </c>
      <c r="M882" s="306">
        <v>20000000</v>
      </c>
      <c r="N882" s="255" t="s">
        <v>416</v>
      </c>
      <c r="O882" s="306"/>
      <c r="P882" s="304"/>
      <c r="Q882" s="306"/>
      <c r="R882" s="304"/>
      <c r="S882" s="306"/>
      <c r="T882" s="304"/>
      <c r="U882" s="304"/>
      <c r="V882" s="304"/>
      <c r="W882" s="304"/>
      <c r="X882" s="304"/>
    </row>
    <row r="883" spans="1:24" ht="75" customHeight="1">
      <c r="A883" s="302" t="s">
        <v>752</v>
      </c>
      <c r="B883" s="303" t="s">
        <v>753</v>
      </c>
      <c r="C883" s="303" t="s">
        <v>754</v>
      </c>
      <c r="D883" s="302" t="s">
        <v>755</v>
      </c>
      <c r="E883" s="304" t="s">
        <v>756</v>
      </c>
      <c r="F883" s="302" t="s">
        <v>757</v>
      </c>
      <c r="G883" s="304" t="s">
        <v>758</v>
      </c>
      <c r="H883" s="305" t="s">
        <v>311</v>
      </c>
      <c r="I883" s="305"/>
      <c r="J883" s="304"/>
      <c r="K883" s="306">
        <v>0</v>
      </c>
      <c r="L883" s="304" t="s">
        <v>1300</v>
      </c>
      <c r="M883" s="306">
        <v>0</v>
      </c>
      <c r="N883" s="47" t="s">
        <v>1301</v>
      </c>
      <c r="O883" s="151">
        <v>0</v>
      </c>
      <c r="P883" s="67" t="s">
        <v>1302</v>
      </c>
      <c r="Q883" s="66" t="s">
        <v>53</v>
      </c>
      <c r="R883" s="304"/>
      <c r="S883" s="306"/>
      <c r="T883" s="304"/>
      <c r="U883" s="304"/>
      <c r="V883" s="304"/>
      <c r="W883" s="304"/>
      <c r="X883" s="304"/>
    </row>
    <row r="884" spans="1:24" ht="75" customHeight="1">
      <c r="A884" s="302" t="s">
        <v>752</v>
      </c>
      <c r="B884" s="303" t="s">
        <v>753</v>
      </c>
      <c r="C884" s="303" t="s">
        <v>754</v>
      </c>
      <c r="D884" s="302" t="s">
        <v>755</v>
      </c>
      <c r="E884" s="304" t="s">
        <v>756</v>
      </c>
      <c r="F884" s="302" t="s">
        <v>757</v>
      </c>
      <c r="G884" s="304" t="s">
        <v>758</v>
      </c>
      <c r="H884" s="305" t="s">
        <v>228</v>
      </c>
      <c r="I884" s="305"/>
      <c r="J884" s="304" t="s">
        <v>1506</v>
      </c>
      <c r="K884" s="306">
        <v>5000000</v>
      </c>
      <c r="L884" s="304" t="s">
        <v>1508</v>
      </c>
      <c r="M884" s="306">
        <v>5000000</v>
      </c>
      <c r="N884" s="432" t="s">
        <v>1492</v>
      </c>
      <c r="O884" s="363"/>
      <c r="P884" s="482" t="s">
        <v>1493</v>
      </c>
      <c r="Q884" s="306"/>
      <c r="R884" s="304"/>
      <c r="S884" s="306"/>
      <c r="T884" s="304"/>
      <c r="U884" s="304"/>
      <c r="V884" s="304"/>
      <c r="W884" s="304"/>
      <c r="X884" s="304"/>
    </row>
    <row r="885" spans="1:24" ht="75" customHeight="1">
      <c r="A885" s="302" t="s">
        <v>752</v>
      </c>
      <c r="B885" s="303" t="s">
        <v>753</v>
      </c>
      <c r="C885" s="303" t="s">
        <v>754</v>
      </c>
      <c r="D885" s="302" t="s">
        <v>755</v>
      </c>
      <c r="E885" s="304" t="s">
        <v>756</v>
      </c>
      <c r="F885" s="302" t="s">
        <v>757</v>
      </c>
      <c r="G885" s="304" t="s">
        <v>758</v>
      </c>
      <c r="H885" s="305" t="s">
        <v>201</v>
      </c>
      <c r="I885" s="305"/>
      <c r="J885" s="304" t="s">
        <v>1839</v>
      </c>
      <c r="K885" s="306">
        <v>22275000</v>
      </c>
      <c r="L885" s="304"/>
      <c r="M885" s="306">
        <v>22275000</v>
      </c>
      <c r="N885" s="255" t="s">
        <v>1840</v>
      </c>
      <c r="O885" s="283"/>
      <c r="P885" s="257" t="s">
        <v>1841</v>
      </c>
      <c r="Q885" s="258" t="s">
        <v>53</v>
      </c>
      <c r="R885" s="304"/>
      <c r="S885" s="306"/>
      <c r="T885" s="304"/>
      <c r="U885" s="304"/>
      <c r="V885" s="304"/>
      <c r="W885" s="304"/>
      <c r="X885" s="304"/>
    </row>
    <row r="886" spans="1:24" ht="75" customHeight="1">
      <c r="A886" s="302" t="s">
        <v>752</v>
      </c>
      <c r="B886" s="303" t="s">
        <v>753</v>
      </c>
      <c r="C886" s="303" t="s">
        <v>754</v>
      </c>
      <c r="D886" s="302" t="s">
        <v>755</v>
      </c>
      <c r="E886" s="304" t="s">
        <v>756</v>
      </c>
      <c r="F886" s="302" t="s">
        <v>757</v>
      </c>
      <c r="G886" s="304" t="s">
        <v>758</v>
      </c>
      <c r="H886" s="305" t="s">
        <v>186</v>
      </c>
      <c r="I886" s="305"/>
      <c r="J886" s="304" t="s">
        <v>2358</v>
      </c>
      <c r="K886" s="306">
        <v>0</v>
      </c>
      <c r="L886" s="304"/>
      <c r="M886" s="306">
        <v>0</v>
      </c>
      <c r="N886" s="304"/>
      <c r="O886" s="306"/>
      <c r="P886" s="304"/>
      <c r="Q886" s="306"/>
      <c r="R886" s="304"/>
      <c r="S886" s="306"/>
      <c r="T886" s="304"/>
      <c r="U886" s="304"/>
      <c r="V886" s="304"/>
      <c r="W886" s="304"/>
      <c r="X886" s="304"/>
    </row>
    <row r="887" spans="1:24" ht="75" customHeight="1">
      <c r="A887" s="302" t="s">
        <v>752</v>
      </c>
      <c r="B887" s="303" t="s">
        <v>753</v>
      </c>
      <c r="C887" s="303" t="s">
        <v>754</v>
      </c>
      <c r="D887" s="302" t="s">
        <v>755</v>
      </c>
      <c r="E887" s="304" t="s">
        <v>756</v>
      </c>
      <c r="F887" s="302" t="s">
        <v>757</v>
      </c>
      <c r="G887" s="304" t="s">
        <v>758</v>
      </c>
      <c r="H887" s="305" t="s">
        <v>76</v>
      </c>
      <c r="I887" s="305"/>
      <c r="J887" s="304" t="s">
        <v>2468</v>
      </c>
      <c r="K887" s="306">
        <v>4420600</v>
      </c>
      <c r="L887" s="304" t="s">
        <v>2469</v>
      </c>
      <c r="M887" s="306">
        <v>8029049</v>
      </c>
      <c r="N887" s="102" t="s">
        <v>2617</v>
      </c>
      <c r="O887" s="103"/>
      <c r="P887" s="102" t="s">
        <v>2636</v>
      </c>
      <c r="Q887" s="103" t="s">
        <v>53</v>
      </c>
      <c r="R887" s="304"/>
      <c r="S887" s="306"/>
      <c r="T887" s="304"/>
      <c r="U887" s="304"/>
      <c r="V887" s="304"/>
      <c r="W887" s="304"/>
      <c r="X887" s="304"/>
    </row>
    <row r="888" spans="1:24" ht="75" customHeight="1">
      <c r="A888" s="302" t="s">
        <v>752</v>
      </c>
      <c r="B888" s="303" t="s">
        <v>753</v>
      </c>
      <c r="C888" s="303" t="s">
        <v>754</v>
      </c>
      <c r="D888" s="302" t="s">
        <v>755</v>
      </c>
      <c r="E888" s="304" t="s">
        <v>756</v>
      </c>
      <c r="F888" s="302" t="s">
        <v>757</v>
      </c>
      <c r="G888" s="304" t="s">
        <v>758</v>
      </c>
      <c r="H888" s="305" t="s">
        <v>235</v>
      </c>
      <c r="I888" s="305"/>
      <c r="J888" s="304" t="s">
        <v>2345</v>
      </c>
      <c r="K888" s="306">
        <v>15000000</v>
      </c>
      <c r="L888" s="304" t="s">
        <v>2346</v>
      </c>
      <c r="M888" s="306">
        <v>10000000</v>
      </c>
      <c r="N888" s="304"/>
      <c r="O888" s="306"/>
      <c r="P888" s="304"/>
      <c r="Q888" s="306"/>
      <c r="R888" s="304"/>
      <c r="S888" s="306"/>
      <c r="T888" s="304"/>
      <c r="U888" s="304"/>
      <c r="V888" s="304"/>
      <c r="W888" s="304"/>
      <c r="X888" s="304"/>
    </row>
    <row r="889" spans="1:24" ht="75" customHeight="1">
      <c r="A889" s="302" t="s">
        <v>752</v>
      </c>
      <c r="B889" s="303" t="s">
        <v>753</v>
      </c>
      <c r="C889" s="303" t="s">
        <v>754</v>
      </c>
      <c r="D889" s="302" t="s">
        <v>755</v>
      </c>
      <c r="E889" s="304" t="s">
        <v>756</v>
      </c>
      <c r="F889" s="302" t="s">
        <v>757</v>
      </c>
      <c r="G889" s="304" t="s">
        <v>758</v>
      </c>
      <c r="H889" s="305" t="s">
        <v>183</v>
      </c>
      <c r="I889" s="305"/>
      <c r="J889" s="304" t="s">
        <v>1705</v>
      </c>
      <c r="K889" s="306">
        <v>2000000</v>
      </c>
      <c r="L889" s="304" t="s">
        <v>1705</v>
      </c>
      <c r="M889" s="306">
        <v>2000000</v>
      </c>
      <c r="N889" s="358" t="s">
        <v>1744</v>
      </c>
      <c r="O889" s="311"/>
      <c r="P889" s="342" t="s">
        <v>1745</v>
      </c>
      <c r="Q889" s="282" t="s">
        <v>53</v>
      </c>
      <c r="R889" s="304"/>
      <c r="S889" s="306"/>
      <c r="T889" s="304"/>
      <c r="U889" s="304"/>
      <c r="V889" s="304"/>
      <c r="W889" s="304"/>
      <c r="X889" s="304"/>
    </row>
    <row r="890" spans="1:24" ht="75" customHeight="1">
      <c r="A890" s="302" t="s">
        <v>752</v>
      </c>
      <c r="B890" s="303" t="s">
        <v>753</v>
      </c>
      <c r="C890" s="303" t="s">
        <v>754</v>
      </c>
      <c r="D890" s="302" t="s">
        <v>755</v>
      </c>
      <c r="E890" s="304" t="s">
        <v>756</v>
      </c>
      <c r="F890" s="302" t="s">
        <v>757</v>
      </c>
      <c r="G890" s="304" t="s">
        <v>758</v>
      </c>
      <c r="H890" s="305" t="s">
        <v>370</v>
      </c>
      <c r="I890" s="305"/>
      <c r="J890" s="304" t="s">
        <v>2470</v>
      </c>
      <c r="K890" s="306">
        <v>3000000</v>
      </c>
      <c r="L890" s="304" t="s">
        <v>2471</v>
      </c>
      <c r="M890" s="306">
        <v>4000000</v>
      </c>
      <c r="N890" s="101" t="s">
        <v>2473</v>
      </c>
      <c r="O890" s="306"/>
      <c r="P890" s="304"/>
      <c r="Q890" s="306"/>
      <c r="R890" s="304"/>
      <c r="S890" s="306"/>
      <c r="T890" s="304"/>
      <c r="U890" s="304"/>
      <c r="V890" s="304"/>
      <c r="W890" s="304"/>
      <c r="X890" s="304"/>
    </row>
    <row r="891" spans="1:24" ht="75" customHeight="1">
      <c r="A891" s="302" t="s">
        <v>752</v>
      </c>
      <c r="B891" s="303" t="s">
        <v>753</v>
      </c>
      <c r="C891" s="303" t="s">
        <v>754</v>
      </c>
      <c r="D891" s="302" t="s">
        <v>755</v>
      </c>
      <c r="E891" s="304" t="s">
        <v>756</v>
      </c>
      <c r="F891" s="302" t="s">
        <v>757</v>
      </c>
      <c r="G891" s="304" t="s">
        <v>758</v>
      </c>
      <c r="H891" s="305" t="s">
        <v>2388</v>
      </c>
      <c r="I891" s="305"/>
      <c r="J891" s="304" t="s">
        <v>2433</v>
      </c>
      <c r="K891" s="306">
        <v>3000000</v>
      </c>
      <c r="L891" s="304" t="s">
        <v>2434</v>
      </c>
      <c r="M891" s="306">
        <v>3000000</v>
      </c>
      <c r="N891" s="304"/>
      <c r="O891" s="306"/>
      <c r="P891" s="304"/>
      <c r="Q891" s="306"/>
      <c r="R891" s="304"/>
      <c r="S891" s="306"/>
      <c r="T891" s="304"/>
      <c r="U891" s="304"/>
      <c r="V891" s="304"/>
      <c r="W891" s="304"/>
      <c r="X891" s="304"/>
    </row>
    <row r="892" spans="1:24" ht="75" customHeight="1">
      <c r="A892" s="302" t="s">
        <v>752</v>
      </c>
      <c r="B892" s="303" t="s">
        <v>753</v>
      </c>
      <c r="C892" s="303" t="s">
        <v>754</v>
      </c>
      <c r="D892" s="302" t="s">
        <v>762</v>
      </c>
      <c r="E892" s="304" t="s">
        <v>763</v>
      </c>
      <c r="F892" s="302" t="s">
        <v>764</v>
      </c>
      <c r="G892" s="304" t="s">
        <v>765</v>
      </c>
      <c r="H892" s="305" t="s">
        <v>224</v>
      </c>
      <c r="I892" s="305"/>
      <c r="J892" s="304" t="s">
        <v>948</v>
      </c>
      <c r="K892" s="306">
        <v>0</v>
      </c>
      <c r="L892" s="304" t="s">
        <v>948</v>
      </c>
      <c r="M892" s="306">
        <v>0</v>
      </c>
      <c r="N892" s="263" t="s">
        <v>1192</v>
      </c>
      <c r="O892" s="261"/>
      <c r="P892" s="264" t="s">
        <v>1193</v>
      </c>
      <c r="Q892" s="306"/>
      <c r="R892" s="304"/>
      <c r="S892" s="306"/>
      <c r="T892" s="304"/>
      <c r="U892" s="304"/>
      <c r="V892" s="304"/>
      <c r="W892" s="304"/>
      <c r="X892" s="304"/>
    </row>
    <row r="893" spans="1:24" ht="75" customHeight="1">
      <c r="A893" s="302" t="s">
        <v>752</v>
      </c>
      <c r="B893" s="303" t="s">
        <v>753</v>
      </c>
      <c r="C893" s="303" t="s">
        <v>754</v>
      </c>
      <c r="D893" s="302" t="s">
        <v>762</v>
      </c>
      <c r="E893" s="304" t="s">
        <v>763</v>
      </c>
      <c r="F893" s="302" t="s">
        <v>764</v>
      </c>
      <c r="G893" s="304" t="s">
        <v>765</v>
      </c>
      <c r="H893" s="305" t="s">
        <v>278</v>
      </c>
      <c r="I893" s="305"/>
      <c r="J893" s="304"/>
      <c r="K893" s="306">
        <v>0</v>
      </c>
      <c r="L893" s="304" t="s">
        <v>766</v>
      </c>
      <c r="M893" s="306">
        <v>700000000</v>
      </c>
      <c r="N893" s="255" t="s">
        <v>416</v>
      </c>
      <c r="O893" s="306"/>
      <c r="P893" s="304"/>
      <c r="Q893" s="306"/>
      <c r="R893" s="304"/>
      <c r="S893" s="306"/>
      <c r="T893" s="304"/>
      <c r="U893" s="304"/>
      <c r="V893" s="304"/>
      <c r="W893" s="304"/>
      <c r="X893" s="304"/>
    </row>
    <row r="894" spans="1:24" ht="75" customHeight="1">
      <c r="A894" s="302" t="s">
        <v>752</v>
      </c>
      <c r="B894" s="303" t="s">
        <v>753</v>
      </c>
      <c r="C894" s="303" t="s">
        <v>754</v>
      </c>
      <c r="D894" s="302" t="s">
        <v>762</v>
      </c>
      <c r="E894" s="304" t="s">
        <v>763</v>
      </c>
      <c r="F894" s="302" t="s">
        <v>764</v>
      </c>
      <c r="G894" s="304" t="s">
        <v>765</v>
      </c>
      <c r="H894" s="305" t="s">
        <v>311</v>
      </c>
      <c r="I894" s="305"/>
      <c r="J894" s="304"/>
      <c r="K894" s="306">
        <v>0</v>
      </c>
      <c r="L894" s="304" t="s">
        <v>1300</v>
      </c>
      <c r="M894" s="306">
        <v>0</v>
      </c>
      <c r="N894" s="47" t="s">
        <v>1305</v>
      </c>
      <c r="O894" s="151">
        <v>0</v>
      </c>
      <c r="P894" s="67" t="s">
        <v>1306</v>
      </c>
      <c r="Q894" s="66" t="s">
        <v>53</v>
      </c>
      <c r="R894" s="304"/>
      <c r="S894" s="306"/>
      <c r="T894" s="304"/>
      <c r="U894" s="304"/>
      <c r="V894" s="304"/>
      <c r="W894" s="304"/>
      <c r="X894" s="304"/>
    </row>
    <row r="895" spans="1:24" ht="75" customHeight="1">
      <c r="A895" s="302" t="s">
        <v>752</v>
      </c>
      <c r="B895" s="303" t="s">
        <v>753</v>
      </c>
      <c r="C895" s="303" t="s">
        <v>754</v>
      </c>
      <c r="D895" s="302" t="s">
        <v>762</v>
      </c>
      <c r="E895" s="304" t="s">
        <v>763</v>
      </c>
      <c r="F895" s="302" t="s">
        <v>764</v>
      </c>
      <c r="G895" s="304" t="s">
        <v>765</v>
      </c>
      <c r="H895" s="305" t="s">
        <v>228</v>
      </c>
      <c r="I895" s="305"/>
      <c r="J895" s="304" t="s">
        <v>1534</v>
      </c>
      <c r="K895" s="306">
        <v>5000000</v>
      </c>
      <c r="L895" s="304" t="s">
        <v>1536</v>
      </c>
      <c r="M895" s="306">
        <v>5000000</v>
      </c>
      <c r="N895" s="349" t="s">
        <v>1492</v>
      </c>
      <c r="O895" s="363"/>
      <c r="P895" s="364" t="s">
        <v>1428</v>
      </c>
      <c r="Q895" s="306"/>
      <c r="R895" s="304"/>
      <c r="S895" s="306"/>
      <c r="T895" s="304"/>
      <c r="U895" s="304"/>
      <c r="V895" s="304"/>
      <c r="W895" s="304"/>
      <c r="X895" s="304"/>
    </row>
    <row r="896" spans="1:24" ht="75" customHeight="1">
      <c r="A896" s="302" t="s">
        <v>752</v>
      </c>
      <c r="B896" s="303" t="s">
        <v>753</v>
      </c>
      <c r="C896" s="303" t="s">
        <v>754</v>
      </c>
      <c r="D896" s="302" t="s">
        <v>762</v>
      </c>
      <c r="E896" s="304" t="s">
        <v>763</v>
      </c>
      <c r="F896" s="302" t="s">
        <v>764</v>
      </c>
      <c r="G896" s="304" t="s">
        <v>765</v>
      </c>
      <c r="H896" s="305" t="s">
        <v>201</v>
      </c>
      <c r="I896" s="305"/>
      <c r="J896" s="304" t="s">
        <v>1856</v>
      </c>
      <c r="K896" s="306">
        <v>22275000</v>
      </c>
      <c r="L896" s="304" t="s">
        <v>1856</v>
      </c>
      <c r="M896" s="306">
        <v>22275000</v>
      </c>
      <c r="N896" s="255" t="s">
        <v>1834</v>
      </c>
      <c r="O896" s="283"/>
      <c r="P896" s="257" t="s">
        <v>1852</v>
      </c>
      <c r="Q896" s="315"/>
      <c r="R896" s="372" t="s">
        <v>53</v>
      </c>
      <c r="S896" s="306"/>
      <c r="T896" s="304"/>
      <c r="U896" s="304"/>
      <c r="V896" s="304"/>
      <c r="W896" s="304"/>
      <c r="X896" s="304"/>
    </row>
    <row r="897" spans="1:24" ht="75" customHeight="1">
      <c r="A897" s="302" t="s">
        <v>752</v>
      </c>
      <c r="B897" s="303" t="s">
        <v>753</v>
      </c>
      <c r="C897" s="303" t="s">
        <v>754</v>
      </c>
      <c r="D897" s="302" t="s">
        <v>762</v>
      </c>
      <c r="E897" s="304" t="s">
        <v>763</v>
      </c>
      <c r="F897" s="302" t="s">
        <v>764</v>
      </c>
      <c r="G897" s="304" t="s">
        <v>765</v>
      </c>
      <c r="H897" s="305" t="s">
        <v>186</v>
      </c>
      <c r="I897" s="305"/>
      <c r="J897" s="304" t="s">
        <v>2373</v>
      </c>
      <c r="K897" s="306">
        <v>350000000</v>
      </c>
      <c r="L897" s="304" t="s">
        <v>1411</v>
      </c>
      <c r="M897" s="306">
        <v>20000000</v>
      </c>
      <c r="N897" s="304"/>
      <c r="O897" s="306"/>
      <c r="P897" s="304"/>
      <c r="Q897" s="306"/>
      <c r="R897" s="304"/>
      <c r="S897" s="306"/>
      <c r="T897" s="304"/>
      <c r="U897" s="304"/>
      <c r="V897" s="304"/>
      <c r="W897" s="304"/>
      <c r="X897" s="304"/>
    </row>
    <row r="898" spans="1:24" ht="75" customHeight="1">
      <c r="A898" s="302" t="s">
        <v>752</v>
      </c>
      <c r="B898" s="303" t="s">
        <v>753</v>
      </c>
      <c r="C898" s="303" t="s">
        <v>754</v>
      </c>
      <c r="D898" s="302" t="s">
        <v>762</v>
      </c>
      <c r="E898" s="304" t="s">
        <v>763</v>
      </c>
      <c r="F898" s="302" t="s">
        <v>764</v>
      </c>
      <c r="G898" s="304" t="s">
        <v>765</v>
      </c>
      <c r="H898" s="305" t="s">
        <v>76</v>
      </c>
      <c r="I898" s="305"/>
      <c r="J898" s="304" t="s">
        <v>2469</v>
      </c>
      <c r="K898" s="306">
        <v>6478068</v>
      </c>
      <c r="L898" s="304" t="s">
        <v>2469</v>
      </c>
      <c r="M898" s="306">
        <v>12143985</v>
      </c>
      <c r="N898" s="102" t="s">
        <v>2617</v>
      </c>
      <c r="O898" s="103"/>
      <c r="P898" s="102" t="s">
        <v>2636</v>
      </c>
      <c r="Q898" s="103" t="s">
        <v>53</v>
      </c>
      <c r="R898" s="304"/>
      <c r="S898" s="306"/>
      <c r="T898" s="304"/>
      <c r="U898" s="304"/>
      <c r="V898" s="304"/>
      <c r="W898" s="304"/>
      <c r="X898" s="304"/>
    </row>
    <row r="899" spans="1:24" ht="75" customHeight="1">
      <c r="A899" s="302" t="s">
        <v>752</v>
      </c>
      <c r="B899" s="303" t="s">
        <v>753</v>
      </c>
      <c r="C899" s="303" t="s">
        <v>754</v>
      </c>
      <c r="D899" s="302" t="s">
        <v>762</v>
      </c>
      <c r="E899" s="304" t="s">
        <v>763</v>
      </c>
      <c r="F899" s="302" t="s">
        <v>764</v>
      </c>
      <c r="G899" s="304" t="s">
        <v>765</v>
      </c>
      <c r="H899" s="305" t="s">
        <v>235</v>
      </c>
      <c r="I899" s="305"/>
      <c r="J899" s="304" t="s">
        <v>2349</v>
      </c>
      <c r="K899" s="306">
        <v>20000000</v>
      </c>
      <c r="L899" s="304" t="s">
        <v>2350</v>
      </c>
      <c r="M899" s="306">
        <v>18000000</v>
      </c>
      <c r="N899" s="11" t="s">
        <v>2351</v>
      </c>
      <c r="O899" s="12">
        <v>300000000</v>
      </c>
      <c r="P899" s="96" t="s">
        <v>2352</v>
      </c>
      <c r="Q899" s="306"/>
      <c r="R899" s="304"/>
      <c r="S899" s="306"/>
      <c r="T899" s="304"/>
      <c r="U899" s="304"/>
      <c r="V899" s="304"/>
      <c r="W899" s="304"/>
      <c r="X899" s="304"/>
    </row>
    <row r="900" spans="1:24" ht="75" customHeight="1">
      <c r="A900" s="302" t="s">
        <v>752</v>
      </c>
      <c r="B900" s="303" t="s">
        <v>753</v>
      </c>
      <c r="C900" s="303" t="s">
        <v>754</v>
      </c>
      <c r="D900" s="302" t="s">
        <v>762</v>
      </c>
      <c r="E900" s="304" t="s">
        <v>763</v>
      </c>
      <c r="F900" s="302" t="s">
        <v>764</v>
      </c>
      <c r="G900" s="304" t="s">
        <v>765</v>
      </c>
      <c r="H900" s="305" t="s">
        <v>183</v>
      </c>
      <c r="I900" s="305"/>
      <c r="J900" s="304" t="s">
        <v>1705</v>
      </c>
      <c r="K900" s="306">
        <v>2000000</v>
      </c>
      <c r="L900" s="304" t="s">
        <v>1705</v>
      </c>
      <c r="M900" s="306">
        <v>2000000</v>
      </c>
      <c r="N900" s="358" t="s">
        <v>1744</v>
      </c>
      <c r="O900" s="311"/>
      <c r="P900" s="342" t="s">
        <v>1745</v>
      </c>
      <c r="Q900" s="282" t="s">
        <v>53</v>
      </c>
      <c r="R900" s="304"/>
      <c r="S900" s="306"/>
      <c r="T900" s="304"/>
      <c r="U900" s="304"/>
      <c r="V900" s="304"/>
      <c r="W900" s="304"/>
      <c r="X900" s="304"/>
    </row>
    <row r="901" spans="1:24" ht="75" customHeight="1">
      <c r="A901" s="302" t="s">
        <v>752</v>
      </c>
      <c r="B901" s="303" t="s">
        <v>753</v>
      </c>
      <c r="C901" s="303" t="s">
        <v>754</v>
      </c>
      <c r="D901" s="302" t="s">
        <v>762</v>
      </c>
      <c r="E901" s="304" t="s">
        <v>763</v>
      </c>
      <c r="F901" s="302" t="s">
        <v>764</v>
      </c>
      <c r="G901" s="304" t="s">
        <v>765</v>
      </c>
      <c r="H901" s="305" t="s">
        <v>370</v>
      </c>
      <c r="I901" s="305"/>
      <c r="J901" s="304" t="s">
        <v>2349</v>
      </c>
      <c r="K901" s="306">
        <v>3000000</v>
      </c>
      <c r="L901" s="304" t="s">
        <v>2475</v>
      </c>
      <c r="M901" s="306">
        <v>4000000</v>
      </c>
      <c r="N901" s="199" t="s">
        <v>2393</v>
      </c>
      <c r="O901" s="306"/>
      <c r="P901" s="304"/>
      <c r="Q901" s="306"/>
      <c r="R901" s="304"/>
      <c r="S901" s="306"/>
      <c r="T901" s="304"/>
      <c r="U901" s="304"/>
      <c r="V901" s="304"/>
      <c r="W901" s="304"/>
      <c r="X901" s="304"/>
    </row>
    <row r="902" spans="1:24" ht="75" customHeight="1">
      <c r="A902" s="302" t="s">
        <v>752</v>
      </c>
      <c r="B902" s="303" t="s">
        <v>753</v>
      </c>
      <c r="C902" s="303" t="s">
        <v>754</v>
      </c>
      <c r="D902" s="302" t="s">
        <v>762</v>
      </c>
      <c r="E902" s="304" t="s">
        <v>763</v>
      </c>
      <c r="F902" s="302" t="s">
        <v>764</v>
      </c>
      <c r="G902" s="304" t="s">
        <v>765</v>
      </c>
      <c r="H902" s="305" t="s">
        <v>2388</v>
      </c>
      <c r="I902" s="305"/>
      <c r="J902" s="304" t="s">
        <v>2435</v>
      </c>
      <c r="K902" s="306">
        <v>3000000</v>
      </c>
      <c r="L902" s="304" t="s">
        <v>2436</v>
      </c>
      <c r="M902" s="306">
        <v>3000000</v>
      </c>
      <c r="N902" s="304"/>
      <c r="O902" s="306"/>
      <c r="P902" s="304"/>
      <c r="Q902" s="306"/>
      <c r="R902" s="304"/>
      <c r="S902" s="306"/>
      <c r="T902" s="304"/>
      <c r="U902" s="304"/>
      <c r="V902" s="304"/>
      <c r="W902" s="304"/>
      <c r="X902" s="304"/>
    </row>
    <row r="903" spans="1:24" ht="75" customHeight="1">
      <c r="A903" s="302" t="s">
        <v>752</v>
      </c>
      <c r="B903" s="303" t="s">
        <v>753</v>
      </c>
      <c r="C903" s="303" t="s">
        <v>768</v>
      </c>
      <c r="D903" s="302" t="s">
        <v>770</v>
      </c>
      <c r="E903" s="304" t="s">
        <v>771</v>
      </c>
      <c r="F903" s="302" t="s">
        <v>772</v>
      </c>
      <c r="G903" s="304" t="s">
        <v>773</v>
      </c>
      <c r="H903" s="305" t="s">
        <v>308</v>
      </c>
      <c r="I903" s="305"/>
      <c r="J903" s="304" t="s">
        <v>948</v>
      </c>
      <c r="K903" s="306">
        <v>0</v>
      </c>
      <c r="L903" s="304" t="s">
        <v>948</v>
      </c>
      <c r="M903" s="306">
        <v>0</v>
      </c>
      <c r="N903" s="263" t="s">
        <v>1192</v>
      </c>
      <c r="O903" s="261"/>
      <c r="P903" s="264" t="s">
        <v>1193</v>
      </c>
      <c r="Q903" s="306"/>
      <c r="R903" s="304"/>
      <c r="S903" s="306"/>
      <c r="T903" s="304"/>
      <c r="U903" s="304"/>
      <c r="V903" s="304"/>
      <c r="W903" s="304"/>
      <c r="X903" s="304"/>
    </row>
    <row r="904" spans="1:24" ht="75" customHeight="1">
      <c r="A904" s="302" t="s">
        <v>752</v>
      </c>
      <c r="B904" s="303" t="s">
        <v>753</v>
      </c>
      <c r="C904" s="303" t="s">
        <v>768</v>
      </c>
      <c r="D904" s="302" t="s">
        <v>770</v>
      </c>
      <c r="E904" s="304" t="s">
        <v>771</v>
      </c>
      <c r="F904" s="302" t="s">
        <v>772</v>
      </c>
      <c r="G904" s="304" t="s">
        <v>773</v>
      </c>
      <c r="H904" s="305" t="s">
        <v>278</v>
      </c>
      <c r="I904" s="305"/>
      <c r="J904" s="304"/>
      <c r="K904" s="306">
        <v>0</v>
      </c>
      <c r="L904" s="304" t="s">
        <v>774</v>
      </c>
      <c r="M904" s="306">
        <v>0</v>
      </c>
      <c r="N904" s="255" t="s">
        <v>416</v>
      </c>
      <c r="O904" s="306"/>
      <c r="P904" s="304"/>
      <c r="Q904" s="306"/>
      <c r="R904" s="304"/>
      <c r="S904" s="306"/>
      <c r="T904" s="304"/>
      <c r="U904" s="304"/>
      <c r="V904" s="304"/>
      <c r="W904" s="304"/>
      <c r="X904" s="304"/>
    </row>
    <row r="905" spans="1:24" ht="75" customHeight="1">
      <c r="A905" s="302" t="s">
        <v>752</v>
      </c>
      <c r="B905" s="303" t="s">
        <v>753</v>
      </c>
      <c r="C905" s="303" t="s">
        <v>768</v>
      </c>
      <c r="D905" s="302" t="s">
        <v>770</v>
      </c>
      <c r="E905" s="304" t="s">
        <v>771</v>
      </c>
      <c r="F905" s="302" t="s">
        <v>772</v>
      </c>
      <c r="G905" s="304" t="s">
        <v>773</v>
      </c>
      <c r="H905" s="305" t="s">
        <v>311</v>
      </c>
      <c r="I905" s="305"/>
      <c r="J905" s="304"/>
      <c r="K905" s="306">
        <v>0</v>
      </c>
      <c r="L905" s="304" t="s">
        <v>1300</v>
      </c>
      <c r="M905" s="306">
        <v>0</v>
      </c>
      <c r="N905" s="47" t="s">
        <v>1308</v>
      </c>
      <c r="O905" s="151">
        <v>0</v>
      </c>
      <c r="P905" s="67" t="s">
        <v>1306</v>
      </c>
      <c r="Q905" s="66" t="s">
        <v>53</v>
      </c>
      <c r="R905" s="304"/>
      <c r="S905" s="306"/>
      <c r="T905" s="304"/>
      <c r="U905" s="304"/>
      <c r="V905" s="304"/>
      <c r="W905" s="304"/>
      <c r="X905" s="304"/>
    </row>
    <row r="906" spans="1:24" ht="75" customHeight="1">
      <c r="A906" s="302" t="s">
        <v>752</v>
      </c>
      <c r="B906" s="303" t="s">
        <v>753</v>
      </c>
      <c r="C906" s="303" t="s">
        <v>768</v>
      </c>
      <c r="D906" s="302" t="s">
        <v>770</v>
      </c>
      <c r="E906" s="304" t="s">
        <v>771</v>
      </c>
      <c r="F906" s="302" t="s">
        <v>772</v>
      </c>
      <c r="G906" s="304" t="s">
        <v>773</v>
      </c>
      <c r="H906" s="305" t="s">
        <v>228</v>
      </c>
      <c r="I906" s="305"/>
      <c r="J906" s="304" t="s">
        <v>1552</v>
      </c>
      <c r="K906" s="306">
        <v>5000000</v>
      </c>
      <c r="L906" s="304" t="s">
        <v>1553</v>
      </c>
      <c r="M906" s="306">
        <v>8000000</v>
      </c>
      <c r="N906" s="349" t="s">
        <v>1492</v>
      </c>
      <c r="O906" s="363"/>
      <c r="P906" s="364" t="s">
        <v>1493</v>
      </c>
      <c r="Q906" s="306"/>
      <c r="R906" s="304"/>
      <c r="S906" s="306"/>
      <c r="T906" s="304"/>
      <c r="U906" s="304"/>
      <c r="V906" s="304"/>
      <c r="W906" s="304"/>
      <c r="X906" s="304"/>
    </row>
    <row r="907" spans="1:24" ht="75" customHeight="1">
      <c r="A907" s="302" t="s">
        <v>752</v>
      </c>
      <c r="B907" s="303" t="s">
        <v>753</v>
      </c>
      <c r="C907" s="303" t="s">
        <v>768</v>
      </c>
      <c r="D907" s="302" t="s">
        <v>770</v>
      </c>
      <c r="E907" s="304" t="s">
        <v>771</v>
      </c>
      <c r="F907" s="302" t="s">
        <v>772</v>
      </c>
      <c r="G907" s="304" t="s">
        <v>773</v>
      </c>
      <c r="H907" s="305" t="s">
        <v>201</v>
      </c>
      <c r="I907" s="305"/>
      <c r="J907" s="304" t="s">
        <v>1877</v>
      </c>
      <c r="K907" s="306">
        <v>22275000</v>
      </c>
      <c r="L907" s="304"/>
      <c r="M907" s="306">
        <v>0</v>
      </c>
      <c r="N907" s="255" t="s">
        <v>1878</v>
      </c>
      <c r="O907" s="283"/>
      <c r="P907" s="257" t="s">
        <v>1879</v>
      </c>
      <c r="Q907" s="258"/>
      <c r="R907" s="372" t="s">
        <v>53</v>
      </c>
      <c r="S907" s="306"/>
      <c r="T907" s="304"/>
      <c r="U907" s="304"/>
      <c r="V907" s="304"/>
      <c r="W907" s="304"/>
      <c r="X907" s="304"/>
    </row>
    <row r="908" spans="1:24" ht="75" customHeight="1">
      <c r="A908" s="302" t="s">
        <v>752</v>
      </c>
      <c r="B908" s="303" t="s">
        <v>753</v>
      </c>
      <c r="C908" s="303" t="s">
        <v>768</v>
      </c>
      <c r="D908" s="302" t="s">
        <v>770</v>
      </c>
      <c r="E908" s="304" t="s">
        <v>771</v>
      </c>
      <c r="F908" s="302" t="s">
        <v>772</v>
      </c>
      <c r="G908" s="304" t="s">
        <v>773</v>
      </c>
      <c r="H908" s="305" t="s">
        <v>186</v>
      </c>
      <c r="I908" s="305"/>
      <c r="J908" s="304"/>
      <c r="K908" s="306">
        <v>0</v>
      </c>
      <c r="L908" s="304"/>
      <c r="M908" s="306">
        <v>0</v>
      </c>
      <c r="N908" s="304"/>
      <c r="O908" s="306"/>
      <c r="P908" s="304"/>
      <c r="Q908" s="306"/>
      <c r="R908" s="304"/>
      <c r="S908" s="306"/>
      <c r="T908" s="304"/>
      <c r="U908" s="304"/>
      <c r="V908" s="304"/>
      <c r="W908" s="304"/>
      <c r="X908" s="304"/>
    </row>
    <row r="909" spans="1:24" ht="75" customHeight="1">
      <c r="A909" s="302" t="s">
        <v>752</v>
      </c>
      <c r="B909" s="303" t="s">
        <v>753</v>
      </c>
      <c r="C909" s="303" t="s">
        <v>768</v>
      </c>
      <c r="D909" s="302" t="s">
        <v>770</v>
      </c>
      <c r="E909" s="304" t="s">
        <v>771</v>
      </c>
      <c r="F909" s="302" t="s">
        <v>772</v>
      </c>
      <c r="G909" s="304" t="s">
        <v>773</v>
      </c>
      <c r="H909" s="305" t="s">
        <v>76</v>
      </c>
      <c r="I909" s="305"/>
      <c r="J909" s="304" t="s">
        <v>2469</v>
      </c>
      <c r="K909" s="306">
        <v>12067399</v>
      </c>
      <c r="L909" s="304" t="s">
        <v>2469</v>
      </c>
      <c r="M909" s="306">
        <v>20527981</v>
      </c>
      <c r="N909" s="102" t="s">
        <v>2617</v>
      </c>
      <c r="O909" s="103"/>
      <c r="P909" s="102" t="s">
        <v>2636</v>
      </c>
      <c r="Q909" s="306"/>
      <c r="R909" s="304"/>
      <c r="S909" s="306"/>
      <c r="T909" s="304"/>
      <c r="U909" s="304"/>
      <c r="V909" s="304"/>
      <c r="W909" s="304"/>
      <c r="X909" s="304"/>
    </row>
    <row r="910" spans="1:24" ht="75" customHeight="1">
      <c r="A910" s="302" t="s">
        <v>752</v>
      </c>
      <c r="B910" s="303" t="s">
        <v>753</v>
      </c>
      <c r="C910" s="303" t="s">
        <v>768</v>
      </c>
      <c r="D910" s="302" t="s">
        <v>770</v>
      </c>
      <c r="E910" s="304" t="s">
        <v>771</v>
      </c>
      <c r="F910" s="302" t="s">
        <v>772</v>
      </c>
      <c r="G910" s="304" t="s">
        <v>773</v>
      </c>
      <c r="H910" s="305" t="s">
        <v>235</v>
      </c>
      <c r="I910" s="305"/>
      <c r="J910" s="304" t="s">
        <v>2355</v>
      </c>
      <c r="K910" s="306">
        <v>20000000</v>
      </c>
      <c r="L910" s="304" t="s">
        <v>2356</v>
      </c>
      <c r="M910" s="306">
        <v>10000000</v>
      </c>
      <c r="N910" s="304"/>
      <c r="O910" s="306"/>
      <c r="P910" s="304"/>
      <c r="Q910" s="306"/>
      <c r="R910" s="304"/>
      <c r="S910" s="306"/>
      <c r="T910" s="304"/>
      <c r="U910" s="304"/>
      <c r="V910" s="304"/>
      <c r="W910" s="304"/>
      <c r="X910" s="304"/>
    </row>
    <row r="911" spans="1:24" ht="75" customHeight="1">
      <c r="A911" s="302" t="s">
        <v>752</v>
      </c>
      <c r="B911" s="303" t="s">
        <v>753</v>
      </c>
      <c r="C911" s="303" t="s">
        <v>768</v>
      </c>
      <c r="D911" s="302" t="s">
        <v>770</v>
      </c>
      <c r="E911" s="304" t="s">
        <v>771</v>
      </c>
      <c r="F911" s="302" t="s">
        <v>772</v>
      </c>
      <c r="G911" s="304" t="s">
        <v>773</v>
      </c>
      <c r="H911" s="305" t="s">
        <v>183</v>
      </c>
      <c r="I911" s="305"/>
      <c r="J911" s="304" t="s">
        <v>1705</v>
      </c>
      <c r="K911" s="306">
        <v>2000000</v>
      </c>
      <c r="L911" s="304" t="s">
        <v>1705</v>
      </c>
      <c r="M911" s="306">
        <v>2000000</v>
      </c>
      <c r="N911" s="358" t="s">
        <v>1744</v>
      </c>
      <c r="O911" s="311"/>
      <c r="P911" s="342" t="s">
        <v>1745</v>
      </c>
      <c r="Q911" s="282" t="s">
        <v>53</v>
      </c>
      <c r="R911" s="304"/>
      <c r="S911" s="306"/>
      <c r="T911" s="304"/>
      <c r="U911" s="304"/>
      <c r="V911" s="304"/>
      <c r="W911" s="304"/>
      <c r="X911" s="304"/>
    </row>
    <row r="912" spans="1:24" ht="75" customHeight="1">
      <c r="A912" s="302" t="s">
        <v>752</v>
      </c>
      <c r="B912" s="303" t="s">
        <v>753</v>
      </c>
      <c r="C912" s="303" t="s">
        <v>768</v>
      </c>
      <c r="D912" s="302" t="s">
        <v>770</v>
      </c>
      <c r="E912" s="304" t="s">
        <v>771</v>
      </c>
      <c r="F912" s="302" t="s">
        <v>772</v>
      </c>
      <c r="G912" s="304" t="s">
        <v>773</v>
      </c>
      <c r="H912" s="305" t="s">
        <v>370</v>
      </c>
      <c r="I912" s="305"/>
      <c r="J912" s="304" t="s">
        <v>2476</v>
      </c>
      <c r="K912" s="306">
        <v>3000000</v>
      </c>
      <c r="L912" s="304" t="s">
        <v>2477</v>
      </c>
      <c r="M912" s="306">
        <v>4000000</v>
      </c>
      <c r="N912" s="101" t="s">
        <v>2473</v>
      </c>
      <c r="O912" s="306"/>
      <c r="P912" s="304"/>
      <c r="Q912" s="306"/>
      <c r="R912" s="304"/>
      <c r="S912" s="306"/>
      <c r="T912" s="304"/>
      <c r="U912" s="304"/>
      <c r="V912" s="304"/>
      <c r="W912" s="304"/>
      <c r="X912" s="304"/>
    </row>
    <row r="913" spans="1:24" ht="75" customHeight="1">
      <c r="A913" s="302" t="s">
        <v>752</v>
      </c>
      <c r="B913" s="303" t="s">
        <v>753</v>
      </c>
      <c r="C913" s="303" t="s">
        <v>768</v>
      </c>
      <c r="D913" s="302" t="s">
        <v>770</v>
      </c>
      <c r="E913" s="304" t="s">
        <v>771</v>
      </c>
      <c r="F913" s="302" t="s">
        <v>772</v>
      </c>
      <c r="G913" s="304" t="s">
        <v>773</v>
      </c>
      <c r="H913" s="305" t="s">
        <v>2388</v>
      </c>
      <c r="I913" s="305"/>
      <c r="J913" s="304" t="s">
        <v>2437</v>
      </c>
      <c r="K913" s="306">
        <v>3000000</v>
      </c>
      <c r="L913" s="304" t="s">
        <v>2438</v>
      </c>
      <c r="M913" s="306">
        <v>3000000</v>
      </c>
      <c r="N913" s="304"/>
      <c r="O913" s="306"/>
      <c r="P913" s="304"/>
      <c r="Q913" s="306"/>
      <c r="R913" s="304"/>
      <c r="S913" s="306"/>
      <c r="T913" s="304"/>
      <c r="U913" s="304"/>
      <c r="V913" s="304"/>
      <c r="W913" s="304"/>
      <c r="X913" s="304"/>
    </row>
    <row r="914" spans="1:24" ht="75" customHeight="1">
      <c r="A914" s="302" t="s">
        <v>752</v>
      </c>
      <c r="B914" s="303" t="s">
        <v>753</v>
      </c>
      <c r="C914" s="303" t="s">
        <v>768</v>
      </c>
      <c r="D914" s="302" t="s">
        <v>770</v>
      </c>
      <c r="E914" s="304" t="s">
        <v>771</v>
      </c>
      <c r="F914" s="302" t="s">
        <v>775</v>
      </c>
      <c r="G914" s="304" t="s">
        <v>776</v>
      </c>
      <c r="H914" s="305" t="s">
        <v>278</v>
      </c>
      <c r="I914" s="305"/>
      <c r="J914" s="304"/>
      <c r="K914" s="306">
        <v>0</v>
      </c>
      <c r="L914" s="456" t="s">
        <v>777</v>
      </c>
      <c r="M914" s="306">
        <v>200000000</v>
      </c>
      <c r="N914" s="255" t="s">
        <v>416</v>
      </c>
      <c r="O914" s="306"/>
      <c r="P914" s="304"/>
      <c r="Q914" s="306"/>
      <c r="R914" s="304"/>
      <c r="S914" s="306"/>
      <c r="T914" s="304"/>
      <c r="U914" s="304"/>
      <c r="V914" s="304"/>
      <c r="W914" s="304"/>
      <c r="X914" s="304"/>
    </row>
    <row r="915" spans="1:24" ht="75" customHeight="1">
      <c r="A915" s="302" t="s">
        <v>752</v>
      </c>
      <c r="B915" s="303" t="s">
        <v>753</v>
      </c>
      <c r="C915" s="303" t="s">
        <v>768</v>
      </c>
      <c r="D915" s="302" t="s">
        <v>770</v>
      </c>
      <c r="E915" s="304" t="s">
        <v>771</v>
      </c>
      <c r="F915" s="302" t="s">
        <v>775</v>
      </c>
      <c r="G915" s="304" t="s">
        <v>776</v>
      </c>
      <c r="H915" s="305" t="s">
        <v>311</v>
      </c>
      <c r="I915" s="305"/>
      <c r="J915" s="304" t="s">
        <v>1201</v>
      </c>
      <c r="K915" s="306">
        <v>0</v>
      </c>
      <c r="L915" s="304" t="s">
        <v>1201</v>
      </c>
      <c r="M915" s="306">
        <v>0</v>
      </c>
      <c r="N915" s="47" t="s">
        <v>1310</v>
      </c>
      <c r="O915" s="151">
        <v>0</v>
      </c>
      <c r="P915" s="67" t="s">
        <v>1311</v>
      </c>
      <c r="Q915" s="66" t="s">
        <v>53</v>
      </c>
      <c r="R915" s="304"/>
      <c r="S915" s="306"/>
      <c r="T915" s="304"/>
      <c r="U915" s="304"/>
      <c r="V915" s="304"/>
      <c r="W915" s="304"/>
      <c r="X915" s="304"/>
    </row>
    <row r="916" spans="1:24" ht="75" customHeight="1">
      <c r="A916" s="302" t="s">
        <v>752</v>
      </c>
      <c r="B916" s="303" t="s">
        <v>753</v>
      </c>
      <c r="C916" s="303" t="s">
        <v>768</v>
      </c>
      <c r="D916" s="302" t="s">
        <v>770</v>
      </c>
      <c r="E916" s="304" t="s">
        <v>771</v>
      </c>
      <c r="F916" s="302" t="s">
        <v>775</v>
      </c>
      <c r="G916" s="304" t="s">
        <v>776</v>
      </c>
      <c r="H916" s="305" t="s">
        <v>228</v>
      </c>
      <c r="I916" s="305"/>
      <c r="J916" s="304" t="s">
        <v>1554</v>
      </c>
      <c r="K916" s="306">
        <v>2000000</v>
      </c>
      <c r="L916" s="304" t="s">
        <v>1555</v>
      </c>
      <c r="M916" s="306">
        <v>2000000</v>
      </c>
      <c r="N916" s="304"/>
      <c r="O916" s="306"/>
      <c r="P916" s="304"/>
      <c r="Q916" s="306"/>
      <c r="R916" s="304"/>
      <c r="S916" s="306"/>
      <c r="T916" s="304"/>
      <c r="U916" s="304"/>
      <c r="V916" s="304"/>
      <c r="W916" s="304"/>
      <c r="X916" s="304"/>
    </row>
    <row r="917" spans="1:24" ht="75" customHeight="1">
      <c r="A917" s="302" t="s">
        <v>752</v>
      </c>
      <c r="B917" s="303" t="s">
        <v>753</v>
      </c>
      <c r="C917" s="303" t="s">
        <v>768</v>
      </c>
      <c r="D917" s="302" t="s">
        <v>770</v>
      </c>
      <c r="E917" s="304" t="s">
        <v>771</v>
      </c>
      <c r="F917" s="302" t="s">
        <v>775</v>
      </c>
      <c r="G917" s="304" t="s">
        <v>776</v>
      </c>
      <c r="H917" s="305" t="s">
        <v>201</v>
      </c>
      <c r="I917" s="305"/>
      <c r="J917" s="304" t="s">
        <v>1883</v>
      </c>
      <c r="K917" s="306">
        <v>16875000</v>
      </c>
      <c r="L917" s="304"/>
      <c r="M917" s="306">
        <v>0</v>
      </c>
      <c r="N917" s="255" t="s">
        <v>1884</v>
      </c>
      <c r="O917" s="283"/>
      <c r="P917" s="257" t="s">
        <v>1885</v>
      </c>
      <c r="Q917" s="258"/>
      <c r="R917" s="372" t="s">
        <v>53</v>
      </c>
      <c r="S917" s="306"/>
      <c r="T917" s="304"/>
      <c r="U917" s="304"/>
      <c r="V917" s="304"/>
      <c r="W917" s="304"/>
      <c r="X917" s="304"/>
    </row>
    <row r="918" spans="1:24" ht="75" customHeight="1">
      <c r="A918" s="302" t="s">
        <v>752</v>
      </c>
      <c r="B918" s="303" t="s">
        <v>753</v>
      </c>
      <c r="C918" s="303" t="s">
        <v>768</v>
      </c>
      <c r="D918" s="302" t="s">
        <v>770</v>
      </c>
      <c r="E918" s="304" t="s">
        <v>771</v>
      </c>
      <c r="F918" s="302" t="s">
        <v>775</v>
      </c>
      <c r="G918" s="304" t="s">
        <v>776</v>
      </c>
      <c r="H918" s="305" t="s">
        <v>183</v>
      </c>
      <c r="I918" s="305"/>
      <c r="J918" s="304" t="s">
        <v>1705</v>
      </c>
      <c r="K918" s="306">
        <v>2000000</v>
      </c>
      <c r="L918" s="304" t="s">
        <v>1705</v>
      </c>
      <c r="M918" s="306">
        <v>2000000</v>
      </c>
      <c r="N918" s="358" t="s">
        <v>1744</v>
      </c>
      <c r="O918" s="311"/>
      <c r="P918" s="358" t="s">
        <v>1744</v>
      </c>
      <c r="Q918" s="282" t="s">
        <v>53</v>
      </c>
      <c r="R918" s="304"/>
      <c r="S918" s="306"/>
      <c r="T918" s="304"/>
      <c r="U918" s="304"/>
      <c r="V918" s="304"/>
      <c r="W918" s="304"/>
      <c r="X918" s="304"/>
    </row>
    <row r="919" spans="1:24" ht="75" customHeight="1">
      <c r="A919" s="302" t="s">
        <v>752</v>
      </c>
      <c r="B919" s="303" t="s">
        <v>753</v>
      </c>
      <c r="C919" s="303" t="s">
        <v>768</v>
      </c>
      <c r="D919" s="302" t="s">
        <v>770</v>
      </c>
      <c r="E919" s="304" t="s">
        <v>771</v>
      </c>
      <c r="F919" s="302" t="s">
        <v>775</v>
      </c>
      <c r="G919" s="304" t="s">
        <v>776</v>
      </c>
      <c r="H919" s="305" t="s">
        <v>186</v>
      </c>
      <c r="I919" s="305"/>
      <c r="J919" s="304" t="s">
        <v>2374</v>
      </c>
      <c r="K919" s="306">
        <v>0</v>
      </c>
      <c r="L919" s="304"/>
      <c r="M919" s="306">
        <v>0</v>
      </c>
      <c r="N919" s="304"/>
      <c r="O919" s="306"/>
      <c r="P919" s="304"/>
      <c r="Q919" s="306"/>
      <c r="R919" s="304"/>
      <c r="S919" s="306"/>
      <c r="T919" s="304"/>
      <c r="U919" s="304"/>
      <c r="V919" s="304"/>
      <c r="W919" s="304"/>
      <c r="X919" s="304"/>
    </row>
    <row r="920" spans="1:24" ht="75" customHeight="1">
      <c r="A920" s="302" t="s">
        <v>752</v>
      </c>
      <c r="B920" s="303" t="s">
        <v>753</v>
      </c>
      <c r="C920" s="303" t="s">
        <v>768</v>
      </c>
      <c r="D920" s="302" t="s">
        <v>770</v>
      </c>
      <c r="E920" s="304" t="s">
        <v>771</v>
      </c>
      <c r="F920" s="302" t="s">
        <v>775</v>
      </c>
      <c r="G920" s="304" t="s">
        <v>776</v>
      </c>
      <c r="H920" s="305" t="s">
        <v>370</v>
      </c>
      <c r="I920" s="305"/>
      <c r="J920" s="304" t="s">
        <v>2478</v>
      </c>
      <c r="K920" s="306">
        <v>3000000</v>
      </c>
      <c r="L920" s="304" t="s">
        <v>2479</v>
      </c>
      <c r="M920" s="306">
        <v>4000000</v>
      </c>
      <c r="N920" s="101" t="s">
        <v>2473</v>
      </c>
      <c r="O920" s="306"/>
      <c r="P920" s="304"/>
      <c r="Q920" s="306"/>
      <c r="R920" s="304"/>
      <c r="S920" s="306"/>
      <c r="T920" s="304"/>
      <c r="U920" s="304"/>
      <c r="V920" s="304"/>
      <c r="W920" s="304"/>
      <c r="X920" s="304"/>
    </row>
    <row r="921" spans="1:24" ht="75" customHeight="1">
      <c r="A921" s="302" t="s">
        <v>752</v>
      </c>
      <c r="B921" s="303" t="s">
        <v>753</v>
      </c>
      <c r="C921" s="303" t="s">
        <v>768</v>
      </c>
      <c r="D921" s="302" t="s">
        <v>770</v>
      </c>
      <c r="E921" s="304" t="s">
        <v>771</v>
      </c>
      <c r="F921" s="302" t="s">
        <v>775</v>
      </c>
      <c r="G921" s="304" t="s">
        <v>776</v>
      </c>
      <c r="H921" s="305" t="s">
        <v>378</v>
      </c>
      <c r="I921" s="305"/>
      <c r="J921" s="304" t="s">
        <v>2439</v>
      </c>
      <c r="K921" s="306">
        <v>3000000</v>
      </c>
      <c r="L921" s="304" t="s">
        <v>2440</v>
      </c>
      <c r="M921" s="306">
        <v>3000000</v>
      </c>
      <c r="N921" s="304"/>
      <c r="O921" s="306"/>
      <c r="P921" s="304"/>
      <c r="Q921" s="306"/>
      <c r="R921" s="304"/>
      <c r="S921" s="306"/>
      <c r="T921" s="304"/>
      <c r="U921" s="304"/>
      <c r="V921" s="304"/>
      <c r="W921" s="304"/>
      <c r="X921" s="304"/>
    </row>
    <row r="922" spans="1:24" ht="75" customHeight="1">
      <c r="A922" s="302" t="s">
        <v>752</v>
      </c>
      <c r="B922" s="303" t="s">
        <v>753</v>
      </c>
      <c r="C922" s="303" t="s">
        <v>768</v>
      </c>
      <c r="D922" s="302" t="s">
        <v>770</v>
      </c>
      <c r="E922" s="304" t="s">
        <v>771</v>
      </c>
      <c r="F922" s="302" t="s">
        <v>775</v>
      </c>
      <c r="G922" s="304" t="s">
        <v>776</v>
      </c>
      <c r="H922" s="305" t="s">
        <v>76</v>
      </c>
      <c r="I922" s="305"/>
      <c r="J922" s="304" t="s">
        <v>2489</v>
      </c>
      <c r="K922" s="306">
        <v>308287205</v>
      </c>
      <c r="L922" s="304" t="s">
        <v>2489</v>
      </c>
      <c r="M922" s="306">
        <v>14138649</v>
      </c>
      <c r="N922" s="102" t="s">
        <v>2637</v>
      </c>
      <c r="O922" s="103"/>
      <c r="P922" s="102" t="s">
        <v>2575</v>
      </c>
      <c r="Q922" s="306"/>
      <c r="R922" s="304"/>
      <c r="S922" s="306"/>
      <c r="T922" s="304"/>
      <c r="U922" s="304"/>
      <c r="V922" s="304"/>
      <c r="W922" s="304"/>
      <c r="X922" s="304"/>
    </row>
    <row r="923" spans="1:24" ht="75" customHeight="1">
      <c r="A923" s="302" t="s">
        <v>752</v>
      </c>
      <c r="B923" s="303" t="s">
        <v>753</v>
      </c>
      <c r="C923" s="303" t="s">
        <v>768</v>
      </c>
      <c r="D923" s="302" t="s">
        <v>770</v>
      </c>
      <c r="E923" s="304" t="s">
        <v>771</v>
      </c>
      <c r="F923" s="302" t="s">
        <v>775</v>
      </c>
      <c r="G923" s="304" t="s">
        <v>776</v>
      </c>
      <c r="H923" s="305" t="s">
        <v>235</v>
      </c>
      <c r="I923" s="305"/>
      <c r="J923" s="304" t="s">
        <v>2355</v>
      </c>
      <c r="K923" s="306">
        <v>12000000</v>
      </c>
      <c r="L923" s="304" t="s">
        <v>2357</v>
      </c>
      <c r="M923" s="306">
        <v>10000000</v>
      </c>
      <c r="N923" s="11" t="s">
        <v>2351</v>
      </c>
      <c r="O923" s="12">
        <v>300000000</v>
      </c>
      <c r="P923" s="96" t="s">
        <v>2352</v>
      </c>
      <c r="Q923" s="306"/>
      <c r="R923" s="304"/>
      <c r="S923" s="306"/>
      <c r="T923" s="304"/>
      <c r="U923" s="304"/>
      <c r="V923" s="304"/>
      <c r="W923" s="304"/>
      <c r="X923" s="304"/>
    </row>
    <row r="924" spans="1:24" ht="75" customHeight="1">
      <c r="A924" s="302" t="s">
        <v>752</v>
      </c>
      <c r="B924" s="303" t="s">
        <v>753</v>
      </c>
      <c r="C924" s="303" t="s">
        <v>768</v>
      </c>
      <c r="D924" s="302" t="s">
        <v>770</v>
      </c>
      <c r="E924" s="304" t="s">
        <v>771</v>
      </c>
      <c r="F924" s="302" t="s">
        <v>775</v>
      </c>
      <c r="G924" s="304" t="s">
        <v>1201</v>
      </c>
      <c r="H924" s="305" t="s">
        <v>1202</v>
      </c>
      <c r="I924" s="305"/>
      <c r="J924" s="325" t="s">
        <v>1203</v>
      </c>
      <c r="K924" s="306">
        <v>100000000</v>
      </c>
      <c r="L924" s="325" t="s">
        <v>1204</v>
      </c>
      <c r="M924" s="306">
        <v>100000000</v>
      </c>
      <c r="N924" s="325"/>
      <c r="O924" s="306"/>
      <c r="P924" s="325"/>
      <c r="Q924" s="306"/>
      <c r="R924" s="325"/>
      <c r="S924" s="306"/>
      <c r="T924" s="304"/>
      <c r="U924" s="304"/>
      <c r="V924" s="304"/>
      <c r="W924" s="304"/>
      <c r="X924" s="304"/>
    </row>
    <row r="925" spans="1:24" ht="75" customHeight="1">
      <c r="A925" s="302" t="s">
        <v>120</v>
      </c>
      <c r="B925" s="303" t="s">
        <v>122</v>
      </c>
      <c r="C925" s="303" t="s">
        <v>2490</v>
      </c>
      <c r="D925" s="302" t="s">
        <v>2491</v>
      </c>
      <c r="E925" s="304" t="s">
        <v>2492</v>
      </c>
      <c r="F925" s="302" t="s">
        <v>2493</v>
      </c>
      <c r="G925" s="304" t="s">
        <v>2392</v>
      </c>
      <c r="H925" s="305"/>
      <c r="I925" s="305"/>
      <c r="J925" s="304"/>
      <c r="K925" s="306"/>
      <c r="L925" s="304"/>
      <c r="M925" s="306"/>
      <c r="N925" s="304"/>
      <c r="O925" s="306"/>
      <c r="P925" s="304"/>
      <c r="Q925" s="306"/>
      <c r="R925" s="304"/>
      <c r="S925" s="306"/>
      <c r="T925" s="304"/>
      <c r="U925" s="304"/>
      <c r="V925" s="304"/>
      <c r="W925" s="304"/>
      <c r="X925" s="304"/>
    </row>
    <row r="926" spans="1:24" ht="75" customHeight="1">
      <c r="A926" s="302" t="s">
        <v>120</v>
      </c>
      <c r="B926" s="303" t="s">
        <v>122</v>
      </c>
      <c r="C926" s="303" t="s">
        <v>2490</v>
      </c>
      <c r="D926" s="302" t="s">
        <v>2494</v>
      </c>
      <c r="E926" s="304" t="s">
        <v>2495</v>
      </c>
      <c r="F926" s="302" t="s">
        <v>2496</v>
      </c>
      <c r="G926" s="304" t="s">
        <v>2392</v>
      </c>
      <c r="H926" s="305"/>
      <c r="I926" s="305"/>
      <c r="J926" s="304"/>
      <c r="K926" s="306"/>
      <c r="L926" s="304"/>
      <c r="M926" s="306"/>
      <c r="N926" s="304"/>
      <c r="O926" s="306"/>
      <c r="P926" s="304"/>
      <c r="Q926" s="306"/>
      <c r="R926" s="304"/>
      <c r="S926" s="306"/>
      <c r="T926" s="304"/>
      <c r="U926" s="304"/>
      <c r="V926" s="304"/>
      <c r="W926" s="304"/>
      <c r="X926" s="304"/>
    </row>
    <row r="927" spans="1:24" ht="75" customHeight="1">
      <c r="A927" s="302" t="s">
        <v>120</v>
      </c>
      <c r="B927" s="303" t="s">
        <v>122</v>
      </c>
      <c r="C927" s="303" t="s">
        <v>125</v>
      </c>
      <c r="D927" s="302" t="s">
        <v>1788</v>
      </c>
      <c r="E927" s="304" t="s">
        <v>1789</v>
      </c>
      <c r="F927" s="302" t="s">
        <v>1790</v>
      </c>
      <c r="G927" s="304" t="s">
        <v>1791</v>
      </c>
      <c r="H927" s="305" t="s">
        <v>201</v>
      </c>
      <c r="I927" s="305"/>
      <c r="J927" s="304" t="s">
        <v>1886</v>
      </c>
      <c r="K927" s="306">
        <v>22275000</v>
      </c>
      <c r="L927" s="304"/>
      <c r="M927" s="306">
        <v>0</v>
      </c>
      <c r="N927" s="255" t="s">
        <v>1887</v>
      </c>
      <c r="O927" s="311"/>
      <c r="P927" s="257" t="s">
        <v>1888</v>
      </c>
      <c r="Q927" s="315" t="s">
        <v>53</v>
      </c>
      <c r="R927" s="304"/>
      <c r="S927" s="306"/>
      <c r="T927" s="304"/>
      <c r="U927" s="304"/>
      <c r="V927" s="304"/>
      <c r="W927" s="304"/>
      <c r="X927" s="304"/>
    </row>
    <row r="928" spans="1:24" ht="75" customHeight="1">
      <c r="A928" s="302" t="s">
        <v>120</v>
      </c>
      <c r="B928" s="303" t="s">
        <v>122</v>
      </c>
      <c r="C928" s="303" t="s">
        <v>125</v>
      </c>
      <c r="D928" s="302" t="s">
        <v>1788</v>
      </c>
      <c r="E928" s="304" t="s">
        <v>1789</v>
      </c>
      <c r="F928" s="302" t="s">
        <v>1790</v>
      </c>
      <c r="G928" s="304" t="s">
        <v>1791</v>
      </c>
      <c r="H928" s="305" t="s">
        <v>183</v>
      </c>
      <c r="I928" s="305"/>
      <c r="J928" s="304" t="s">
        <v>1705</v>
      </c>
      <c r="K928" s="306">
        <v>2000000</v>
      </c>
      <c r="L928" s="304" t="s">
        <v>1705</v>
      </c>
      <c r="M928" s="306">
        <v>2000000</v>
      </c>
      <c r="N928" s="358" t="s">
        <v>1744</v>
      </c>
      <c r="O928" s="311"/>
      <c r="P928" s="358" t="s">
        <v>1744</v>
      </c>
      <c r="Q928" s="282" t="s">
        <v>53</v>
      </c>
      <c r="R928" s="304"/>
      <c r="S928" s="306"/>
      <c r="T928" s="304"/>
      <c r="U928" s="304"/>
      <c r="V928" s="304"/>
      <c r="W928" s="304"/>
      <c r="X928" s="304"/>
    </row>
    <row r="929" spans="1:24" ht="75" customHeight="1">
      <c r="A929" s="302" t="s">
        <v>120</v>
      </c>
      <c r="B929" s="303" t="s">
        <v>122</v>
      </c>
      <c r="C929" s="303" t="s">
        <v>125</v>
      </c>
      <c r="D929" s="302" t="s">
        <v>1788</v>
      </c>
      <c r="E929" s="304" t="s">
        <v>1789</v>
      </c>
      <c r="F929" s="302" t="s">
        <v>1790</v>
      </c>
      <c r="G929" s="304" t="s">
        <v>1791</v>
      </c>
      <c r="H929" s="305" t="s">
        <v>186</v>
      </c>
      <c r="I929" s="305"/>
      <c r="J929" s="304" t="s">
        <v>2375</v>
      </c>
      <c r="K929" s="306">
        <v>0</v>
      </c>
      <c r="L929" s="304"/>
      <c r="M929" s="306">
        <v>0</v>
      </c>
      <c r="N929" s="304"/>
      <c r="O929" s="306"/>
      <c r="P929" s="304"/>
      <c r="Q929" s="306"/>
      <c r="R929" s="304"/>
      <c r="S929" s="306"/>
      <c r="T929" s="304"/>
      <c r="U929" s="304"/>
      <c r="V929" s="304"/>
      <c r="W929" s="304"/>
      <c r="X929" s="304"/>
    </row>
    <row r="930" spans="1:24" ht="75" customHeight="1">
      <c r="A930" s="302" t="s">
        <v>120</v>
      </c>
      <c r="B930" s="303" t="s">
        <v>122</v>
      </c>
      <c r="C930" s="303" t="s">
        <v>125</v>
      </c>
      <c r="D930" s="302" t="s">
        <v>1788</v>
      </c>
      <c r="E930" s="304" t="s">
        <v>1789</v>
      </c>
      <c r="F930" s="302" t="s">
        <v>1790</v>
      </c>
      <c r="G930" s="304" t="s">
        <v>1791</v>
      </c>
      <c r="H930" s="305" t="s">
        <v>370</v>
      </c>
      <c r="I930" s="305"/>
      <c r="J930" s="304" t="s">
        <v>2361</v>
      </c>
      <c r="K930" s="306">
        <v>3000000</v>
      </c>
      <c r="L930" s="304" t="s">
        <v>2480</v>
      </c>
      <c r="M930" s="306">
        <v>4000000</v>
      </c>
      <c r="N930" s="199" t="s">
        <v>2393</v>
      </c>
      <c r="O930" s="306"/>
      <c r="P930" s="304"/>
      <c r="Q930" s="306"/>
      <c r="R930" s="304"/>
      <c r="S930" s="306"/>
      <c r="T930" s="304"/>
      <c r="U930" s="304"/>
      <c r="V930" s="304"/>
      <c r="W930" s="304"/>
      <c r="X930" s="304"/>
    </row>
    <row r="931" spans="1:24" ht="75" customHeight="1">
      <c r="A931" s="302" t="s">
        <v>120</v>
      </c>
      <c r="B931" s="303" t="s">
        <v>122</v>
      </c>
      <c r="C931" s="303" t="s">
        <v>125</v>
      </c>
      <c r="D931" s="302" t="s">
        <v>1788</v>
      </c>
      <c r="E931" s="304" t="s">
        <v>1789</v>
      </c>
      <c r="F931" s="302" t="s">
        <v>1790</v>
      </c>
      <c r="G931" s="304" t="s">
        <v>1791</v>
      </c>
      <c r="H931" s="305" t="s">
        <v>378</v>
      </c>
      <c r="I931" s="305"/>
      <c r="J931" s="304" t="s">
        <v>2442</v>
      </c>
      <c r="K931" s="306">
        <v>2000000</v>
      </c>
      <c r="L931" s="304" t="s">
        <v>2443</v>
      </c>
      <c r="M931" s="306">
        <v>3000000</v>
      </c>
      <c r="N931" s="304"/>
      <c r="O931" s="306"/>
      <c r="P931" s="304"/>
      <c r="Q931" s="306"/>
      <c r="R931" s="304"/>
      <c r="S931" s="306"/>
      <c r="T931" s="304"/>
      <c r="U931" s="304"/>
      <c r="V931" s="304"/>
      <c r="W931" s="304"/>
      <c r="X931" s="304"/>
    </row>
    <row r="932" spans="1:24" ht="75" customHeight="1">
      <c r="A932" s="302" t="s">
        <v>120</v>
      </c>
      <c r="B932" s="303" t="s">
        <v>122</v>
      </c>
      <c r="C932" s="303" t="s">
        <v>125</v>
      </c>
      <c r="D932" s="302" t="s">
        <v>1788</v>
      </c>
      <c r="E932" s="304" t="s">
        <v>1789</v>
      </c>
      <c r="F932" s="302" t="s">
        <v>1790</v>
      </c>
      <c r="G932" s="304" t="s">
        <v>1791</v>
      </c>
      <c r="H932" s="305" t="s">
        <v>235</v>
      </c>
      <c r="I932" s="305"/>
      <c r="J932" s="304" t="s">
        <v>2361</v>
      </c>
      <c r="K932" s="306">
        <v>0</v>
      </c>
      <c r="L932" s="304" t="s">
        <v>2362</v>
      </c>
      <c r="M932" s="306">
        <v>0</v>
      </c>
      <c r="N932" s="304"/>
      <c r="O932" s="306"/>
      <c r="P932" s="304"/>
      <c r="Q932" s="306"/>
      <c r="R932" s="304"/>
      <c r="S932" s="306"/>
      <c r="T932" s="304"/>
      <c r="U932" s="304"/>
      <c r="V932" s="304"/>
      <c r="W932" s="304"/>
      <c r="X932" s="304"/>
    </row>
    <row r="933" spans="1:24" ht="75" customHeight="1">
      <c r="A933" s="304" t="s">
        <v>120</v>
      </c>
      <c r="B933" s="304" t="s">
        <v>122</v>
      </c>
      <c r="C933" s="304" t="s">
        <v>125</v>
      </c>
      <c r="D933" s="304" t="s">
        <v>126</v>
      </c>
      <c r="E933" s="304" t="s">
        <v>127</v>
      </c>
      <c r="F933" s="304" t="s">
        <v>129</v>
      </c>
      <c r="G933" s="304" t="s">
        <v>132</v>
      </c>
      <c r="H933" s="305" t="s">
        <v>308</v>
      </c>
      <c r="I933" s="305"/>
      <c r="J933" s="304" t="s">
        <v>1211</v>
      </c>
      <c r="K933" s="400">
        <v>0</v>
      </c>
      <c r="L933" s="304" t="s">
        <v>1211</v>
      </c>
      <c r="M933" s="400">
        <v>0</v>
      </c>
      <c r="N933" s="304"/>
      <c r="O933" s="400"/>
      <c r="P933" s="304"/>
      <c r="Q933" s="400"/>
      <c r="R933" s="304"/>
      <c r="S933" s="306"/>
      <c r="T933" s="304"/>
      <c r="U933" s="304"/>
      <c r="V933" s="304"/>
      <c r="W933" s="304"/>
      <c r="X933" s="304"/>
    </row>
    <row r="934" spans="1:24" ht="75" customHeight="1">
      <c r="A934" s="302" t="s">
        <v>120</v>
      </c>
      <c r="B934" s="303" t="s">
        <v>122</v>
      </c>
      <c r="C934" s="303" t="s">
        <v>125</v>
      </c>
      <c r="D934" s="302" t="s">
        <v>126</v>
      </c>
      <c r="E934" s="304" t="s">
        <v>127</v>
      </c>
      <c r="F934" s="302" t="s">
        <v>129</v>
      </c>
      <c r="G934" s="304" t="s">
        <v>132</v>
      </c>
      <c r="H934" s="305" t="s">
        <v>223</v>
      </c>
      <c r="I934" s="305"/>
      <c r="J934" s="304"/>
      <c r="K934" s="306">
        <v>0</v>
      </c>
      <c r="L934" s="304" t="s">
        <v>780</v>
      </c>
      <c r="M934" s="306">
        <v>25000000</v>
      </c>
      <c r="N934" s="255" t="s">
        <v>416</v>
      </c>
      <c r="O934" s="306"/>
      <c r="P934" s="304"/>
      <c r="Q934" s="306"/>
      <c r="R934" s="304"/>
      <c r="S934" s="306"/>
      <c r="T934" s="304"/>
      <c r="U934" s="304"/>
      <c r="V934" s="304"/>
      <c r="W934" s="304"/>
      <c r="X934" s="304"/>
    </row>
    <row r="935" spans="1:24" ht="75" customHeight="1">
      <c r="A935" s="302" t="s">
        <v>120</v>
      </c>
      <c r="B935" s="303" t="s">
        <v>122</v>
      </c>
      <c r="C935" s="303" t="s">
        <v>125</v>
      </c>
      <c r="D935" s="302" t="s">
        <v>126</v>
      </c>
      <c r="E935" s="304" t="s">
        <v>127</v>
      </c>
      <c r="F935" s="302" t="s">
        <v>129</v>
      </c>
      <c r="G935" s="304" t="s">
        <v>132</v>
      </c>
      <c r="H935" s="305" t="s">
        <v>311</v>
      </c>
      <c r="I935" s="305"/>
      <c r="J935" s="304" t="s">
        <v>132</v>
      </c>
      <c r="K935" s="306">
        <v>0</v>
      </c>
      <c r="L935" s="304" t="s">
        <v>132</v>
      </c>
      <c r="M935" s="306">
        <v>0</v>
      </c>
      <c r="N935" s="47" t="s">
        <v>1313</v>
      </c>
      <c r="O935" s="151">
        <v>0</v>
      </c>
      <c r="P935" s="67" t="s">
        <v>1311</v>
      </c>
      <c r="Q935" s="66" t="s">
        <v>53</v>
      </c>
      <c r="R935" s="304"/>
      <c r="S935" s="306"/>
      <c r="T935" s="304"/>
      <c r="U935" s="304"/>
      <c r="V935" s="304"/>
      <c r="W935" s="304"/>
      <c r="X935" s="304"/>
    </row>
    <row r="936" spans="1:24" ht="75" customHeight="1">
      <c r="A936" s="302" t="s">
        <v>120</v>
      </c>
      <c r="B936" s="303" t="s">
        <v>122</v>
      </c>
      <c r="C936" s="303" t="s">
        <v>125</v>
      </c>
      <c r="D936" s="302" t="s">
        <v>126</v>
      </c>
      <c r="E936" s="304" t="s">
        <v>127</v>
      </c>
      <c r="F936" s="302" t="s">
        <v>129</v>
      </c>
      <c r="G936" s="304" t="s">
        <v>132</v>
      </c>
      <c r="H936" s="305" t="s">
        <v>228</v>
      </c>
      <c r="I936" s="305"/>
      <c r="J936" s="304" t="s">
        <v>1558</v>
      </c>
      <c r="K936" s="306">
        <v>5000000</v>
      </c>
      <c r="L936" s="304" t="s">
        <v>1558</v>
      </c>
      <c r="M936" s="306">
        <v>5000000</v>
      </c>
      <c r="N936" s="432" t="s">
        <v>1559</v>
      </c>
      <c r="O936" s="363"/>
      <c r="P936" s="482" t="s">
        <v>1428</v>
      </c>
      <c r="Q936" s="306"/>
      <c r="R936" s="304"/>
      <c r="S936" s="306"/>
      <c r="T936" s="304"/>
      <c r="U936" s="304"/>
      <c r="V936" s="304"/>
      <c r="W936" s="304"/>
      <c r="X936" s="304"/>
    </row>
    <row r="937" spans="1:24" ht="75" customHeight="1">
      <c r="A937" s="302" t="s">
        <v>120</v>
      </c>
      <c r="B937" s="303" t="s">
        <v>122</v>
      </c>
      <c r="C937" s="303" t="s">
        <v>125</v>
      </c>
      <c r="D937" s="302" t="s">
        <v>126</v>
      </c>
      <c r="E937" s="304" t="s">
        <v>127</v>
      </c>
      <c r="F937" s="302" t="s">
        <v>129</v>
      </c>
      <c r="G937" s="304" t="s">
        <v>132</v>
      </c>
      <c r="H937" s="305" t="s">
        <v>2497</v>
      </c>
      <c r="I937" s="305"/>
      <c r="J937" s="304" t="s">
        <v>2498</v>
      </c>
      <c r="K937" s="306">
        <v>0</v>
      </c>
      <c r="L937" s="304" t="s">
        <v>2498</v>
      </c>
      <c r="M937" s="306">
        <v>0</v>
      </c>
      <c r="N937" s="127" t="s">
        <v>2717</v>
      </c>
      <c r="O937" s="202" t="s">
        <v>143</v>
      </c>
      <c r="P937" s="201" t="s">
        <v>2718</v>
      </c>
      <c r="Q937" s="126"/>
      <c r="R937" s="124"/>
      <c r="S937" s="125" t="s">
        <v>53</v>
      </c>
      <c r="T937" s="304"/>
      <c r="U937" s="304"/>
      <c r="V937" s="304"/>
      <c r="W937" s="304"/>
      <c r="X937" s="304"/>
    </row>
    <row r="938" spans="1:24" ht="75" customHeight="1" thickBot="1">
      <c r="A938" s="302" t="s">
        <v>120</v>
      </c>
      <c r="B938" s="303" t="s">
        <v>122</v>
      </c>
      <c r="C938" s="303" t="s">
        <v>125</v>
      </c>
      <c r="D938" s="302" t="s">
        <v>126</v>
      </c>
      <c r="E938" s="304" t="s">
        <v>127</v>
      </c>
      <c r="F938" s="302" t="s">
        <v>129</v>
      </c>
      <c r="G938" s="304" t="s">
        <v>132</v>
      </c>
      <c r="H938" s="305" t="s">
        <v>301</v>
      </c>
      <c r="I938" s="305"/>
      <c r="J938" s="137" t="s">
        <v>2018</v>
      </c>
      <c r="K938" s="138">
        <v>4000000</v>
      </c>
      <c r="L938" s="141" t="s">
        <v>2018</v>
      </c>
      <c r="M938" s="138">
        <v>4600000</v>
      </c>
      <c r="N938" s="80" t="s">
        <v>2021</v>
      </c>
      <c r="O938" s="347">
        <v>2600000</v>
      </c>
      <c r="P938" s="356" t="s">
        <v>2023</v>
      </c>
      <c r="Q938" s="81"/>
      <c r="R938" s="72"/>
      <c r="S938" s="73" t="s">
        <v>53</v>
      </c>
      <c r="T938" s="304"/>
      <c r="U938" s="304"/>
      <c r="V938" s="304"/>
      <c r="W938" s="304"/>
      <c r="X938" s="304"/>
    </row>
    <row r="939" spans="1:24" ht="75" customHeight="1">
      <c r="A939" s="302" t="s">
        <v>120</v>
      </c>
      <c r="B939" s="303" t="s">
        <v>122</v>
      </c>
      <c r="C939" s="303" t="s">
        <v>125</v>
      </c>
      <c r="D939" s="302" t="s">
        <v>126</v>
      </c>
      <c r="E939" s="304" t="s">
        <v>127</v>
      </c>
      <c r="F939" s="302" t="s">
        <v>129</v>
      </c>
      <c r="G939" s="304" t="s">
        <v>132</v>
      </c>
      <c r="H939" s="305" t="s">
        <v>1320</v>
      </c>
      <c r="I939" s="305"/>
      <c r="J939" s="304" t="s">
        <v>2159</v>
      </c>
      <c r="K939" s="306">
        <v>8400000</v>
      </c>
      <c r="L939" s="302"/>
      <c r="M939" s="306">
        <v>0</v>
      </c>
      <c r="N939" s="93" t="s">
        <v>2162</v>
      </c>
      <c r="O939" s="12"/>
      <c r="P939" s="186" t="s">
        <v>2163</v>
      </c>
      <c r="Q939" s="187" t="s">
        <v>53</v>
      </c>
      <c r="R939" s="302"/>
      <c r="S939" s="306"/>
      <c r="T939" s="304"/>
      <c r="U939" s="304"/>
      <c r="V939" s="304"/>
      <c r="W939" s="304"/>
      <c r="X939" s="304"/>
    </row>
    <row r="940" spans="1:24" ht="75" customHeight="1">
      <c r="A940" s="302" t="s">
        <v>120</v>
      </c>
      <c r="B940" s="303" t="s">
        <v>122</v>
      </c>
      <c r="C940" s="303" t="s">
        <v>125</v>
      </c>
      <c r="D940" s="302" t="s">
        <v>126</v>
      </c>
      <c r="E940" s="304" t="s">
        <v>127</v>
      </c>
      <c r="F940" s="302" t="s">
        <v>129</v>
      </c>
      <c r="G940" s="304" t="s">
        <v>132</v>
      </c>
      <c r="H940" s="305" t="s">
        <v>873</v>
      </c>
      <c r="I940" s="305"/>
      <c r="J940" s="304" t="s">
        <v>2768</v>
      </c>
      <c r="K940" s="306">
        <v>2000000</v>
      </c>
      <c r="L940" s="304" t="s">
        <v>2769</v>
      </c>
      <c r="M940" s="306">
        <v>12000000</v>
      </c>
      <c r="N940" s="488" t="s">
        <v>881</v>
      </c>
      <c r="O940" s="489">
        <v>1000000</v>
      </c>
      <c r="P940" s="490" t="s">
        <v>882</v>
      </c>
      <c r="Q940" s="306"/>
      <c r="R940" s="304"/>
      <c r="S940" s="306"/>
      <c r="T940" s="304"/>
      <c r="U940" s="304"/>
      <c r="V940" s="304"/>
      <c r="W940" s="304"/>
      <c r="X940" s="304"/>
    </row>
    <row r="941" spans="1:24" ht="75" customHeight="1" thickBot="1">
      <c r="A941" s="302" t="s">
        <v>120</v>
      </c>
      <c r="B941" s="303" t="s">
        <v>122</v>
      </c>
      <c r="C941" s="303" t="s">
        <v>125</v>
      </c>
      <c r="D941" s="302" t="s">
        <v>126</v>
      </c>
      <c r="E941" s="304" t="s">
        <v>127</v>
      </c>
      <c r="F941" s="302" t="s">
        <v>129</v>
      </c>
      <c r="G941" s="304" t="s">
        <v>132</v>
      </c>
      <c r="H941" s="305" t="s">
        <v>169</v>
      </c>
      <c r="I941" s="305"/>
      <c r="J941" s="304" t="s">
        <v>1382</v>
      </c>
      <c r="K941" s="306">
        <v>3012630</v>
      </c>
      <c r="L941" s="304" t="s">
        <v>1382</v>
      </c>
      <c r="M941" s="306">
        <v>3393189</v>
      </c>
      <c r="N941" s="71" t="s">
        <v>1383</v>
      </c>
      <c r="O941" s="491">
        <v>3393189</v>
      </c>
      <c r="P941" s="454" t="s">
        <v>1384</v>
      </c>
      <c r="Q941" s="455" t="s">
        <v>151</v>
      </c>
      <c r="R941" s="304"/>
      <c r="S941" s="409"/>
      <c r="T941" s="304"/>
      <c r="U941" s="304"/>
      <c r="V941" s="304"/>
      <c r="W941" s="304"/>
      <c r="X941" s="304"/>
    </row>
    <row r="942" spans="1:24" ht="75" customHeight="1">
      <c r="A942" s="302" t="s">
        <v>120</v>
      </c>
      <c r="B942" s="303" t="s">
        <v>122</v>
      </c>
      <c r="C942" s="303" t="s">
        <v>125</v>
      </c>
      <c r="D942" s="302" t="s">
        <v>126</v>
      </c>
      <c r="E942" s="304" t="s">
        <v>127</v>
      </c>
      <c r="F942" s="302" t="s">
        <v>129</v>
      </c>
      <c r="G942" s="304" t="s">
        <v>132</v>
      </c>
      <c r="H942" s="305" t="s">
        <v>207</v>
      </c>
      <c r="I942" s="305"/>
      <c r="J942" s="304" t="s">
        <v>2499</v>
      </c>
      <c r="K942" s="306">
        <v>5000000000</v>
      </c>
      <c r="L942" s="304"/>
      <c r="M942" s="306">
        <v>0</v>
      </c>
      <c r="N942" s="8" t="s">
        <v>2140</v>
      </c>
      <c r="O942" s="8" t="s">
        <v>2141</v>
      </c>
      <c r="P942" s="90" t="s">
        <v>2142</v>
      </c>
      <c r="Q942" s="91" t="s">
        <v>151</v>
      </c>
      <c r="R942" s="304"/>
      <c r="S942" s="409"/>
      <c r="T942" s="304"/>
      <c r="U942" s="304"/>
      <c r="V942" s="304"/>
      <c r="W942" s="304"/>
      <c r="X942" s="304"/>
    </row>
    <row r="943" spans="1:24" ht="75" customHeight="1">
      <c r="A943" s="302" t="s">
        <v>120</v>
      </c>
      <c r="B943" s="303" t="s">
        <v>122</v>
      </c>
      <c r="C943" s="303" t="s">
        <v>125</v>
      </c>
      <c r="D943" s="302" t="s">
        <v>126</v>
      </c>
      <c r="E943" s="304" t="s">
        <v>127</v>
      </c>
      <c r="F943" s="302" t="s">
        <v>129</v>
      </c>
      <c r="G943" s="304" t="s">
        <v>132</v>
      </c>
      <c r="H943" s="305" t="s">
        <v>201</v>
      </c>
      <c r="I943" s="305"/>
      <c r="J943" s="304" t="s">
        <v>1894</v>
      </c>
      <c r="K943" s="306">
        <v>22275000</v>
      </c>
      <c r="L943" s="304"/>
      <c r="M943" s="306">
        <v>0</v>
      </c>
      <c r="N943" s="255" t="s">
        <v>1884</v>
      </c>
      <c r="O943" s="283"/>
      <c r="P943" s="257" t="s">
        <v>1885</v>
      </c>
      <c r="Q943" s="315"/>
      <c r="R943" s="372" t="s">
        <v>53</v>
      </c>
      <c r="S943" s="409"/>
      <c r="T943" s="304"/>
      <c r="U943" s="304"/>
      <c r="V943" s="304"/>
      <c r="W943" s="304"/>
      <c r="X943" s="304"/>
    </row>
    <row r="944" spans="1:24" ht="75" customHeight="1">
      <c r="A944" s="302" t="s">
        <v>120</v>
      </c>
      <c r="B944" s="303" t="s">
        <v>122</v>
      </c>
      <c r="C944" s="303" t="s">
        <v>125</v>
      </c>
      <c r="D944" s="302" t="s">
        <v>126</v>
      </c>
      <c r="E944" s="304" t="s">
        <v>127</v>
      </c>
      <c r="F944" s="302" t="s">
        <v>129</v>
      </c>
      <c r="G944" s="304" t="s">
        <v>132</v>
      </c>
      <c r="H944" s="305" t="s">
        <v>186</v>
      </c>
      <c r="I944" s="305"/>
      <c r="J944" s="304" t="s">
        <v>2376</v>
      </c>
      <c r="K944" s="306">
        <v>0</v>
      </c>
      <c r="L944" s="304">
        <v>0</v>
      </c>
      <c r="M944" s="306">
        <v>0</v>
      </c>
      <c r="N944" s="304"/>
      <c r="O944" s="306"/>
      <c r="P944" s="304"/>
      <c r="Q944" s="306"/>
      <c r="R944" s="304"/>
      <c r="S944" s="306"/>
      <c r="T944" s="304"/>
      <c r="U944" s="304"/>
      <c r="V944" s="304"/>
      <c r="W944" s="304"/>
      <c r="X944" s="304"/>
    </row>
    <row r="945" spans="1:24" ht="75" customHeight="1">
      <c r="A945" s="302" t="s">
        <v>120</v>
      </c>
      <c r="B945" s="303" t="s">
        <v>122</v>
      </c>
      <c r="C945" s="303" t="s">
        <v>125</v>
      </c>
      <c r="D945" s="302" t="s">
        <v>126</v>
      </c>
      <c r="E945" s="304" t="s">
        <v>127</v>
      </c>
      <c r="F945" s="302" t="s">
        <v>129</v>
      </c>
      <c r="G945" s="304" t="s">
        <v>132</v>
      </c>
      <c r="H945" s="305" t="s">
        <v>370</v>
      </c>
      <c r="I945" s="305"/>
      <c r="J945" s="304" t="s">
        <v>2481</v>
      </c>
      <c r="K945" s="306">
        <v>3000000</v>
      </c>
      <c r="L945" s="304" t="s">
        <v>2482</v>
      </c>
      <c r="M945" s="306">
        <v>4000000</v>
      </c>
      <c r="N945" s="101" t="s">
        <v>2473</v>
      </c>
      <c r="O945" s="306"/>
      <c r="P945" s="304"/>
      <c r="Q945" s="306"/>
      <c r="R945" s="304"/>
      <c r="S945" s="306"/>
      <c r="T945" s="304"/>
      <c r="U945" s="304"/>
      <c r="V945" s="304"/>
      <c r="W945" s="304"/>
      <c r="X945" s="304"/>
    </row>
    <row r="946" spans="1:24" ht="75" customHeight="1">
      <c r="A946" s="302" t="s">
        <v>120</v>
      </c>
      <c r="B946" s="303" t="s">
        <v>122</v>
      </c>
      <c r="C946" s="303" t="s">
        <v>125</v>
      </c>
      <c r="D946" s="302" t="s">
        <v>126</v>
      </c>
      <c r="E946" s="304" t="s">
        <v>127</v>
      </c>
      <c r="F946" s="302" t="s">
        <v>129</v>
      </c>
      <c r="G946" s="304" t="s">
        <v>132</v>
      </c>
      <c r="H946" s="305" t="s">
        <v>378</v>
      </c>
      <c r="I946" s="305"/>
      <c r="J946" s="325" t="s">
        <v>2444</v>
      </c>
      <c r="K946" s="306">
        <v>2000000</v>
      </c>
      <c r="L946" s="325" t="s">
        <v>2445</v>
      </c>
      <c r="M946" s="306">
        <v>3000000</v>
      </c>
      <c r="N946" s="325"/>
      <c r="O946" s="306"/>
      <c r="P946" s="325"/>
      <c r="Q946" s="306"/>
      <c r="R946" s="325"/>
      <c r="S946" s="306"/>
      <c r="T946" s="304"/>
      <c r="U946" s="304"/>
      <c r="V946" s="304"/>
      <c r="W946" s="304"/>
      <c r="X946" s="304"/>
    </row>
    <row r="947" spans="1:24" ht="75" customHeight="1">
      <c r="A947" s="302" t="s">
        <v>120</v>
      </c>
      <c r="B947" s="303" t="s">
        <v>122</v>
      </c>
      <c r="C947" s="303" t="s">
        <v>125</v>
      </c>
      <c r="D947" s="302" t="s">
        <v>126</v>
      </c>
      <c r="E947" s="304" t="s">
        <v>127</v>
      </c>
      <c r="F947" s="302" t="s">
        <v>129</v>
      </c>
      <c r="G947" s="304" t="s">
        <v>132</v>
      </c>
      <c r="H947" s="305" t="s">
        <v>39</v>
      </c>
      <c r="I947" s="305"/>
      <c r="J947" s="304" t="s">
        <v>135</v>
      </c>
      <c r="K947" s="306">
        <v>0</v>
      </c>
      <c r="L947" s="304" t="s">
        <v>140</v>
      </c>
      <c r="M947" s="306">
        <v>0</v>
      </c>
      <c r="N947" s="415" t="s">
        <v>142</v>
      </c>
      <c r="O947" s="492" t="s">
        <v>143</v>
      </c>
      <c r="P947" s="493" t="s">
        <v>148</v>
      </c>
      <c r="Q947" s="493" t="s">
        <v>151</v>
      </c>
      <c r="R947" s="304"/>
      <c r="S947" s="306"/>
      <c r="T947" s="304"/>
      <c r="U947" s="304"/>
      <c r="V947" s="304"/>
      <c r="W947" s="304"/>
      <c r="X947" s="304"/>
    </row>
    <row r="948" spans="1:24" ht="75" customHeight="1" thickBot="1">
      <c r="A948" s="302" t="s">
        <v>120</v>
      </c>
      <c r="B948" s="303" t="s">
        <v>122</v>
      </c>
      <c r="C948" s="303" t="s">
        <v>125</v>
      </c>
      <c r="D948" s="302" t="s">
        <v>126</v>
      </c>
      <c r="E948" s="304" t="s">
        <v>127</v>
      </c>
      <c r="F948" s="302" t="s">
        <v>129</v>
      </c>
      <c r="G948" s="304" t="s">
        <v>132</v>
      </c>
      <c r="H948" s="305" t="s">
        <v>1754</v>
      </c>
      <c r="I948" s="305"/>
      <c r="J948" s="325" t="s">
        <v>2770</v>
      </c>
      <c r="K948" s="306"/>
      <c r="L948" s="325" t="s">
        <v>2770</v>
      </c>
      <c r="M948" s="306">
        <v>0</v>
      </c>
      <c r="N948" s="23" t="s">
        <v>2648</v>
      </c>
      <c r="O948" s="306"/>
      <c r="P948" s="304"/>
      <c r="Q948" s="306"/>
      <c r="R948" s="304"/>
      <c r="S948" s="306"/>
      <c r="T948" s="304"/>
      <c r="U948" s="304"/>
      <c r="V948" s="304"/>
      <c r="W948" s="304"/>
      <c r="X948" s="304"/>
    </row>
    <row r="949" spans="1:24" ht="75" customHeight="1" thickBot="1">
      <c r="A949" s="302" t="s">
        <v>120</v>
      </c>
      <c r="B949" s="303" t="s">
        <v>122</v>
      </c>
      <c r="C949" s="303" t="s">
        <v>125</v>
      </c>
      <c r="D949" s="302" t="s">
        <v>126</v>
      </c>
      <c r="E949" s="304" t="s">
        <v>127</v>
      </c>
      <c r="F949" s="302" t="s">
        <v>129</v>
      </c>
      <c r="G949" s="304" t="s">
        <v>132</v>
      </c>
      <c r="H949" s="305" t="s">
        <v>1333</v>
      </c>
      <c r="I949" s="305"/>
      <c r="J949" s="303" t="s">
        <v>1350</v>
      </c>
      <c r="K949" s="306">
        <v>2812992</v>
      </c>
      <c r="L949" s="303" t="s">
        <v>1352</v>
      </c>
      <c r="M949" s="306">
        <v>3339584</v>
      </c>
      <c r="N949" s="494" t="s">
        <v>1353</v>
      </c>
      <c r="O949" s="453">
        <v>2983000</v>
      </c>
      <c r="P949" s="495" t="s">
        <v>1354</v>
      </c>
      <c r="Q949" s="496" t="s">
        <v>1341</v>
      </c>
      <c r="R949" s="303"/>
      <c r="S949" s="306"/>
      <c r="T949" s="304"/>
      <c r="U949" s="304"/>
      <c r="V949" s="304"/>
      <c r="W949" s="304"/>
      <c r="X949" s="304"/>
    </row>
    <row r="950" spans="1:24" ht="75" customHeight="1" thickBot="1">
      <c r="A950" s="302" t="s">
        <v>120</v>
      </c>
      <c r="B950" s="303" t="s">
        <v>122</v>
      </c>
      <c r="C950" s="303" t="s">
        <v>125</v>
      </c>
      <c r="D950" s="302" t="s">
        <v>126</v>
      </c>
      <c r="E950" s="304" t="s">
        <v>127</v>
      </c>
      <c r="F950" s="302" t="s">
        <v>129</v>
      </c>
      <c r="G950" s="304" t="s">
        <v>132</v>
      </c>
      <c r="H950" s="305" t="s">
        <v>1002</v>
      </c>
      <c r="I950" s="305"/>
      <c r="J950" s="304" t="s">
        <v>1902</v>
      </c>
      <c r="K950" s="306">
        <v>0</v>
      </c>
      <c r="L950" s="304" t="s">
        <v>1902</v>
      </c>
      <c r="M950" s="306">
        <v>0</v>
      </c>
      <c r="N950" s="205" t="s">
        <v>2788</v>
      </c>
      <c r="O950" s="306"/>
      <c r="P950" s="304"/>
      <c r="Q950" s="306"/>
      <c r="R950" s="304"/>
      <c r="S950" s="306"/>
      <c r="T950" s="304"/>
      <c r="U950" s="304"/>
      <c r="V950" s="304"/>
      <c r="W950" s="304"/>
      <c r="X950" s="304"/>
    </row>
    <row r="951" spans="1:24" ht="75" customHeight="1">
      <c r="A951" s="302" t="s">
        <v>120</v>
      </c>
      <c r="B951" s="303" t="s">
        <v>122</v>
      </c>
      <c r="C951" s="303" t="s">
        <v>125</v>
      </c>
      <c r="D951" s="302" t="s">
        <v>126</v>
      </c>
      <c r="E951" s="304" t="s">
        <v>127</v>
      </c>
      <c r="F951" s="302" t="s">
        <v>129</v>
      </c>
      <c r="G951" s="304" t="s">
        <v>132</v>
      </c>
      <c r="H951" s="305" t="s">
        <v>76</v>
      </c>
      <c r="I951" s="305"/>
      <c r="J951" s="304" t="s">
        <v>2489</v>
      </c>
      <c r="K951" s="306">
        <v>4420600</v>
      </c>
      <c r="L951" s="304" t="s">
        <v>2489</v>
      </c>
      <c r="M951" s="306">
        <v>8029049</v>
      </c>
      <c r="N951" s="102" t="s">
        <v>2638</v>
      </c>
      <c r="O951" s="103"/>
      <c r="P951" s="122" t="s">
        <v>2639</v>
      </c>
      <c r="Q951" s="103" t="s">
        <v>53</v>
      </c>
      <c r="R951" s="304"/>
      <c r="S951" s="306"/>
      <c r="T951" s="304"/>
      <c r="U951" s="304"/>
      <c r="V951" s="304"/>
      <c r="W951" s="304"/>
      <c r="X951" s="304"/>
    </row>
    <row r="952" spans="1:24" ht="75" customHeight="1" thickBot="1">
      <c r="A952" s="302" t="s">
        <v>120</v>
      </c>
      <c r="B952" s="303" t="s">
        <v>122</v>
      </c>
      <c r="C952" s="303" t="s">
        <v>125</v>
      </c>
      <c r="D952" s="302" t="s">
        <v>126</v>
      </c>
      <c r="E952" s="304" t="s">
        <v>127</v>
      </c>
      <c r="F952" s="302" t="s">
        <v>129</v>
      </c>
      <c r="G952" s="304" t="s">
        <v>132</v>
      </c>
      <c r="H952" s="305" t="s">
        <v>253</v>
      </c>
      <c r="I952" s="305"/>
      <c r="J952" s="325" t="s">
        <v>2771</v>
      </c>
      <c r="K952" s="306">
        <v>500000</v>
      </c>
      <c r="L952" s="325" t="s">
        <v>2771</v>
      </c>
      <c r="M952" s="306">
        <v>500000</v>
      </c>
      <c r="N952" s="119" t="s">
        <v>2618</v>
      </c>
      <c r="O952" s="49"/>
      <c r="P952" s="29" t="s">
        <v>2619</v>
      </c>
      <c r="Q952" s="120" t="s">
        <v>53</v>
      </c>
      <c r="R952" s="325"/>
      <c r="S952" s="306"/>
      <c r="T952" s="304"/>
      <c r="U952" s="304"/>
      <c r="V952" s="304"/>
      <c r="W952" s="304"/>
      <c r="X952" s="304"/>
    </row>
    <row r="953" spans="1:24" ht="75" customHeight="1">
      <c r="A953" s="302" t="s">
        <v>120</v>
      </c>
      <c r="B953" s="303" t="s">
        <v>122</v>
      </c>
      <c r="C953" s="303" t="s">
        <v>125</v>
      </c>
      <c r="D953" s="302" t="s">
        <v>126</v>
      </c>
      <c r="E953" s="304" t="s">
        <v>127</v>
      </c>
      <c r="F953" s="302" t="s">
        <v>129</v>
      </c>
      <c r="G953" s="304" t="s">
        <v>132</v>
      </c>
      <c r="H953" s="305" t="s">
        <v>235</v>
      </c>
      <c r="I953" s="305"/>
      <c r="J953" s="304" t="s">
        <v>2365</v>
      </c>
      <c r="K953" s="306">
        <v>10000000</v>
      </c>
      <c r="L953" s="304" t="s">
        <v>2366</v>
      </c>
      <c r="M953" s="306">
        <v>10000000</v>
      </c>
      <c r="N953" s="11" t="s">
        <v>2367</v>
      </c>
      <c r="O953" s="12">
        <v>30000000</v>
      </c>
      <c r="P953" s="96" t="s">
        <v>2212</v>
      </c>
      <c r="Q953" s="306"/>
      <c r="R953" s="304"/>
      <c r="S953" s="306"/>
      <c r="T953" s="304"/>
      <c r="U953" s="304"/>
      <c r="V953" s="304"/>
      <c r="W953" s="304"/>
      <c r="X953" s="304"/>
    </row>
    <row r="954" spans="1:24" ht="75" customHeight="1">
      <c r="A954" s="302" t="s">
        <v>120</v>
      </c>
      <c r="B954" s="303" t="s">
        <v>122</v>
      </c>
      <c r="C954" s="303" t="s">
        <v>125</v>
      </c>
      <c r="D954" s="302" t="s">
        <v>126</v>
      </c>
      <c r="E954" s="304" t="s">
        <v>127</v>
      </c>
      <c r="F954" s="302" t="s">
        <v>129</v>
      </c>
      <c r="G954" s="304" t="s">
        <v>132</v>
      </c>
      <c r="H954" s="305" t="s">
        <v>1792</v>
      </c>
      <c r="I954" s="305"/>
      <c r="J954" s="304" t="s">
        <v>1705</v>
      </c>
      <c r="K954" s="306">
        <v>2000000</v>
      </c>
      <c r="L954" s="304" t="s">
        <v>1705</v>
      </c>
      <c r="M954" s="306">
        <v>2000000</v>
      </c>
      <c r="N954" s="274" t="s">
        <v>1793</v>
      </c>
      <c r="O954" s="275" t="s">
        <v>1794</v>
      </c>
      <c r="P954" s="324" t="s">
        <v>1795</v>
      </c>
      <c r="Q954" s="282" t="s">
        <v>151</v>
      </c>
      <c r="R954" s="304"/>
      <c r="S954" s="306"/>
      <c r="T954" s="304"/>
      <c r="U954" s="304"/>
      <c r="V954" s="304"/>
      <c r="W954" s="304"/>
      <c r="X954" s="304"/>
    </row>
    <row r="955" spans="1:24" ht="75" customHeight="1">
      <c r="A955" s="302" t="s">
        <v>120</v>
      </c>
      <c r="B955" s="303" t="s">
        <v>122</v>
      </c>
      <c r="C955" s="303" t="s">
        <v>125</v>
      </c>
      <c r="D955" s="302" t="s">
        <v>126</v>
      </c>
      <c r="E955" s="304" t="s">
        <v>127</v>
      </c>
      <c r="F955" s="302" t="s">
        <v>129</v>
      </c>
      <c r="G955" s="304" t="s">
        <v>132</v>
      </c>
      <c r="H955" s="305" t="s">
        <v>2500</v>
      </c>
      <c r="I955" s="305"/>
      <c r="J955" s="304"/>
      <c r="K955" s="306">
        <v>0</v>
      </c>
      <c r="L955" s="304"/>
      <c r="M955" s="306">
        <v>0</v>
      </c>
      <c r="N955" s="304"/>
      <c r="O955" s="306"/>
      <c r="P955" s="304"/>
      <c r="Q955" s="306"/>
      <c r="R955" s="304"/>
      <c r="S955" s="306"/>
      <c r="T955" s="304"/>
      <c r="U955" s="304"/>
      <c r="V955" s="304"/>
      <c r="W955" s="304"/>
      <c r="X955" s="304"/>
    </row>
    <row r="956" spans="1:24" ht="75" customHeight="1">
      <c r="A956" s="302" t="s">
        <v>120</v>
      </c>
      <c r="B956" s="303" t="s">
        <v>122</v>
      </c>
      <c r="C956" s="303" t="s">
        <v>125</v>
      </c>
      <c r="D956" s="302" t="s">
        <v>126</v>
      </c>
      <c r="E956" s="304" t="s">
        <v>127</v>
      </c>
      <c r="F956" s="302" t="s">
        <v>129</v>
      </c>
      <c r="G956" s="304" t="s">
        <v>132</v>
      </c>
      <c r="H956" s="305" t="s">
        <v>1830</v>
      </c>
      <c r="I956" s="305"/>
      <c r="J956" s="304"/>
      <c r="K956" s="306">
        <v>0</v>
      </c>
      <c r="L956" s="304"/>
      <c r="M956" s="306">
        <v>0</v>
      </c>
      <c r="N956" s="304"/>
      <c r="O956" s="306"/>
      <c r="P956" s="304"/>
      <c r="Q956" s="306"/>
      <c r="R956" s="304"/>
      <c r="S956" s="306"/>
      <c r="T956" s="304"/>
      <c r="U956" s="304"/>
      <c r="V956" s="304"/>
      <c r="W956" s="304"/>
      <c r="X956" s="304"/>
    </row>
    <row r="957" spans="1:24" ht="75" customHeight="1">
      <c r="A957" s="302" t="s">
        <v>120</v>
      </c>
      <c r="B957" s="303" t="s">
        <v>122</v>
      </c>
      <c r="C957" s="303" t="s">
        <v>125</v>
      </c>
      <c r="D957" s="302" t="s">
        <v>2501</v>
      </c>
      <c r="E957" s="304" t="s">
        <v>2502</v>
      </c>
      <c r="F957" s="302" t="s">
        <v>2503</v>
      </c>
      <c r="G957" s="304" t="s">
        <v>2392</v>
      </c>
      <c r="H957" s="305"/>
      <c r="I957" s="305"/>
      <c r="J957" s="304"/>
      <c r="K957" s="306"/>
      <c r="L957" s="304"/>
      <c r="M957" s="306"/>
      <c r="N957" s="304"/>
      <c r="O957" s="306"/>
      <c r="P957" s="304"/>
      <c r="Q957" s="306"/>
      <c r="R957" s="304"/>
      <c r="S957" s="306"/>
      <c r="T957" s="304"/>
      <c r="U957" s="304"/>
      <c r="V957" s="304"/>
      <c r="W957" s="304"/>
      <c r="X957" s="304"/>
    </row>
    <row r="958" spans="1:24" ht="75" customHeight="1">
      <c r="A958" s="302" t="s">
        <v>781</v>
      </c>
      <c r="B958" s="303" t="s">
        <v>782</v>
      </c>
      <c r="C958" s="303" t="s">
        <v>783</v>
      </c>
      <c r="D958" s="302" t="s">
        <v>784</v>
      </c>
      <c r="E958" s="304" t="s">
        <v>785</v>
      </c>
      <c r="F958" s="302" t="s">
        <v>786</v>
      </c>
      <c r="G958" s="304" t="s">
        <v>787</v>
      </c>
      <c r="H958" s="305" t="s">
        <v>308</v>
      </c>
      <c r="I958" s="305"/>
      <c r="J958" s="304"/>
      <c r="K958" s="306"/>
      <c r="L958" s="304" t="s">
        <v>1217</v>
      </c>
      <c r="M958" s="306">
        <v>0</v>
      </c>
      <c r="N958" s="304"/>
      <c r="O958" s="306"/>
      <c r="P958" s="304"/>
      <c r="Q958" s="306"/>
      <c r="R958" s="304"/>
      <c r="S958" s="306"/>
      <c r="T958" s="304"/>
      <c r="U958" s="304"/>
      <c r="V958" s="304"/>
      <c r="W958" s="304"/>
      <c r="X958" s="304"/>
    </row>
    <row r="959" spans="1:24" ht="75" customHeight="1">
      <c r="A959" s="302" t="s">
        <v>781</v>
      </c>
      <c r="B959" s="303" t="s">
        <v>782</v>
      </c>
      <c r="C959" s="303" t="s">
        <v>783</v>
      </c>
      <c r="D959" s="302" t="s">
        <v>784</v>
      </c>
      <c r="E959" s="304" t="s">
        <v>785</v>
      </c>
      <c r="F959" s="302" t="s">
        <v>786</v>
      </c>
      <c r="G959" s="304" t="s">
        <v>787</v>
      </c>
      <c r="H959" s="305" t="s">
        <v>278</v>
      </c>
      <c r="I959" s="305"/>
      <c r="J959" s="304"/>
      <c r="K959" s="306">
        <v>0</v>
      </c>
      <c r="L959" s="304"/>
      <c r="M959" s="306">
        <v>0</v>
      </c>
      <c r="N959" s="255" t="s">
        <v>682</v>
      </c>
      <c r="O959" s="306"/>
      <c r="P959" s="304"/>
      <c r="Q959" s="306"/>
      <c r="R959" s="304"/>
      <c r="S959" s="306"/>
      <c r="T959" s="304"/>
      <c r="U959" s="304"/>
      <c r="V959" s="304"/>
      <c r="W959" s="304"/>
      <c r="X959" s="304"/>
    </row>
    <row r="960" spans="1:24" ht="75" customHeight="1">
      <c r="A960" s="302" t="s">
        <v>781</v>
      </c>
      <c r="B960" s="303" t="s">
        <v>782</v>
      </c>
      <c r="C960" s="303" t="s">
        <v>783</v>
      </c>
      <c r="D960" s="302" t="s">
        <v>784</v>
      </c>
      <c r="E960" s="304" t="s">
        <v>785</v>
      </c>
      <c r="F960" s="302" t="s">
        <v>786</v>
      </c>
      <c r="G960" s="304" t="s">
        <v>787</v>
      </c>
      <c r="H960" s="305" t="s">
        <v>311</v>
      </c>
      <c r="I960" s="305"/>
      <c r="J960" s="304" t="s">
        <v>1300</v>
      </c>
      <c r="K960" s="306">
        <v>0</v>
      </c>
      <c r="L960" s="304" t="s">
        <v>1300</v>
      </c>
      <c r="M960" s="306">
        <v>0</v>
      </c>
      <c r="N960" s="47" t="s">
        <v>1308</v>
      </c>
      <c r="O960" s="151">
        <v>0</v>
      </c>
      <c r="P960" s="67" t="s">
        <v>1306</v>
      </c>
      <c r="Q960" s="66" t="s">
        <v>53</v>
      </c>
      <c r="R960" s="304"/>
      <c r="S960" s="306"/>
      <c r="T960" s="304"/>
      <c r="U960" s="304"/>
      <c r="V960" s="304"/>
      <c r="W960" s="304"/>
      <c r="X960" s="304"/>
    </row>
    <row r="961" spans="1:24" ht="75" customHeight="1">
      <c r="A961" s="302" t="s">
        <v>781</v>
      </c>
      <c r="B961" s="303" t="s">
        <v>782</v>
      </c>
      <c r="C961" s="303" t="s">
        <v>783</v>
      </c>
      <c r="D961" s="302" t="s">
        <v>784</v>
      </c>
      <c r="E961" s="304" t="s">
        <v>785</v>
      </c>
      <c r="F961" s="302" t="s">
        <v>786</v>
      </c>
      <c r="G961" s="304" t="s">
        <v>787</v>
      </c>
      <c r="H961" s="305" t="s">
        <v>76</v>
      </c>
      <c r="I961" s="305"/>
      <c r="J961" s="304" t="s">
        <v>2469</v>
      </c>
      <c r="K961" s="306">
        <v>4139073</v>
      </c>
      <c r="L961" s="304" t="s">
        <v>2469</v>
      </c>
      <c r="M961" s="306">
        <v>300297146</v>
      </c>
      <c r="N961" s="107" t="s">
        <v>2562</v>
      </c>
      <c r="O961" s="306"/>
      <c r="P961" s="304"/>
      <c r="Q961" s="306"/>
      <c r="R961" s="304"/>
      <c r="S961" s="306"/>
      <c r="T961" s="304"/>
      <c r="U961" s="304"/>
      <c r="V961" s="304"/>
      <c r="W961" s="304"/>
      <c r="X961" s="304"/>
    </row>
    <row r="962" spans="1:24" ht="75" customHeight="1">
      <c r="A962" s="302" t="s">
        <v>781</v>
      </c>
      <c r="B962" s="303" t="s">
        <v>782</v>
      </c>
      <c r="C962" s="303" t="s">
        <v>783</v>
      </c>
      <c r="D962" s="302" t="s">
        <v>784</v>
      </c>
      <c r="E962" s="304" t="s">
        <v>785</v>
      </c>
      <c r="F962" s="302" t="s">
        <v>789</v>
      </c>
      <c r="G962" s="304" t="s">
        <v>790</v>
      </c>
      <c r="H962" s="305" t="s">
        <v>308</v>
      </c>
      <c r="I962" s="305"/>
      <c r="J962" s="304"/>
      <c r="K962" s="306">
        <v>0</v>
      </c>
      <c r="L962" s="304" t="s">
        <v>1224</v>
      </c>
      <c r="M962" s="306">
        <v>0</v>
      </c>
      <c r="N962" s="304"/>
      <c r="O962" s="306"/>
      <c r="P962" s="304"/>
      <c r="Q962" s="306"/>
      <c r="R962" s="304"/>
      <c r="S962" s="306"/>
      <c r="T962" s="304"/>
      <c r="U962" s="304"/>
      <c r="V962" s="304"/>
      <c r="W962" s="304"/>
      <c r="X962" s="304"/>
    </row>
    <row r="963" spans="1:24" ht="75" customHeight="1">
      <c r="A963" s="302" t="s">
        <v>781</v>
      </c>
      <c r="B963" s="303" t="s">
        <v>782</v>
      </c>
      <c r="C963" s="303" t="s">
        <v>783</v>
      </c>
      <c r="D963" s="302" t="s">
        <v>784</v>
      </c>
      <c r="E963" s="304" t="s">
        <v>785</v>
      </c>
      <c r="F963" s="302" t="s">
        <v>789</v>
      </c>
      <c r="G963" s="304" t="s">
        <v>790</v>
      </c>
      <c r="H963" s="305" t="s">
        <v>278</v>
      </c>
      <c r="I963" s="305"/>
      <c r="J963" s="304" t="s">
        <v>791</v>
      </c>
      <c r="K963" s="306">
        <v>0</v>
      </c>
      <c r="L963" s="304" t="s">
        <v>792</v>
      </c>
      <c r="M963" s="306">
        <v>0</v>
      </c>
      <c r="N963" s="255" t="s">
        <v>793</v>
      </c>
      <c r="O963" s="256">
        <v>0</v>
      </c>
      <c r="P963" s="257" t="s">
        <v>794</v>
      </c>
      <c r="Q963" s="258" t="s">
        <v>53</v>
      </c>
      <c r="R963" s="304"/>
      <c r="S963" s="306"/>
      <c r="T963" s="304"/>
      <c r="U963" s="304"/>
      <c r="V963" s="304"/>
      <c r="W963" s="304"/>
      <c r="X963" s="304"/>
    </row>
    <row r="964" spans="1:24" ht="75" customHeight="1" thickBot="1">
      <c r="A964" s="302" t="s">
        <v>781</v>
      </c>
      <c r="B964" s="303" t="s">
        <v>782</v>
      </c>
      <c r="C964" s="303" t="s">
        <v>783</v>
      </c>
      <c r="D964" s="302" t="s">
        <v>784</v>
      </c>
      <c r="E964" s="304" t="s">
        <v>785</v>
      </c>
      <c r="F964" s="302" t="s">
        <v>789</v>
      </c>
      <c r="G964" s="304" t="s">
        <v>790</v>
      </c>
      <c r="H964" s="305" t="s">
        <v>311</v>
      </c>
      <c r="I964" s="305"/>
      <c r="J964" s="304" t="s">
        <v>1317</v>
      </c>
      <c r="K964" s="306">
        <v>0</v>
      </c>
      <c r="L964" s="304" t="s">
        <v>1317</v>
      </c>
      <c r="M964" s="306">
        <v>0</v>
      </c>
      <c r="N964" s="71" t="s">
        <v>1318</v>
      </c>
      <c r="O964" s="152">
        <v>0</v>
      </c>
      <c r="P964" s="67" t="s">
        <v>1319</v>
      </c>
      <c r="Q964" s="66" t="s">
        <v>53</v>
      </c>
      <c r="R964" s="304"/>
      <c r="S964" s="306"/>
      <c r="T964" s="304"/>
      <c r="U964" s="304"/>
      <c r="V964" s="304"/>
      <c r="W964" s="304"/>
      <c r="X964" s="304"/>
    </row>
    <row r="965" spans="1:24" ht="75" customHeight="1">
      <c r="A965" s="302" t="s">
        <v>781</v>
      </c>
      <c r="B965" s="303" t="s">
        <v>782</v>
      </c>
      <c r="C965" s="303" t="s">
        <v>783</v>
      </c>
      <c r="D965" s="302" t="s">
        <v>784</v>
      </c>
      <c r="E965" s="304" t="s">
        <v>785</v>
      </c>
      <c r="F965" s="302" t="s">
        <v>789</v>
      </c>
      <c r="G965" s="304" t="s">
        <v>790</v>
      </c>
      <c r="H965" s="305" t="s">
        <v>632</v>
      </c>
      <c r="I965" s="305"/>
      <c r="J965" s="304" t="s">
        <v>2109</v>
      </c>
      <c r="K965" s="306">
        <v>0</v>
      </c>
      <c r="L965" s="304"/>
      <c r="M965" s="306">
        <v>0</v>
      </c>
      <c r="N965" s="121" t="s">
        <v>2107</v>
      </c>
      <c r="O965" s="51"/>
      <c r="P965" s="102" t="s">
        <v>2108</v>
      </c>
      <c r="Q965" s="88" t="s">
        <v>151</v>
      </c>
      <c r="R965" s="304"/>
      <c r="S965" s="306"/>
      <c r="T965" s="304"/>
      <c r="U965" s="304"/>
      <c r="V965" s="304"/>
      <c r="W965" s="304"/>
      <c r="X965" s="304"/>
    </row>
    <row r="966" spans="1:24" ht="75" customHeight="1">
      <c r="A966" s="302" t="s">
        <v>781</v>
      </c>
      <c r="B966" s="303" t="s">
        <v>782</v>
      </c>
      <c r="C966" s="303" t="s">
        <v>783</v>
      </c>
      <c r="D966" s="302" t="s">
        <v>784</v>
      </c>
      <c r="E966" s="304" t="s">
        <v>785</v>
      </c>
      <c r="F966" s="302" t="s">
        <v>789</v>
      </c>
      <c r="G966" s="304" t="s">
        <v>790</v>
      </c>
      <c r="H966" s="305" t="s">
        <v>76</v>
      </c>
      <c r="I966" s="305"/>
      <c r="J966" s="304" t="s">
        <v>2378</v>
      </c>
      <c r="K966" s="306">
        <v>5280895</v>
      </c>
      <c r="L966" s="304" t="s">
        <v>2378</v>
      </c>
      <c r="M966" s="306">
        <v>11472751</v>
      </c>
      <c r="N966" s="102" t="s">
        <v>2640</v>
      </c>
      <c r="O966" s="103"/>
      <c r="P966" s="102" t="s">
        <v>2641</v>
      </c>
      <c r="Q966" s="103" t="s">
        <v>53</v>
      </c>
      <c r="R966" s="304"/>
      <c r="S966" s="306"/>
      <c r="T966" s="304"/>
      <c r="U966" s="304"/>
      <c r="V966" s="304"/>
      <c r="W966" s="304"/>
      <c r="X966" s="304"/>
    </row>
    <row r="967" spans="1:24" ht="75" customHeight="1">
      <c r="A967" s="302" t="s">
        <v>781</v>
      </c>
      <c r="B967" s="303" t="s">
        <v>782</v>
      </c>
      <c r="C967" s="303" t="s">
        <v>783</v>
      </c>
      <c r="D967" s="302" t="s">
        <v>784</v>
      </c>
      <c r="E967" s="304" t="s">
        <v>785</v>
      </c>
      <c r="F967" s="302" t="s">
        <v>789</v>
      </c>
      <c r="G967" s="304" t="s">
        <v>790</v>
      </c>
      <c r="H967" s="305"/>
      <c r="I967" s="305" t="s">
        <v>92</v>
      </c>
      <c r="J967" s="304"/>
      <c r="K967" s="306">
        <v>0</v>
      </c>
      <c r="L967" s="304"/>
      <c r="M967" s="306">
        <v>0</v>
      </c>
      <c r="N967" s="304"/>
      <c r="O967" s="306"/>
      <c r="P967" s="304"/>
      <c r="Q967" s="306"/>
      <c r="R967" s="304"/>
      <c r="S967" s="306"/>
      <c r="T967" s="304"/>
      <c r="U967" s="304"/>
      <c r="V967" s="304"/>
      <c r="W967" s="304"/>
      <c r="X967" s="304"/>
    </row>
    <row r="968" spans="1:24" ht="75" customHeight="1">
      <c r="A968" s="302" t="s">
        <v>781</v>
      </c>
      <c r="B968" s="303" t="s">
        <v>782</v>
      </c>
      <c r="C968" s="303" t="s">
        <v>783</v>
      </c>
      <c r="D968" s="302" t="s">
        <v>784</v>
      </c>
      <c r="E968" s="304" t="s">
        <v>785</v>
      </c>
      <c r="F968" s="302" t="s">
        <v>789</v>
      </c>
      <c r="G968" s="304" t="s">
        <v>790</v>
      </c>
      <c r="H968" s="305"/>
      <c r="I968" s="305" t="s">
        <v>228</v>
      </c>
      <c r="J968" s="304" t="s">
        <v>1511</v>
      </c>
      <c r="K968" s="306">
        <v>3000000</v>
      </c>
      <c r="L968" s="304" t="s">
        <v>357</v>
      </c>
      <c r="M968" s="306">
        <v>0</v>
      </c>
      <c r="N968" s="432" t="s">
        <v>1492</v>
      </c>
      <c r="O968" s="364"/>
      <c r="P968" s="497" t="s">
        <v>1493</v>
      </c>
      <c r="Q968" s="306"/>
      <c r="R968" s="304"/>
      <c r="S968" s="306"/>
      <c r="T968" s="304"/>
      <c r="U968" s="304"/>
      <c r="V968" s="304"/>
      <c r="W968" s="304"/>
      <c r="X968" s="304"/>
    </row>
    <row r="969" spans="1:24" ht="75" customHeight="1">
      <c r="A969" s="302" t="s">
        <v>781</v>
      </c>
      <c r="B969" s="303" t="s">
        <v>782</v>
      </c>
      <c r="C969" s="303" t="s">
        <v>783</v>
      </c>
      <c r="D969" s="302" t="s">
        <v>784</v>
      </c>
      <c r="E969" s="304" t="s">
        <v>785</v>
      </c>
      <c r="F969" s="302" t="s">
        <v>789</v>
      </c>
      <c r="G969" s="304" t="s">
        <v>790</v>
      </c>
      <c r="H969" s="305"/>
      <c r="I969" s="305" t="s">
        <v>183</v>
      </c>
      <c r="J969" s="304" t="s">
        <v>1705</v>
      </c>
      <c r="K969" s="306">
        <v>2000000</v>
      </c>
      <c r="L969" s="304" t="s">
        <v>1705</v>
      </c>
      <c r="M969" s="306">
        <v>2000000</v>
      </c>
      <c r="N969" s="274" t="s">
        <v>1796</v>
      </c>
      <c r="O969" s="306"/>
      <c r="P969" s="304"/>
      <c r="Q969" s="306"/>
      <c r="R969" s="304"/>
      <c r="S969" s="306"/>
      <c r="T969" s="304"/>
      <c r="U969" s="304"/>
      <c r="V969" s="304"/>
      <c r="W969" s="304"/>
      <c r="X969" s="304"/>
    </row>
    <row r="970" spans="1:24" ht="75" customHeight="1">
      <c r="A970" s="302" t="s">
        <v>781</v>
      </c>
      <c r="B970" s="303" t="s">
        <v>782</v>
      </c>
      <c r="C970" s="303" t="s">
        <v>783</v>
      </c>
      <c r="D970" s="302" t="s">
        <v>784</v>
      </c>
      <c r="E970" s="304" t="s">
        <v>785</v>
      </c>
      <c r="F970" s="302" t="s">
        <v>789</v>
      </c>
      <c r="G970" s="304" t="s">
        <v>790</v>
      </c>
      <c r="H970" s="305"/>
      <c r="I970" s="305" t="s">
        <v>186</v>
      </c>
      <c r="J970" s="304"/>
      <c r="K970" s="306">
        <v>0</v>
      </c>
      <c r="L970" s="304"/>
      <c r="M970" s="306">
        <v>0</v>
      </c>
      <c r="N970" s="304"/>
      <c r="O970" s="306"/>
      <c r="P970" s="304"/>
      <c r="Q970" s="306"/>
      <c r="R970" s="304"/>
      <c r="S970" s="306"/>
      <c r="T970" s="304"/>
      <c r="U970" s="304"/>
      <c r="V970" s="304"/>
      <c r="W970" s="304"/>
      <c r="X970" s="304"/>
    </row>
    <row r="971" spans="1:24" ht="75" customHeight="1">
      <c r="A971" s="302" t="s">
        <v>781</v>
      </c>
      <c r="B971" s="303" t="s">
        <v>782</v>
      </c>
      <c r="C971" s="303" t="s">
        <v>783</v>
      </c>
      <c r="D971" s="302" t="s">
        <v>784</v>
      </c>
      <c r="E971" s="304" t="s">
        <v>785</v>
      </c>
      <c r="F971" s="302" t="s">
        <v>789</v>
      </c>
      <c r="G971" s="304" t="s">
        <v>790</v>
      </c>
      <c r="H971" s="305"/>
      <c r="I971" s="305" t="s">
        <v>188</v>
      </c>
      <c r="J971" s="304" t="s">
        <v>2487</v>
      </c>
      <c r="K971" s="306">
        <v>2000000</v>
      </c>
      <c r="L971" s="304" t="s">
        <v>2488</v>
      </c>
      <c r="M971" s="306">
        <v>3000000</v>
      </c>
      <c r="N971" s="199" t="s">
        <v>2393</v>
      </c>
      <c r="O971" s="306"/>
      <c r="P971" s="304"/>
      <c r="Q971" s="306"/>
      <c r="R971" s="304"/>
      <c r="S971" s="306"/>
      <c r="T971" s="304"/>
      <c r="U971" s="304"/>
      <c r="V971" s="304"/>
      <c r="W971" s="304"/>
      <c r="X971" s="304"/>
    </row>
    <row r="972" spans="1:24" ht="75" customHeight="1">
      <c r="A972" s="302" t="s">
        <v>781</v>
      </c>
      <c r="B972" s="303" t="s">
        <v>782</v>
      </c>
      <c r="C972" s="303" t="s">
        <v>783</v>
      </c>
      <c r="D972" s="302" t="s">
        <v>784</v>
      </c>
      <c r="E972" s="304" t="s">
        <v>785</v>
      </c>
      <c r="F972" s="302" t="s">
        <v>789</v>
      </c>
      <c r="G972" s="304" t="s">
        <v>790</v>
      </c>
      <c r="H972" s="305"/>
      <c r="I972" s="305" t="s">
        <v>2372</v>
      </c>
      <c r="J972" s="304"/>
      <c r="K972" s="306">
        <v>0</v>
      </c>
      <c r="L972" s="304"/>
      <c r="M972" s="306">
        <v>0</v>
      </c>
      <c r="N972" s="304"/>
      <c r="O972" s="306"/>
      <c r="P972" s="304"/>
      <c r="Q972" s="306"/>
      <c r="R972" s="304"/>
      <c r="S972" s="306"/>
      <c r="T972" s="304"/>
      <c r="U972" s="304"/>
      <c r="V972" s="304"/>
      <c r="W972" s="304"/>
      <c r="X972" s="304"/>
    </row>
    <row r="973" spans="1:24" ht="75" customHeight="1">
      <c r="A973" s="302" t="s">
        <v>781</v>
      </c>
      <c r="B973" s="303" t="s">
        <v>782</v>
      </c>
      <c r="C973" s="303" t="s">
        <v>795</v>
      </c>
      <c r="D973" s="302" t="s">
        <v>784</v>
      </c>
      <c r="E973" s="304" t="s">
        <v>785</v>
      </c>
      <c r="F973" s="302" t="s">
        <v>823</v>
      </c>
      <c r="G973" s="304" t="s">
        <v>824</v>
      </c>
      <c r="H973" s="305" t="s">
        <v>228</v>
      </c>
      <c r="I973" s="305"/>
      <c r="J973" s="304" t="s">
        <v>1516</v>
      </c>
      <c r="K973" s="498">
        <v>5000000</v>
      </c>
      <c r="L973" s="304" t="s">
        <v>357</v>
      </c>
      <c r="M973" s="306">
        <v>0</v>
      </c>
      <c r="N973" s="304"/>
      <c r="O973" s="306"/>
      <c r="P973" s="304"/>
      <c r="Q973" s="306"/>
      <c r="R973" s="304"/>
      <c r="S973" s="306"/>
      <c r="T973" s="304"/>
      <c r="U973" s="304"/>
      <c r="V973" s="304"/>
      <c r="W973" s="304"/>
      <c r="X973" s="304"/>
    </row>
    <row r="974" spans="1:24" ht="75" customHeight="1">
      <c r="A974" s="302" t="s">
        <v>781</v>
      </c>
      <c r="B974" s="303" t="s">
        <v>782</v>
      </c>
      <c r="C974" s="303" t="s">
        <v>795</v>
      </c>
      <c r="D974" s="302" t="s">
        <v>784</v>
      </c>
      <c r="E974" s="304" t="s">
        <v>785</v>
      </c>
      <c r="F974" s="302" t="s">
        <v>823</v>
      </c>
      <c r="G974" s="304" t="s">
        <v>824</v>
      </c>
      <c r="H974" s="305" t="s">
        <v>201</v>
      </c>
      <c r="I974" s="305"/>
      <c r="J974" s="304" t="s">
        <v>1842</v>
      </c>
      <c r="K974" s="498">
        <v>300000000</v>
      </c>
      <c r="L974" s="304"/>
      <c r="M974" s="306">
        <v>0</v>
      </c>
      <c r="N974" s="255" t="s">
        <v>1834</v>
      </c>
      <c r="O974" s="283"/>
      <c r="P974" s="257" t="s">
        <v>1835</v>
      </c>
      <c r="Q974" s="315"/>
      <c r="R974" s="372" t="s">
        <v>53</v>
      </c>
      <c r="S974" s="306"/>
      <c r="T974" s="304"/>
      <c r="U974" s="304"/>
      <c r="V974" s="304"/>
      <c r="W974" s="304"/>
      <c r="X974" s="304"/>
    </row>
    <row r="975" spans="1:24" ht="75" customHeight="1">
      <c r="A975" s="302" t="s">
        <v>781</v>
      </c>
      <c r="B975" s="303" t="s">
        <v>782</v>
      </c>
      <c r="C975" s="303" t="s">
        <v>795</v>
      </c>
      <c r="D975" s="302" t="s">
        <v>784</v>
      </c>
      <c r="E975" s="304" t="s">
        <v>785</v>
      </c>
      <c r="F975" s="302" t="s">
        <v>823</v>
      </c>
      <c r="G975" s="304" t="s">
        <v>824</v>
      </c>
      <c r="H975" s="305" t="s">
        <v>183</v>
      </c>
      <c r="I975" s="305"/>
      <c r="J975" s="304" t="s">
        <v>1705</v>
      </c>
      <c r="K975" s="498">
        <v>2000000</v>
      </c>
      <c r="L975" s="304" t="s">
        <v>1705</v>
      </c>
      <c r="M975" s="306">
        <v>2000000</v>
      </c>
      <c r="N975" s="358" t="s">
        <v>1744</v>
      </c>
      <c r="O975" s="499" t="s">
        <v>1797</v>
      </c>
      <c r="P975" s="500" t="s">
        <v>1798</v>
      </c>
      <c r="Q975" s="258" t="s">
        <v>53</v>
      </c>
      <c r="R975" s="304"/>
      <c r="S975" s="306"/>
      <c r="T975" s="304"/>
      <c r="U975" s="304"/>
      <c r="V975" s="304"/>
      <c r="W975" s="304"/>
      <c r="X975" s="304"/>
    </row>
    <row r="976" spans="1:24" ht="75" customHeight="1">
      <c r="A976" s="302" t="s">
        <v>781</v>
      </c>
      <c r="B976" s="303" t="s">
        <v>782</v>
      </c>
      <c r="C976" s="303" t="s">
        <v>795</v>
      </c>
      <c r="D976" s="302" t="s">
        <v>784</v>
      </c>
      <c r="E976" s="304" t="s">
        <v>785</v>
      </c>
      <c r="F976" s="302" t="s">
        <v>823</v>
      </c>
      <c r="G976" s="304" t="s">
        <v>824</v>
      </c>
      <c r="H976" s="305" t="s">
        <v>186</v>
      </c>
      <c r="I976" s="305"/>
      <c r="J976" s="304"/>
      <c r="K976" s="498">
        <v>0</v>
      </c>
      <c r="L976" s="304"/>
      <c r="M976" s="306">
        <v>0</v>
      </c>
      <c r="N976" s="304"/>
      <c r="O976" s="306"/>
      <c r="P976" s="304"/>
      <c r="Q976" s="306"/>
      <c r="R976" s="304"/>
      <c r="S976" s="306"/>
      <c r="T976" s="304"/>
      <c r="U976" s="304"/>
      <c r="V976" s="304"/>
      <c r="W976" s="304"/>
      <c r="X976" s="304"/>
    </row>
    <row r="977" spans="1:24" ht="75" customHeight="1">
      <c r="A977" s="302" t="s">
        <v>781</v>
      </c>
      <c r="B977" s="303" t="s">
        <v>782</v>
      </c>
      <c r="C977" s="303" t="s">
        <v>795</v>
      </c>
      <c r="D977" s="302" t="s">
        <v>784</v>
      </c>
      <c r="E977" s="304" t="s">
        <v>785</v>
      </c>
      <c r="F977" s="302" t="s">
        <v>823</v>
      </c>
      <c r="G977" s="304" t="s">
        <v>824</v>
      </c>
      <c r="H977" s="305" t="s">
        <v>370</v>
      </c>
      <c r="I977" s="305"/>
      <c r="J977" s="304" t="s">
        <v>2483</v>
      </c>
      <c r="K977" s="498">
        <v>3000000</v>
      </c>
      <c r="L977" s="304" t="s">
        <v>2484</v>
      </c>
      <c r="M977" s="306">
        <v>4000000</v>
      </c>
      <c r="N977" s="199" t="s">
        <v>2393</v>
      </c>
      <c r="O977" s="306"/>
      <c r="P977" s="304"/>
      <c r="Q977" s="306"/>
      <c r="R977" s="304"/>
      <c r="S977" s="306"/>
      <c r="T977" s="304"/>
      <c r="U977" s="304"/>
      <c r="V977" s="304"/>
      <c r="W977" s="304"/>
      <c r="X977" s="304"/>
    </row>
    <row r="978" spans="1:24" ht="75" customHeight="1">
      <c r="A978" s="302" t="s">
        <v>781</v>
      </c>
      <c r="B978" s="303" t="s">
        <v>782</v>
      </c>
      <c r="C978" s="303" t="s">
        <v>795</v>
      </c>
      <c r="D978" s="302" t="s">
        <v>784</v>
      </c>
      <c r="E978" s="304" t="s">
        <v>785</v>
      </c>
      <c r="F978" s="302" t="s">
        <v>823</v>
      </c>
      <c r="G978" s="304" t="s">
        <v>824</v>
      </c>
      <c r="H978" s="305" t="s">
        <v>378</v>
      </c>
      <c r="I978" s="305"/>
      <c r="J978" s="304" t="s">
        <v>2446</v>
      </c>
      <c r="K978" s="498">
        <v>3000000</v>
      </c>
      <c r="L978" s="304" t="s">
        <v>2447</v>
      </c>
      <c r="M978" s="306">
        <v>5000000</v>
      </c>
      <c r="N978" s="304"/>
      <c r="O978" s="306"/>
      <c r="P978" s="304"/>
      <c r="Q978" s="306"/>
      <c r="R978" s="304"/>
      <c r="S978" s="306"/>
      <c r="T978" s="304"/>
      <c r="U978" s="304"/>
      <c r="V978" s="304"/>
      <c r="W978" s="304"/>
      <c r="X978" s="304"/>
    </row>
    <row r="979" spans="1:24" ht="75" customHeight="1">
      <c r="A979" s="302" t="s">
        <v>781</v>
      </c>
      <c r="B979" s="303" t="s">
        <v>782</v>
      </c>
      <c r="C979" s="303" t="s">
        <v>795</v>
      </c>
      <c r="D979" s="302" t="s">
        <v>784</v>
      </c>
      <c r="E979" s="304" t="s">
        <v>785</v>
      </c>
      <c r="F979" s="302" t="s">
        <v>823</v>
      </c>
      <c r="G979" s="304" t="s">
        <v>824</v>
      </c>
      <c r="H979" s="305" t="s">
        <v>235</v>
      </c>
      <c r="I979" s="305"/>
      <c r="J979" s="304" t="s">
        <v>2368</v>
      </c>
      <c r="K979" s="498">
        <v>50000000</v>
      </c>
      <c r="L979" s="304" t="s">
        <v>2369</v>
      </c>
      <c r="M979" s="306">
        <v>15000000</v>
      </c>
      <c r="N979" s="11" t="s">
        <v>2371</v>
      </c>
      <c r="O979" s="14"/>
      <c r="P979" s="96" t="s">
        <v>2212</v>
      </c>
      <c r="Q979" s="306"/>
      <c r="R979" s="304"/>
      <c r="S979" s="306"/>
      <c r="T979" s="304"/>
      <c r="U979" s="304"/>
      <c r="V979" s="304"/>
      <c r="W979" s="304"/>
      <c r="X979" s="304"/>
    </row>
    <row r="980" spans="1:24" ht="75" customHeight="1">
      <c r="A980" s="302" t="s">
        <v>781</v>
      </c>
      <c r="B980" s="303" t="s">
        <v>782</v>
      </c>
      <c r="C980" s="303" t="s">
        <v>795</v>
      </c>
      <c r="D980" s="302" t="s">
        <v>784</v>
      </c>
      <c r="E980" s="304" t="s">
        <v>785</v>
      </c>
      <c r="F980" s="302" t="s">
        <v>823</v>
      </c>
      <c r="G980" s="304" t="s">
        <v>824</v>
      </c>
      <c r="H980" s="305" t="s">
        <v>1320</v>
      </c>
      <c r="I980" s="305"/>
      <c r="J980" s="304" t="s">
        <v>2165</v>
      </c>
      <c r="K980" s="498">
        <v>0</v>
      </c>
      <c r="L980" s="304"/>
      <c r="M980" s="306">
        <v>0</v>
      </c>
      <c r="N980" s="304"/>
      <c r="O980" s="306"/>
      <c r="P980" s="304"/>
      <c r="Q980" s="306"/>
      <c r="R980" s="304"/>
      <c r="S980" s="306"/>
      <c r="T980" s="304"/>
      <c r="U980" s="304"/>
      <c r="V980" s="304"/>
      <c r="W980" s="304"/>
      <c r="X980" s="304"/>
    </row>
    <row r="981" spans="1:24" ht="75" customHeight="1">
      <c r="A981" s="302" t="s">
        <v>781</v>
      </c>
      <c r="B981" s="303" t="s">
        <v>782</v>
      </c>
      <c r="C981" s="303" t="s">
        <v>795</v>
      </c>
      <c r="D981" s="302" t="s">
        <v>784</v>
      </c>
      <c r="E981" s="304" t="s">
        <v>785</v>
      </c>
      <c r="F981" s="302" t="s">
        <v>823</v>
      </c>
      <c r="G981" s="304" t="s">
        <v>824</v>
      </c>
      <c r="H981" s="305" t="s">
        <v>76</v>
      </c>
      <c r="I981" s="305"/>
      <c r="J981" s="304" t="s">
        <v>2504</v>
      </c>
      <c r="K981" s="498">
        <v>19635245</v>
      </c>
      <c r="L981" s="304" t="s">
        <v>2504</v>
      </c>
      <c r="M981" s="306">
        <v>3968877</v>
      </c>
      <c r="N981" s="105" t="s">
        <v>2642</v>
      </c>
      <c r="O981" s="103"/>
      <c r="P981" s="102" t="s">
        <v>2643</v>
      </c>
      <c r="Q981" s="103" t="s">
        <v>53</v>
      </c>
      <c r="R981" s="304"/>
      <c r="S981" s="306"/>
      <c r="T981" s="304"/>
      <c r="U981" s="304"/>
      <c r="V981" s="304"/>
      <c r="W981" s="304"/>
      <c r="X981" s="304"/>
    </row>
    <row r="982" spans="1:24" ht="75" customHeight="1">
      <c r="A982" s="302" t="s">
        <v>781</v>
      </c>
      <c r="B982" s="303" t="s">
        <v>782</v>
      </c>
      <c r="C982" s="303" t="s">
        <v>795</v>
      </c>
      <c r="D982" s="302" t="s">
        <v>784</v>
      </c>
      <c r="E982" s="304" t="s">
        <v>785</v>
      </c>
      <c r="F982" s="302" t="s">
        <v>823</v>
      </c>
      <c r="G982" s="304" t="s">
        <v>824</v>
      </c>
      <c r="H982" s="305"/>
      <c r="I982" s="305" t="s">
        <v>224</v>
      </c>
      <c r="J982" s="304" t="s">
        <v>980</v>
      </c>
      <c r="K982" s="498">
        <v>0</v>
      </c>
      <c r="L982" s="304"/>
      <c r="M982" s="306">
        <v>0</v>
      </c>
      <c r="N982" s="304"/>
      <c r="O982" s="306"/>
      <c r="P982" s="304"/>
      <c r="Q982" s="306"/>
      <c r="R982" s="304"/>
      <c r="S982" s="306"/>
      <c r="T982" s="304"/>
      <c r="U982" s="304"/>
      <c r="V982" s="304"/>
      <c r="W982" s="304"/>
      <c r="X982" s="304"/>
    </row>
    <row r="983" spans="1:24" ht="75" customHeight="1">
      <c r="A983" s="302" t="s">
        <v>781</v>
      </c>
      <c r="B983" s="303" t="s">
        <v>782</v>
      </c>
      <c r="C983" s="303" t="s">
        <v>795</v>
      </c>
      <c r="D983" s="302" t="s">
        <v>784</v>
      </c>
      <c r="E983" s="304" t="s">
        <v>785</v>
      </c>
      <c r="F983" s="302" t="s">
        <v>823</v>
      </c>
      <c r="G983" s="304" t="s">
        <v>824</v>
      </c>
      <c r="H983" s="305"/>
      <c r="I983" s="305" t="s">
        <v>223</v>
      </c>
      <c r="J983" s="304"/>
      <c r="K983" s="498">
        <v>0</v>
      </c>
      <c r="L983" s="304" t="s">
        <v>825</v>
      </c>
      <c r="M983" s="306">
        <v>20000000</v>
      </c>
      <c r="N983" s="255" t="s">
        <v>416</v>
      </c>
      <c r="O983" s="306"/>
      <c r="P983" s="304"/>
      <c r="Q983" s="306"/>
      <c r="R983" s="304"/>
      <c r="S983" s="306"/>
      <c r="T983" s="304"/>
      <c r="U983" s="304"/>
      <c r="V983" s="304"/>
      <c r="W983" s="304"/>
      <c r="X983" s="304"/>
    </row>
    <row r="984" spans="1:24" ht="75" customHeight="1" thickBot="1">
      <c r="A984" s="302" t="s">
        <v>781</v>
      </c>
      <c r="B984" s="303" t="s">
        <v>782</v>
      </c>
      <c r="C984" s="303" t="s">
        <v>795</v>
      </c>
      <c r="D984" s="302" t="s">
        <v>784</v>
      </c>
      <c r="E984" s="304" t="s">
        <v>785</v>
      </c>
      <c r="F984" s="302" t="s">
        <v>823</v>
      </c>
      <c r="G984" s="304" t="s">
        <v>824</v>
      </c>
      <c r="H984" s="305"/>
      <c r="I984" s="305" t="s">
        <v>873</v>
      </c>
      <c r="J984" s="304" t="s">
        <v>2772</v>
      </c>
      <c r="K984" s="498">
        <v>10000000</v>
      </c>
      <c r="L984" s="304" t="s">
        <v>2773</v>
      </c>
      <c r="M984" s="306">
        <v>20000000</v>
      </c>
      <c r="N984" s="501" t="s">
        <v>894</v>
      </c>
      <c r="O984" s="502" t="s">
        <v>896</v>
      </c>
      <c r="P984" s="503" t="s">
        <v>900</v>
      </c>
      <c r="Q984" s="504" t="s">
        <v>151</v>
      </c>
      <c r="R984" s="304"/>
      <c r="S984" s="306"/>
      <c r="T984" s="304"/>
      <c r="U984" s="304"/>
      <c r="V984" s="304"/>
      <c r="W984" s="304"/>
      <c r="X984" s="304"/>
    </row>
    <row r="985" spans="1:24" ht="75" customHeight="1">
      <c r="A985" s="302" t="s">
        <v>781</v>
      </c>
      <c r="B985" s="303" t="s">
        <v>782</v>
      </c>
      <c r="C985" s="303" t="s">
        <v>795</v>
      </c>
      <c r="D985" s="302" t="s">
        <v>784</v>
      </c>
      <c r="E985" s="304" t="s">
        <v>785</v>
      </c>
      <c r="F985" s="302" t="s">
        <v>1981</v>
      </c>
      <c r="G985" s="304" t="s">
        <v>1982</v>
      </c>
      <c r="H985" s="305" t="s">
        <v>333</v>
      </c>
      <c r="I985" s="305"/>
      <c r="J985" s="304"/>
      <c r="K985" s="306"/>
      <c r="L985" s="304"/>
      <c r="M985" s="306"/>
      <c r="N985" s="30" t="s">
        <v>1976</v>
      </c>
      <c r="O985" s="306"/>
      <c r="P985" s="30" t="s">
        <v>1976</v>
      </c>
      <c r="Q985" s="306"/>
      <c r="R985" s="304"/>
      <c r="S985" s="306"/>
      <c r="T985" s="304"/>
      <c r="U985" s="304"/>
      <c r="V985" s="304"/>
      <c r="W985" s="304"/>
      <c r="X985" s="304"/>
    </row>
    <row r="986" spans="1:24" ht="75" customHeight="1">
      <c r="A986" s="302" t="s">
        <v>781</v>
      </c>
      <c r="B986" s="303" t="s">
        <v>782</v>
      </c>
      <c r="C986" s="303" t="s">
        <v>795</v>
      </c>
      <c r="D986" s="302" t="s">
        <v>784</v>
      </c>
      <c r="E986" s="304" t="s">
        <v>785</v>
      </c>
      <c r="F986" s="302" t="s">
        <v>797</v>
      </c>
      <c r="G986" s="304" t="s">
        <v>1235</v>
      </c>
      <c r="H986" s="305" t="s">
        <v>224</v>
      </c>
      <c r="I986" s="305"/>
      <c r="J986" s="304"/>
      <c r="K986" s="306">
        <v>0</v>
      </c>
      <c r="L986" s="304"/>
      <c r="M986" s="306">
        <v>0</v>
      </c>
      <c r="N986" s="304"/>
      <c r="O986" s="306"/>
      <c r="P986" s="304"/>
      <c r="Q986" s="306"/>
      <c r="R986" s="304"/>
      <c r="S986" s="306"/>
      <c r="T986" s="304"/>
      <c r="U986" s="304"/>
      <c r="V986" s="304"/>
      <c r="W986" s="304"/>
      <c r="X986" s="304"/>
    </row>
    <row r="987" spans="1:24" ht="75" customHeight="1">
      <c r="A987" s="302" t="s">
        <v>781</v>
      </c>
      <c r="B987" s="303" t="s">
        <v>782</v>
      </c>
      <c r="C987" s="303" t="s">
        <v>795</v>
      </c>
      <c r="D987" s="302" t="s">
        <v>784</v>
      </c>
      <c r="E987" s="304" t="s">
        <v>785</v>
      </c>
      <c r="F987" s="302" t="s">
        <v>797</v>
      </c>
      <c r="G987" s="304" t="s">
        <v>799</v>
      </c>
      <c r="H987" s="305" t="s">
        <v>278</v>
      </c>
      <c r="I987" s="305"/>
      <c r="J987" s="304"/>
      <c r="K987" s="306">
        <v>0</v>
      </c>
      <c r="L987" s="304" t="s">
        <v>800</v>
      </c>
      <c r="M987" s="306">
        <v>50000000</v>
      </c>
      <c r="N987" s="255" t="s">
        <v>416</v>
      </c>
      <c r="O987" s="306"/>
      <c r="P987" s="304"/>
      <c r="Q987" s="306"/>
      <c r="R987" s="304"/>
      <c r="S987" s="306"/>
      <c r="T987" s="304"/>
      <c r="U987" s="304"/>
      <c r="V987" s="304"/>
      <c r="W987" s="304"/>
      <c r="X987" s="304"/>
    </row>
    <row r="988" spans="1:24" ht="75" customHeight="1">
      <c r="A988" s="302" t="s">
        <v>781</v>
      </c>
      <c r="B988" s="303" t="s">
        <v>782</v>
      </c>
      <c r="C988" s="303" t="s">
        <v>795</v>
      </c>
      <c r="D988" s="302" t="s">
        <v>784</v>
      </c>
      <c r="E988" s="304" t="s">
        <v>785</v>
      </c>
      <c r="F988" s="302" t="s">
        <v>797</v>
      </c>
      <c r="G988" s="304" t="s">
        <v>1375</v>
      </c>
      <c r="H988" s="305"/>
      <c r="I988" s="305" t="s">
        <v>169</v>
      </c>
      <c r="J988" s="304" t="s">
        <v>1376</v>
      </c>
      <c r="K988" s="306">
        <v>2114848</v>
      </c>
      <c r="L988" s="304" t="s">
        <v>1376</v>
      </c>
      <c r="M988" s="306">
        <v>2376044</v>
      </c>
      <c r="N988" s="47" t="s">
        <v>1379</v>
      </c>
      <c r="O988" s="306"/>
      <c r="P988" s="304"/>
      <c r="Q988" s="306"/>
      <c r="R988" s="304"/>
      <c r="S988" s="306"/>
      <c r="T988" s="304"/>
      <c r="U988" s="304"/>
      <c r="V988" s="304"/>
      <c r="W988" s="304"/>
      <c r="X988" s="304"/>
    </row>
    <row r="989" spans="1:24" ht="75" customHeight="1">
      <c r="A989" s="302" t="s">
        <v>781</v>
      </c>
      <c r="B989" s="303" t="s">
        <v>782</v>
      </c>
      <c r="C989" s="303" t="s">
        <v>795</v>
      </c>
      <c r="D989" s="302" t="s">
        <v>784</v>
      </c>
      <c r="E989" s="304" t="s">
        <v>785</v>
      </c>
      <c r="F989" s="302" t="s">
        <v>1519</v>
      </c>
      <c r="G989" s="304" t="s">
        <v>1520</v>
      </c>
      <c r="H989" s="305" t="s">
        <v>228</v>
      </c>
      <c r="I989" s="305"/>
      <c r="J989" s="304" t="s">
        <v>1522</v>
      </c>
      <c r="K989" s="306">
        <v>5000000</v>
      </c>
      <c r="L989" s="304" t="s">
        <v>1523</v>
      </c>
      <c r="M989" s="306">
        <v>5000000</v>
      </c>
      <c r="N989" s="505" t="s">
        <v>1492</v>
      </c>
      <c r="O989" s="363"/>
      <c r="P989" s="482" t="s">
        <v>1493</v>
      </c>
      <c r="Q989" s="306"/>
      <c r="R989" s="304"/>
      <c r="S989" s="306"/>
      <c r="T989" s="304"/>
      <c r="U989" s="304"/>
      <c r="V989" s="304"/>
      <c r="W989" s="304"/>
      <c r="X989" s="304"/>
    </row>
    <row r="990" spans="1:24" ht="75" customHeight="1">
      <c r="A990" s="302" t="s">
        <v>781</v>
      </c>
      <c r="B990" s="303" t="s">
        <v>782</v>
      </c>
      <c r="C990" s="303" t="s">
        <v>795</v>
      </c>
      <c r="D990" s="302" t="s">
        <v>784</v>
      </c>
      <c r="E990" s="304" t="s">
        <v>785</v>
      </c>
      <c r="F990" s="302" t="s">
        <v>1519</v>
      </c>
      <c r="G990" s="304" t="s">
        <v>1520</v>
      </c>
      <c r="H990" s="305" t="s">
        <v>201</v>
      </c>
      <c r="I990" s="305"/>
      <c r="J990" s="304" t="s">
        <v>1843</v>
      </c>
      <c r="K990" s="306">
        <v>16875000</v>
      </c>
      <c r="L990" s="304"/>
      <c r="M990" s="306">
        <v>0</v>
      </c>
      <c r="N990" s="304"/>
      <c r="O990" s="306"/>
      <c r="P990" s="304"/>
      <c r="Q990" s="306"/>
      <c r="R990" s="304"/>
      <c r="S990" s="306"/>
      <c r="T990" s="304"/>
      <c r="U990" s="304"/>
      <c r="V990" s="304"/>
      <c r="W990" s="304"/>
      <c r="X990" s="304"/>
    </row>
    <row r="991" spans="1:24" ht="75" customHeight="1" thickBot="1">
      <c r="A991" s="302" t="s">
        <v>781</v>
      </c>
      <c r="B991" s="303" t="s">
        <v>782</v>
      </c>
      <c r="C991" s="303" t="s">
        <v>795</v>
      </c>
      <c r="D991" s="302" t="s">
        <v>784</v>
      </c>
      <c r="E991" s="304" t="s">
        <v>785</v>
      </c>
      <c r="F991" s="302" t="s">
        <v>1519</v>
      </c>
      <c r="G991" s="304" t="s">
        <v>1520</v>
      </c>
      <c r="H991" s="305" t="s">
        <v>183</v>
      </c>
      <c r="I991" s="305"/>
      <c r="J991" s="304" t="s">
        <v>1705</v>
      </c>
      <c r="K991" s="306">
        <v>2000000</v>
      </c>
      <c r="L991" s="304" t="s">
        <v>1705</v>
      </c>
      <c r="M991" s="306">
        <v>2000000</v>
      </c>
      <c r="N991" s="501" t="s">
        <v>1744</v>
      </c>
      <c r="O991" s="476"/>
      <c r="P991" s="342" t="s">
        <v>1745</v>
      </c>
      <c r="Q991" s="504" t="s">
        <v>53</v>
      </c>
      <c r="R991" s="304"/>
      <c r="S991" s="306"/>
      <c r="T991" s="304"/>
      <c r="U991" s="304"/>
      <c r="V991" s="304"/>
      <c r="W991" s="304"/>
      <c r="X991" s="304"/>
    </row>
    <row r="992" spans="1:24" ht="75" customHeight="1">
      <c r="A992" s="302" t="s">
        <v>781</v>
      </c>
      <c r="B992" s="303" t="s">
        <v>782</v>
      </c>
      <c r="C992" s="303" t="s">
        <v>795</v>
      </c>
      <c r="D992" s="302" t="s">
        <v>784</v>
      </c>
      <c r="E992" s="304" t="s">
        <v>785</v>
      </c>
      <c r="F992" s="302" t="s">
        <v>1519</v>
      </c>
      <c r="G992" s="304" t="s">
        <v>1520</v>
      </c>
      <c r="H992" s="305" t="s">
        <v>186</v>
      </c>
      <c r="I992" s="305"/>
      <c r="J992" s="304"/>
      <c r="K992" s="306"/>
      <c r="L992" s="304"/>
      <c r="M992" s="306"/>
      <c r="N992" s="304"/>
      <c r="O992" s="306"/>
      <c r="P992" s="304"/>
      <c r="Q992" s="306"/>
      <c r="R992" s="304"/>
      <c r="S992" s="306"/>
      <c r="T992" s="304"/>
      <c r="U992" s="304"/>
      <c r="V992" s="304"/>
      <c r="W992" s="304"/>
      <c r="X992" s="304"/>
    </row>
    <row r="993" spans="1:24" ht="75" customHeight="1">
      <c r="A993" s="302" t="s">
        <v>781</v>
      </c>
      <c r="B993" s="303" t="s">
        <v>782</v>
      </c>
      <c r="C993" s="303" t="s">
        <v>795</v>
      </c>
      <c r="D993" s="302" t="s">
        <v>784</v>
      </c>
      <c r="E993" s="304" t="s">
        <v>785</v>
      </c>
      <c r="F993" s="302" t="s">
        <v>1519</v>
      </c>
      <c r="G993" s="304" t="s">
        <v>1520</v>
      </c>
      <c r="H993" s="305" t="s">
        <v>370</v>
      </c>
      <c r="I993" s="305"/>
      <c r="J993" s="304" t="s">
        <v>2485</v>
      </c>
      <c r="K993" s="306">
        <v>3000000</v>
      </c>
      <c r="L993" s="304" t="s">
        <v>2486</v>
      </c>
      <c r="M993" s="306">
        <v>5000000</v>
      </c>
      <c r="N993" s="199" t="s">
        <v>2393</v>
      </c>
      <c r="O993" s="306"/>
      <c r="P993" s="304"/>
      <c r="Q993" s="306"/>
      <c r="R993" s="304"/>
      <c r="S993" s="306"/>
      <c r="T993" s="304"/>
      <c r="U993" s="304"/>
      <c r="V993" s="304"/>
      <c r="W993" s="304"/>
      <c r="X993" s="304"/>
    </row>
    <row r="994" spans="1:24" ht="75" customHeight="1">
      <c r="A994" s="302" t="s">
        <v>781</v>
      </c>
      <c r="B994" s="303" t="s">
        <v>782</v>
      </c>
      <c r="C994" s="303" t="s">
        <v>795</v>
      </c>
      <c r="D994" s="302" t="s">
        <v>784</v>
      </c>
      <c r="E994" s="304" t="s">
        <v>785</v>
      </c>
      <c r="F994" s="302" t="s">
        <v>1519</v>
      </c>
      <c r="G994" s="304" t="s">
        <v>1520</v>
      </c>
      <c r="H994" s="305" t="s">
        <v>378</v>
      </c>
      <c r="I994" s="305"/>
      <c r="J994" s="304" t="s">
        <v>2448</v>
      </c>
      <c r="K994" s="306">
        <v>2000000</v>
      </c>
      <c r="L994" s="304" t="s">
        <v>2449</v>
      </c>
      <c r="M994" s="306">
        <v>3000000</v>
      </c>
      <c r="N994" s="304"/>
      <c r="O994" s="306"/>
      <c r="P994" s="304"/>
      <c r="Q994" s="306"/>
      <c r="R994" s="304"/>
      <c r="S994" s="306"/>
      <c r="T994" s="304"/>
      <c r="U994" s="304"/>
      <c r="V994" s="304"/>
      <c r="W994" s="304"/>
      <c r="X994" s="304"/>
    </row>
    <row r="995" spans="1:24" ht="15.75" customHeight="1">
      <c r="A995" s="302"/>
      <c r="B995" s="304"/>
      <c r="C995" s="304"/>
      <c r="D995" s="302"/>
      <c r="E995" s="304"/>
      <c r="F995" s="302"/>
      <c r="G995" s="304"/>
      <c r="H995" s="305"/>
      <c r="I995" s="305"/>
      <c r="J995" s="304"/>
      <c r="K995" s="306"/>
      <c r="L995" s="304"/>
      <c r="M995" s="306"/>
      <c r="N995" s="304"/>
      <c r="O995" s="306"/>
      <c r="P995" s="304"/>
      <c r="Q995" s="304"/>
      <c r="R995" s="306"/>
      <c r="S995" s="506">
        <f>SUM(S3:S994)</f>
        <v>0</v>
      </c>
      <c r="T995" s="304"/>
      <c r="U995" s="304"/>
      <c r="V995" s="304"/>
      <c r="W995" s="304"/>
      <c r="X995" s="304"/>
    </row>
    <row r="996" spans="1:24" ht="15.75" customHeight="1">
      <c r="A996" s="302"/>
      <c r="B996" s="304"/>
      <c r="C996" s="304"/>
      <c r="D996" s="302"/>
      <c r="E996" s="304"/>
      <c r="F996" s="302"/>
      <c r="G996" s="304"/>
      <c r="H996" s="305"/>
      <c r="I996" s="305"/>
      <c r="J996" s="304"/>
      <c r="K996" s="498"/>
      <c r="L996" s="304"/>
      <c r="M996" s="306"/>
      <c r="N996" s="304"/>
      <c r="O996" s="306"/>
      <c r="P996" s="304"/>
      <c r="Q996" s="304"/>
      <c r="R996" s="306"/>
      <c r="S996" s="507"/>
      <c r="T996" s="304"/>
      <c r="U996" s="304"/>
      <c r="V996" s="304"/>
      <c r="W996" s="304"/>
      <c r="X996" s="304"/>
    </row>
    <row r="997" spans="1:24" ht="16.5" customHeight="1">
      <c r="A997" s="302"/>
      <c r="B997" s="304"/>
      <c r="C997" s="304"/>
      <c r="D997" s="302"/>
      <c r="E997" s="304"/>
      <c r="F997" s="302"/>
      <c r="G997" s="304"/>
      <c r="H997" s="305"/>
      <c r="I997" s="305"/>
      <c r="J997" s="304"/>
      <c r="K997" s="498"/>
      <c r="L997" s="304"/>
      <c r="M997" s="306"/>
      <c r="N997" s="304"/>
      <c r="O997" s="306"/>
      <c r="P997" s="304"/>
      <c r="Q997" s="304"/>
      <c r="R997" s="306"/>
      <c r="S997" s="507"/>
      <c r="T997" s="304"/>
      <c r="U997" s="304"/>
      <c r="V997" s="304"/>
      <c r="W997" s="304"/>
      <c r="X997" s="304"/>
    </row>
    <row r="998" spans="1:24" ht="16.5" customHeight="1">
      <c r="A998" s="302"/>
      <c r="B998" s="304"/>
      <c r="C998" s="304"/>
      <c r="D998" s="302"/>
      <c r="E998" s="304"/>
      <c r="F998" s="302"/>
      <c r="G998" s="304"/>
      <c r="H998" s="305"/>
      <c r="I998" s="305"/>
      <c r="J998" s="304"/>
      <c r="K998" s="498"/>
      <c r="L998" s="304"/>
      <c r="M998" s="306"/>
      <c r="N998" s="304"/>
      <c r="O998" s="306"/>
      <c r="P998" s="304"/>
      <c r="Q998" s="304"/>
      <c r="R998" s="306"/>
      <c r="S998" s="507"/>
      <c r="T998" s="304"/>
      <c r="U998" s="304"/>
      <c r="V998" s="304"/>
      <c r="W998" s="304"/>
      <c r="X998" s="304"/>
    </row>
    <row r="999" spans="1:24" ht="16.5" customHeight="1">
      <c r="A999" s="302"/>
      <c r="B999" s="304"/>
      <c r="C999" s="304"/>
      <c r="D999" s="302"/>
      <c r="E999" s="304"/>
      <c r="F999" s="302"/>
      <c r="G999" s="304"/>
      <c r="H999" s="305"/>
      <c r="I999" s="305"/>
      <c r="J999" s="304"/>
      <c r="K999" s="498"/>
      <c r="L999" s="304"/>
      <c r="M999" s="306"/>
      <c r="N999" s="304"/>
      <c r="O999" s="306"/>
      <c r="P999" s="304"/>
      <c r="Q999" s="304"/>
      <c r="R999" s="306"/>
      <c r="S999" s="507"/>
      <c r="T999" s="304"/>
      <c r="U999" s="304"/>
      <c r="V999" s="304"/>
      <c r="W999" s="304"/>
      <c r="X999" s="304"/>
    </row>
    <row r="1000" spans="1:24" ht="16.5" customHeight="1">
      <c r="A1000" s="302"/>
      <c r="B1000" s="304"/>
      <c r="C1000" s="304"/>
      <c r="D1000" s="302"/>
      <c r="E1000" s="304"/>
      <c r="F1000" s="302"/>
      <c r="G1000" s="304"/>
      <c r="H1000" s="305"/>
      <c r="I1000" s="305"/>
      <c r="J1000" s="304"/>
      <c r="K1000" s="498"/>
      <c r="L1000" s="304"/>
      <c r="M1000" s="306"/>
      <c r="N1000" s="304"/>
      <c r="O1000" s="306"/>
      <c r="P1000" s="304"/>
      <c r="Q1000" s="304"/>
      <c r="R1000" s="306"/>
      <c r="S1000" s="507"/>
      <c r="T1000" s="304"/>
      <c r="U1000" s="304"/>
      <c r="V1000" s="304"/>
      <c r="W1000" s="304"/>
      <c r="X1000" s="304"/>
    </row>
  </sheetData>
  <autoFilter ref="A1:S995">
    <filterColumn colId="9" showButton="0"/>
    <filterColumn colId="10" showButton="0"/>
    <filterColumn colId="11" showButton="0"/>
    <filterColumn colId="13" showButton="0"/>
    <filterColumn colId="14" showButton="0"/>
    <filterColumn colId="16" showButton="0"/>
    <filterColumn colId="17" showButton="0"/>
  </autoFilter>
  <mergeCells count="12">
    <mergeCell ref="E1:E2"/>
    <mergeCell ref="D1:D2"/>
    <mergeCell ref="C1:C2"/>
    <mergeCell ref="B1:B2"/>
    <mergeCell ref="A1:A2"/>
    <mergeCell ref="Q1:S1"/>
    <mergeCell ref="I1:I2"/>
    <mergeCell ref="H1:H2"/>
    <mergeCell ref="G1:G2"/>
    <mergeCell ref="F1:F2"/>
    <mergeCell ref="N1:P1"/>
    <mergeCell ref="J1:M1"/>
  </mergeCells>
  <hyperlinks>
    <hyperlink ref="P139" r:id="rId1"/>
    <hyperlink ref="P89" r:id="rId2"/>
    <hyperlink ref="P102" r:id="rId3"/>
    <hyperlink ref="P122" r:id="rId4"/>
    <hyperlink ref="P145" r:id="rId5"/>
    <hyperlink ref="P155" r:id="rId6"/>
    <hyperlink ref="P174" r:id="rId7"/>
    <hyperlink ref="P206" r:id="rId8"/>
    <hyperlink ref="P237" r:id="rId9"/>
    <hyperlink ref="P304" r:id="rId10"/>
    <hyperlink ref="P324" r:id="rId11"/>
    <hyperlink ref="P393" r:id="rId12"/>
    <hyperlink ref="P413" r:id="rId13"/>
    <hyperlink ref="P427" r:id="rId14"/>
    <hyperlink ref="P432" r:id="rId15"/>
    <hyperlink ref="P437" r:id="rId16"/>
    <hyperlink ref="P442" r:id="rId17"/>
    <hyperlink ref="P457" r:id="rId18"/>
    <hyperlink ref="P535" r:id="rId19"/>
    <hyperlink ref="P581" r:id="rId20"/>
    <hyperlink ref="P586" r:id="rId21"/>
    <hyperlink ref="P684" r:id="rId22"/>
    <hyperlink ref="P693" r:id="rId23"/>
    <hyperlink ref="P764" r:id="rId24"/>
    <hyperlink ref="P804" r:id="rId25"/>
    <hyperlink ref="P899" r:id="rId26"/>
    <hyperlink ref="P923" r:id="rId27"/>
    <hyperlink ref="P953" r:id="rId28"/>
    <hyperlink ref="P979" r:id="rId29"/>
    <hyperlink ref="P951" r:id="rId30"/>
    <hyperlink ref="P937" r:id="rId31"/>
  </hyperlinks>
  <pageMargins left="0.7" right="0.7" top="0.75" bottom="0.75" header="0" footer="0"/>
  <pageSetup orientation="portrait" r:id="rId32"/>
  <legacy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E4" sqref="E4"/>
    </sheetView>
  </sheetViews>
  <sheetFormatPr baseColWidth="10" defaultColWidth="12.625" defaultRowHeight="15" customHeight="1"/>
  <cols>
    <col min="1" max="1" width="5.625" style="571" customWidth="1"/>
    <col min="2" max="2" width="13.875" style="571" customWidth="1"/>
    <col min="3" max="3" width="16.5" style="571" customWidth="1"/>
    <col min="4" max="4" width="8.625" style="571" customWidth="1"/>
    <col min="5" max="5" width="28.875" style="571" customWidth="1"/>
    <col min="6" max="6" width="8.25" style="571" customWidth="1"/>
    <col min="7" max="7" width="31.625" style="571" customWidth="1"/>
    <col min="8" max="8" width="13.75" style="571" customWidth="1"/>
    <col min="9" max="9" width="13.375" style="571" customWidth="1"/>
    <col min="10" max="10" width="71.625" style="571" customWidth="1"/>
    <col min="11" max="11" width="9.125" style="571" customWidth="1"/>
    <col min="12" max="12" width="53.125" style="571" customWidth="1"/>
    <col min="13" max="13" width="9.125" style="571" customWidth="1"/>
    <col min="14" max="14" width="53.125" style="571" customWidth="1"/>
    <col min="15" max="15" width="9.125" style="571" customWidth="1"/>
    <col min="16" max="16" width="53.125" style="571" customWidth="1"/>
    <col min="17" max="19" width="17.25" style="571" customWidth="1"/>
    <col min="20" max="20" width="74.125" style="571" customWidth="1"/>
    <col min="21" max="26" width="9.375" style="571" customWidth="1"/>
    <col min="27" max="16384" width="12.625" style="571"/>
  </cols>
  <sheetData>
    <row r="1" spans="1:26" ht="16.5" customHeight="1">
      <c r="A1" s="1110" t="s">
        <v>0</v>
      </c>
      <c r="B1" s="1110" t="s">
        <v>1</v>
      </c>
      <c r="C1" s="1110" t="s">
        <v>2</v>
      </c>
      <c r="D1" s="1110" t="s">
        <v>3</v>
      </c>
      <c r="E1" s="1110" t="s">
        <v>3</v>
      </c>
      <c r="F1" s="1110" t="s">
        <v>4</v>
      </c>
      <c r="G1" s="1110" t="s">
        <v>4</v>
      </c>
      <c r="H1" s="1100" t="s">
        <v>5</v>
      </c>
      <c r="I1" s="1102" t="s">
        <v>7</v>
      </c>
      <c r="J1" s="1107" t="s">
        <v>10</v>
      </c>
      <c r="K1" s="1108"/>
      <c r="L1" s="1108"/>
      <c r="M1" s="1109"/>
      <c r="N1" s="1107" t="s">
        <v>11</v>
      </c>
      <c r="O1" s="1108"/>
      <c r="P1" s="1109"/>
      <c r="Q1" s="1107" t="s">
        <v>12</v>
      </c>
      <c r="R1" s="1108"/>
      <c r="S1" s="1109"/>
      <c r="T1" s="166"/>
      <c r="U1" s="166"/>
      <c r="V1" s="166"/>
      <c r="W1" s="166"/>
      <c r="X1" s="166"/>
      <c r="Y1" s="166"/>
      <c r="Z1" s="166"/>
    </row>
    <row r="2" spans="1:26" ht="91.5" customHeight="1">
      <c r="A2" s="1101"/>
      <c r="B2" s="1101"/>
      <c r="C2" s="1101"/>
      <c r="D2" s="1101"/>
      <c r="E2" s="1101"/>
      <c r="F2" s="1101"/>
      <c r="G2" s="1101"/>
      <c r="H2" s="1101"/>
      <c r="I2" s="1103"/>
      <c r="J2" s="572"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16</v>
      </c>
      <c r="B3" s="132" t="s">
        <v>17</v>
      </c>
      <c r="C3" s="132" t="s">
        <v>66</v>
      </c>
      <c r="D3" s="578" t="s">
        <v>68</v>
      </c>
      <c r="E3" s="579" t="s">
        <v>69</v>
      </c>
      <c r="F3" s="578" t="s">
        <v>500</v>
      </c>
      <c r="G3" s="579" t="s">
        <v>501</v>
      </c>
      <c r="H3" s="580"/>
      <c r="I3" s="667" t="s">
        <v>1333</v>
      </c>
      <c r="J3" s="145" t="s">
        <v>1334</v>
      </c>
      <c r="K3" s="582">
        <v>21078920</v>
      </c>
      <c r="L3" s="579" t="s">
        <v>1335</v>
      </c>
      <c r="M3" s="583">
        <v>24912894</v>
      </c>
      <c r="N3" s="145" t="s">
        <v>1339</v>
      </c>
      <c r="O3" s="582">
        <v>12017000</v>
      </c>
      <c r="P3" s="204" t="s">
        <v>1340</v>
      </c>
      <c r="Q3" s="881" t="s">
        <v>1341</v>
      </c>
      <c r="R3" s="579"/>
      <c r="S3" s="146"/>
      <c r="T3" s="134"/>
      <c r="U3" s="166"/>
      <c r="V3" s="166"/>
      <c r="W3" s="166"/>
      <c r="X3" s="166"/>
      <c r="Y3" s="166"/>
      <c r="Z3" s="166"/>
    </row>
    <row r="4" spans="1:26" ht="80.099999999999994" customHeight="1">
      <c r="A4" s="577" t="s">
        <v>16</v>
      </c>
      <c r="B4" s="132" t="s">
        <v>17</v>
      </c>
      <c r="C4" s="132" t="s">
        <v>66</v>
      </c>
      <c r="D4" s="578" t="s">
        <v>68</v>
      </c>
      <c r="E4" s="579" t="s">
        <v>69</v>
      </c>
      <c r="F4" s="578" t="s">
        <v>95</v>
      </c>
      <c r="G4" s="579" t="s">
        <v>507</v>
      </c>
      <c r="H4" s="580"/>
      <c r="I4" s="667" t="s">
        <v>1333</v>
      </c>
      <c r="J4" s="590" t="s">
        <v>1344</v>
      </c>
      <c r="K4" s="582">
        <v>2812992</v>
      </c>
      <c r="L4" s="132" t="s">
        <v>1345</v>
      </c>
      <c r="M4" s="583">
        <v>3339584</v>
      </c>
      <c r="N4" s="590" t="s">
        <v>1346</v>
      </c>
      <c r="O4" s="882" t="s">
        <v>1347</v>
      </c>
      <c r="P4" s="591" t="s">
        <v>1348</v>
      </c>
      <c r="Q4" s="883" t="s">
        <v>1341</v>
      </c>
      <c r="R4" s="132"/>
      <c r="S4" s="884"/>
      <c r="T4" s="134"/>
      <c r="U4" s="169"/>
      <c r="V4" s="169"/>
      <c r="W4" s="169"/>
      <c r="X4" s="169"/>
      <c r="Y4" s="169"/>
      <c r="Z4" s="169"/>
    </row>
    <row r="5" spans="1:26" ht="80.099999999999994" customHeight="1">
      <c r="A5" s="592" t="s">
        <v>120</v>
      </c>
      <c r="B5" s="593" t="s">
        <v>122</v>
      </c>
      <c r="C5" s="593" t="s">
        <v>125</v>
      </c>
      <c r="D5" s="594" t="s">
        <v>126</v>
      </c>
      <c r="E5" s="595" t="s">
        <v>127</v>
      </c>
      <c r="F5" s="594" t="s">
        <v>129</v>
      </c>
      <c r="G5" s="595" t="s">
        <v>132</v>
      </c>
      <c r="H5" s="580" t="s">
        <v>1333</v>
      </c>
      <c r="I5" s="885"/>
      <c r="J5" s="789" t="s">
        <v>1350</v>
      </c>
      <c r="K5" s="599">
        <v>2812992</v>
      </c>
      <c r="L5" s="593" t="s">
        <v>1352</v>
      </c>
      <c r="M5" s="600">
        <v>3339584</v>
      </c>
      <c r="N5" s="789" t="s">
        <v>1353</v>
      </c>
      <c r="O5" s="599">
        <v>2983000</v>
      </c>
      <c r="P5" s="886" t="s">
        <v>1354</v>
      </c>
      <c r="Q5" s="887" t="s">
        <v>1341</v>
      </c>
      <c r="R5" s="593"/>
      <c r="S5" s="148"/>
      <c r="T5" s="134"/>
      <c r="U5" s="586"/>
      <c r="V5" s="586"/>
      <c r="W5" s="586"/>
      <c r="X5" s="586"/>
      <c r="Y5" s="586"/>
      <c r="Z5" s="586"/>
    </row>
    <row r="6" spans="1:26" ht="16.5">
      <c r="A6" s="602"/>
      <c r="B6" s="602"/>
      <c r="C6" s="602"/>
      <c r="D6" s="602"/>
      <c r="E6" s="602"/>
      <c r="F6" s="602"/>
      <c r="G6" s="602"/>
      <c r="H6" s="603"/>
      <c r="I6" s="603"/>
      <c r="J6" s="602"/>
      <c r="K6" s="604"/>
      <c r="L6" s="602"/>
      <c r="M6" s="605"/>
      <c r="N6" s="602"/>
      <c r="O6" s="605"/>
      <c r="P6" s="602"/>
      <c r="Q6" s="606"/>
      <c r="R6" s="602"/>
      <c r="S6" s="602"/>
      <c r="T6" s="166"/>
      <c r="U6" s="586"/>
      <c r="V6" s="586"/>
      <c r="W6" s="586"/>
      <c r="X6" s="586"/>
      <c r="Y6" s="586"/>
      <c r="Z6" s="586"/>
    </row>
    <row r="7" spans="1:26" ht="16.5">
      <c r="A7" s="602"/>
      <c r="B7" s="602"/>
      <c r="C7" s="602"/>
      <c r="D7" s="602"/>
      <c r="E7" s="602"/>
      <c r="F7" s="602"/>
      <c r="G7" s="602"/>
      <c r="H7" s="603"/>
      <c r="I7" s="603"/>
      <c r="J7" s="169"/>
      <c r="K7" s="607"/>
      <c r="L7" s="169"/>
      <c r="M7" s="607"/>
      <c r="N7" s="169"/>
      <c r="O7" s="607"/>
      <c r="P7" s="169"/>
      <c r="Q7" s="608"/>
      <c r="R7" s="169"/>
      <c r="S7" s="169"/>
      <c r="T7" s="169"/>
      <c r="U7" s="586"/>
      <c r="V7" s="586"/>
      <c r="W7" s="586"/>
      <c r="X7" s="586"/>
      <c r="Y7" s="586"/>
      <c r="Z7" s="586"/>
    </row>
    <row r="8" spans="1:26" ht="16.5">
      <c r="K8" s="609"/>
      <c r="M8" s="609"/>
      <c r="O8" s="609"/>
      <c r="T8" s="586"/>
      <c r="U8" s="586"/>
      <c r="V8" s="586"/>
      <c r="W8" s="586"/>
      <c r="X8" s="586"/>
      <c r="Y8" s="586"/>
      <c r="Z8" s="586"/>
    </row>
    <row r="9" spans="1:26" ht="16.5">
      <c r="K9" s="609"/>
      <c r="M9" s="609"/>
      <c r="O9" s="609"/>
      <c r="T9" s="586"/>
      <c r="U9" s="586"/>
      <c r="V9" s="586"/>
      <c r="W9" s="586"/>
      <c r="X9" s="586"/>
      <c r="Y9" s="586"/>
      <c r="Z9" s="586"/>
    </row>
    <row r="10" spans="1:26" ht="16.5">
      <c r="K10" s="609"/>
      <c r="M10" s="609"/>
      <c r="O10" s="609"/>
      <c r="T10" s="586"/>
      <c r="U10" s="586"/>
      <c r="V10" s="586"/>
      <c r="W10" s="586"/>
      <c r="X10" s="586"/>
      <c r="Y10" s="586"/>
      <c r="Z10" s="586"/>
    </row>
    <row r="11" spans="1:26" ht="16.5">
      <c r="K11" s="609"/>
      <c r="M11" s="609"/>
      <c r="O11" s="609"/>
      <c r="T11" s="586"/>
      <c r="U11" s="586"/>
      <c r="V11" s="586"/>
      <c r="W11" s="586"/>
      <c r="X11" s="586"/>
      <c r="Y11" s="586"/>
      <c r="Z11" s="586"/>
    </row>
    <row r="12" spans="1:26" ht="16.5">
      <c r="K12" s="609"/>
      <c r="M12" s="609"/>
      <c r="O12" s="609"/>
      <c r="T12" s="586"/>
      <c r="U12" s="586"/>
      <c r="V12" s="586"/>
      <c r="W12" s="586"/>
      <c r="X12" s="586"/>
      <c r="Y12" s="586"/>
      <c r="Z12" s="586"/>
    </row>
    <row r="13" spans="1:26" ht="16.5">
      <c r="K13" s="609"/>
      <c r="M13" s="609"/>
      <c r="O13" s="609"/>
      <c r="T13" s="586"/>
      <c r="U13" s="586"/>
      <c r="V13" s="586"/>
      <c r="W13" s="586"/>
      <c r="X13" s="586"/>
      <c r="Y13" s="586"/>
      <c r="Z13" s="586"/>
    </row>
    <row r="14" spans="1:26" ht="16.5">
      <c r="K14" s="609"/>
      <c r="M14" s="609"/>
      <c r="O14" s="609"/>
      <c r="T14" s="586"/>
      <c r="U14" s="586"/>
      <c r="V14" s="586"/>
      <c r="W14" s="586"/>
      <c r="X14" s="586"/>
      <c r="Y14" s="586"/>
      <c r="Z14" s="586"/>
    </row>
    <row r="15" spans="1:26" ht="16.5">
      <c r="K15" s="609"/>
      <c r="M15" s="609"/>
      <c r="O15" s="609"/>
      <c r="T15" s="586"/>
      <c r="U15" s="586"/>
      <c r="V15" s="586"/>
      <c r="W15" s="586"/>
      <c r="X15" s="586"/>
      <c r="Y15" s="586"/>
      <c r="Z15" s="586"/>
    </row>
    <row r="16" spans="1:26" ht="16.5">
      <c r="K16" s="609"/>
      <c r="M16" s="609"/>
      <c r="O16" s="609"/>
      <c r="T16" s="586"/>
      <c r="U16" s="586"/>
      <c r="V16" s="586"/>
      <c r="W16" s="586"/>
      <c r="X16" s="586"/>
      <c r="Y16" s="586"/>
      <c r="Z16" s="586"/>
    </row>
    <row r="17" spans="11:26" ht="16.5">
      <c r="K17" s="609"/>
      <c r="M17" s="609"/>
      <c r="O17" s="609"/>
      <c r="T17" s="586"/>
      <c r="U17" s="586"/>
      <c r="V17" s="586"/>
      <c r="W17" s="586"/>
      <c r="X17" s="586"/>
      <c r="Y17" s="586"/>
      <c r="Z17" s="586"/>
    </row>
    <row r="18" spans="11:26" ht="16.5">
      <c r="K18" s="609"/>
      <c r="M18" s="609"/>
      <c r="O18" s="609"/>
      <c r="T18" s="586"/>
      <c r="U18" s="586"/>
      <c r="V18" s="586"/>
      <c r="W18" s="586"/>
      <c r="X18" s="586"/>
      <c r="Y18" s="586"/>
      <c r="Z18" s="586"/>
    </row>
    <row r="19" spans="11:26" ht="16.5">
      <c r="K19" s="609"/>
      <c r="M19" s="609"/>
      <c r="O19" s="609"/>
      <c r="T19" s="586"/>
      <c r="U19" s="586"/>
      <c r="V19" s="586"/>
      <c r="W19" s="586"/>
      <c r="X19" s="586"/>
      <c r="Y19" s="586"/>
      <c r="Z19" s="586"/>
    </row>
    <row r="20" spans="11:26" ht="16.5">
      <c r="K20" s="609"/>
      <c r="M20" s="609"/>
      <c r="O20" s="609"/>
      <c r="T20" s="586"/>
      <c r="U20" s="586"/>
      <c r="V20" s="586"/>
      <c r="W20" s="586"/>
      <c r="X20" s="586"/>
      <c r="Y20" s="586"/>
      <c r="Z20" s="586"/>
    </row>
    <row r="21" spans="11:26" ht="15.75" customHeight="1">
      <c r="K21" s="609"/>
      <c r="M21" s="609"/>
      <c r="O21" s="609"/>
      <c r="T21" s="586"/>
      <c r="U21" s="586"/>
      <c r="V21" s="586"/>
      <c r="W21" s="586"/>
      <c r="X21" s="586"/>
      <c r="Y21" s="586"/>
      <c r="Z21" s="586"/>
    </row>
    <row r="22" spans="11:26" ht="15.75" customHeight="1">
      <c r="K22" s="609"/>
      <c r="M22" s="609"/>
      <c r="O22" s="609"/>
      <c r="T22" s="586"/>
      <c r="U22" s="586"/>
      <c r="V22" s="586"/>
      <c r="W22" s="586"/>
      <c r="X22" s="586"/>
      <c r="Y22" s="586"/>
      <c r="Z22" s="586"/>
    </row>
    <row r="23" spans="11:26" ht="15.75" customHeight="1">
      <c r="K23" s="609"/>
      <c r="M23" s="609"/>
      <c r="O23" s="609"/>
      <c r="T23" s="586"/>
      <c r="U23" s="586"/>
      <c r="V23" s="586"/>
      <c r="W23" s="586"/>
      <c r="X23" s="586"/>
      <c r="Y23" s="586"/>
      <c r="Z23" s="586"/>
    </row>
    <row r="24" spans="11:26" ht="15.75" customHeight="1">
      <c r="K24" s="609"/>
      <c r="M24" s="609"/>
      <c r="O24" s="609"/>
      <c r="T24" s="586"/>
      <c r="U24" s="586"/>
      <c r="V24" s="586"/>
      <c r="W24" s="586"/>
      <c r="X24" s="586"/>
      <c r="Y24" s="586"/>
      <c r="Z24" s="586"/>
    </row>
    <row r="25" spans="11:26" ht="15.75" customHeight="1">
      <c r="K25" s="609"/>
      <c r="M25" s="609"/>
      <c r="O25" s="609"/>
      <c r="T25" s="586"/>
      <c r="U25" s="586"/>
      <c r="V25" s="586"/>
      <c r="W25" s="586"/>
      <c r="X25" s="586"/>
      <c r="Y25" s="586"/>
      <c r="Z25" s="586"/>
    </row>
    <row r="26" spans="11:26" ht="15.75" customHeight="1">
      <c r="K26" s="609"/>
      <c r="M26" s="609"/>
      <c r="O26" s="609"/>
      <c r="T26" s="586"/>
      <c r="U26" s="586"/>
      <c r="V26" s="586"/>
      <c r="W26" s="586"/>
      <c r="X26" s="586"/>
      <c r="Y26" s="586"/>
      <c r="Z26" s="586"/>
    </row>
    <row r="27" spans="11:26" ht="15.75" customHeight="1">
      <c r="K27" s="609"/>
      <c r="M27" s="609"/>
      <c r="O27" s="609"/>
      <c r="T27" s="586"/>
      <c r="U27" s="586"/>
      <c r="V27" s="586"/>
      <c r="W27" s="586"/>
      <c r="X27" s="586"/>
      <c r="Y27" s="586"/>
      <c r="Z27" s="586"/>
    </row>
    <row r="28" spans="11:26" ht="15.75" customHeight="1">
      <c r="K28" s="609"/>
      <c r="M28" s="609"/>
      <c r="O28" s="609"/>
      <c r="T28" s="586"/>
      <c r="U28" s="586"/>
      <c r="V28" s="586"/>
      <c r="W28" s="586"/>
      <c r="X28" s="586"/>
      <c r="Y28" s="586"/>
      <c r="Z28" s="586"/>
    </row>
    <row r="29" spans="11:26" ht="15.75" customHeight="1">
      <c r="K29" s="609"/>
      <c r="M29" s="609"/>
      <c r="O29" s="609"/>
      <c r="T29" s="586"/>
      <c r="U29" s="586"/>
      <c r="V29" s="586"/>
      <c r="W29" s="586"/>
      <c r="X29" s="586"/>
      <c r="Y29" s="586"/>
      <c r="Z29" s="586"/>
    </row>
    <row r="30" spans="11:26" ht="15.75" customHeight="1">
      <c r="K30" s="609"/>
      <c r="M30" s="609"/>
      <c r="O30" s="609"/>
      <c r="T30" s="586"/>
      <c r="U30" s="586"/>
      <c r="V30" s="586"/>
      <c r="W30" s="586"/>
      <c r="X30" s="586"/>
      <c r="Y30" s="586"/>
      <c r="Z30" s="586"/>
    </row>
    <row r="31" spans="11:26" ht="15.75" customHeight="1">
      <c r="K31" s="609"/>
      <c r="M31" s="609"/>
      <c r="O31" s="609"/>
      <c r="T31" s="586"/>
      <c r="U31" s="586"/>
      <c r="V31" s="586"/>
      <c r="W31" s="586"/>
      <c r="X31" s="586"/>
      <c r="Y31" s="586"/>
      <c r="Z31" s="586"/>
    </row>
    <row r="32" spans="11:26" ht="15.75" customHeight="1">
      <c r="K32" s="609"/>
      <c r="M32" s="609"/>
      <c r="O32" s="609"/>
      <c r="T32" s="586"/>
      <c r="U32" s="586"/>
      <c r="V32" s="586"/>
      <c r="W32" s="586"/>
      <c r="X32" s="586"/>
      <c r="Y32" s="586"/>
      <c r="Z32" s="586"/>
    </row>
    <row r="33" spans="11:26" ht="15.75" customHeight="1">
      <c r="K33" s="609"/>
      <c r="M33" s="609"/>
      <c r="O33" s="609"/>
      <c r="T33" s="586"/>
      <c r="U33" s="586"/>
      <c r="V33" s="586"/>
      <c r="W33" s="586"/>
      <c r="X33" s="586"/>
      <c r="Y33" s="586"/>
      <c r="Z33" s="586"/>
    </row>
    <row r="34" spans="11:26" ht="15.75" customHeight="1">
      <c r="K34" s="609"/>
      <c r="M34" s="609"/>
      <c r="O34" s="609"/>
      <c r="T34" s="586"/>
      <c r="U34" s="586"/>
      <c r="V34" s="586"/>
      <c r="W34" s="586"/>
      <c r="X34" s="586"/>
      <c r="Y34" s="586"/>
      <c r="Z34" s="586"/>
    </row>
    <row r="35" spans="11:26" ht="15.75" customHeight="1">
      <c r="K35" s="609"/>
      <c r="M35" s="609"/>
      <c r="O35" s="609"/>
      <c r="T35" s="586"/>
      <c r="U35" s="586"/>
      <c r="V35" s="586"/>
      <c r="W35" s="586"/>
      <c r="X35" s="586"/>
      <c r="Y35" s="586"/>
      <c r="Z35" s="586"/>
    </row>
    <row r="36" spans="11:26" ht="15.75" customHeight="1">
      <c r="K36" s="609"/>
      <c r="M36" s="609"/>
      <c r="O36" s="609"/>
      <c r="T36" s="586"/>
      <c r="U36" s="586"/>
      <c r="V36" s="586"/>
      <c r="W36" s="586"/>
      <c r="X36" s="586"/>
      <c r="Y36" s="586"/>
      <c r="Z36" s="586"/>
    </row>
    <row r="37" spans="11:26" ht="15.75" customHeight="1">
      <c r="K37" s="609"/>
      <c r="M37" s="609"/>
      <c r="O37" s="609"/>
      <c r="T37" s="586"/>
      <c r="U37" s="586"/>
      <c r="V37" s="586"/>
      <c r="W37" s="586"/>
      <c r="X37" s="586"/>
      <c r="Y37" s="586"/>
      <c r="Z37" s="586"/>
    </row>
    <row r="38" spans="11:26" ht="15.75" customHeight="1">
      <c r="K38" s="609"/>
      <c r="M38" s="609"/>
      <c r="O38" s="609"/>
      <c r="T38" s="586"/>
      <c r="U38" s="586"/>
      <c r="V38" s="586"/>
      <c r="W38" s="586"/>
      <c r="X38" s="586"/>
      <c r="Y38" s="586"/>
      <c r="Z38" s="586"/>
    </row>
    <row r="39" spans="11:26" ht="15.75" customHeight="1">
      <c r="K39" s="609"/>
      <c r="M39" s="609"/>
      <c r="O39" s="609"/>
      <c r="T39" s="586"/>
      <c r="U39" s="586"/>
      <c r="V39" s="586"/>
      <c r="W39" s="586"/>
      <c r="X39" s="586"/>
      <c r="Y39" s="586"/>
      <c r="Z39" s="586"/>
    </row>
    <row r="40" spans="11:26" ht="15.75" customHeight="1">
      <c r="K40" s="609"/>
      <c r="M40" s="609"/>
      <c r="O40" s="609"/>
      <c r="T40" s="586"/>
      <c r="U40" s="586"/>
      <c r="V40" s="586"/>
      <c r="W40" s="586"/>
      <c r="X40" s="586"/>
      <c r="Y40" s="586"/>
      <c r="Z40" s="586"/>
    </row>
    <row r="41" spans="11:26" ht="15.75" customHeight="1">
      <c r="K41" s="609"/>
      <c r="M41" s="609"/>
      <c r="O41" s="609"/>
      <c r="T41" s="586"/>
      <c r="U41" s="586"/>
      <c r="V41" s="586"/>
      <c r="W41" s="586"/>
      <c r="X41" s="586"/>
      <c r="Y41" s="586"/>
      <c r="Z41" s="586"/>
    </row>
    <row r="42" spans="11:26" ht="15.75" customHeight="1">
      <c r="K42" s="609"/>
      <c r="M42" s="609"/>
      <c r="O42" s="609"/>
      <c r="T42" s="586"/>
      <c r="U42" s="586"/>
      <c r="V42" s="586"/>
      <c r="W42" s="586"/>
      <c r="X42" s="586"/>
      <c r="Y42" s="586"/>
      <c r="Z42" s="586"/>
    </row>
    <row r="43" spans="11:26" ht="15.75" customHeight="1">
      <c r="K43" s="609"/>
      <c r="M43" s="609"/>
      <c r="O43" s="609"/>
      <c r="T43" s="586"/>
      <c r="U43" s="586"/>
      <c r="V43" s="586"/>
      <c r="W43" s="586"/>
      <c r="X43" s="586"/>
      <c r="Y43" s="586"/>
      <c r="Z43" s="586"/>
    </row>
    <row r="44" spans="11:26" ht="15.75" customHeight="1">
      <c r="K44" s="609"/>
      <c r="M44" s="609"/>
      <c r="O44" s="609"/>
      <c r="T44" s="586"/>
      <c r="U44" s="586"/>
      <c r="V44" s="586"/>
      <c r="W44" s="586"/>
      <c r="X44" s="586"/>
      <c r="Y44" s="586"/>
      <c r="Z44" s="586"/>
    </row>
    <row r="45" spans="11:26" ht="15.75" customHeight="1">
      <c r="K45" s="609"/>
      <c r="M45" s="609"/>
      <c r="O45" s="609"/>
      <c r="T45" s="586"/>
      <c r="U45" s="586"/>
      <c r="V45" s="586"/>
      <c r="W45" s="586"/>
      <c r="X45" s="586"/>
      <c r="Y45" s="586"/>
      <c r="Z45" s="586"/>
    </row>
    <row r="46" spans="11:26" ht="15.75" customHeight="1">
      <c r="K46" s="609"/>
      <c r="M46" s="609"/>
      <c r="O46" s="609"/>
      <c r="T46" s="586"/>
      <c r="U46" s="586"/>
      <c r="V46" s="586"/>
      <c r="W46" s="586"/>
      <c r="X46" s="586"/>
      <c r="Y46" s="586"/>
      <c r="Z46" s="586"/>
    </row>
    <row r="47" spans="11:26" ht="15.75" customHeight="1">
      <c r="K47" s="609"/>
      <c r="M47" s="609"/>
      <c r="O47" s="609"/>
      <c r="T47" s="586"/>
      <c r="U47" s="586"/>
      <c r="V47" s="586"/>
      <c r="W47" s="586"/>
      <c r="X47" s="586"/>
      <c r="Y47" s="586"/>
      <c r="Z47" s="586"/>
    </row>
    <row r="48" spans="11:26" ht="15.75" customHeight="1">
      <c r="K48" s="609"/>
      <c r="M48" s="609"/>
      <c r="O48" s="609"/>
      <c r="T48" s="586"/>
      <c r="U48" s="586"/>
      <c r="V48" s="586"/>
      <c r="W48" s="586"/>
      <c r="X48" s="586"/>
      <c r="Y48" s="586"/>
      <c r="Z48" s="586"/>
    </row>
    <row r="49" spans="11:26" ht="15.75" customHeight="1">
      <c r="K49" s="609"/>
      <c r="M49" s="609"/>
      <c r="O49" s="609"/>
      <c r="T49" s="586"/>
      <c r="U49" s="586"/>
      <c r="V49" s="586"/>
      <c r="W49" s="586"/>
      <c r="X49" s="586"/>
      <c r="Y49" s="586"/>
      <c r="Z49" s="586"/>
    </row>
    <row r="50" spans="11:26" ht="15.75" customHeight="1">
      <c r="K50" s="609"/>
      <c r="M50" s="609"/>
      <c r="O50" s="609"/>
      <c r="T50" s="586"/>
      <c r="U50" s="586"/>
      <c r="V50" s="586"/>
      <c r="W50" s="586"/>
      <c r="X50" s="586"/>
      <c r="Y50" s="586"/>
      <c r="Z50" s="586"/>
    </row>
    <row r="51" spans="11:26" ht="15.75" customHeight="1">
      <c r="K51" s="609"/>
      <c r="M51" s="609"/>
      <c r="O51" s="609"/>
      <c r="T51" s="586"/>
      <c r="U51" s="586"/>
      <c r="V51" s="586"/>
      <c r="W51" s="586"/>
      <c r="X51" s="586"/>
      <c r="Y51" s="586"/>
      <c r="Z51" s="586"/>
    </row>
    <row r="52" spans="11:26" ht="15.75" customHeight="1">
      <c r="K52" s="609"/>
      <c r="M52" s="609"/>
      <c r="O52" s="609"/>
      <c r="T52" s="586"/>
      <c r="U52" s="586"/>
      <c r="V52" s="586"/>
      <c r="W52" s="586"/>
      <c r="X52" s="586"/>
      <c r="Y52" s="586"/>
      <c r="Z52" s="586"/>
    </row>
    <row r="53" spans="11:26" ht="15.75" customHeight="1">
      <c r="K53" s="609"/>
      <c r="M53" s="609"/>
      <c r="O53" s="609"/>
      <c r="T53" s="586"/>
      <c r="U53" s="586"/>
      <c r="V53" s="586"/>
      <c r="W53" s="586"/>
      <c r="X53" s="586"/>
      <c r="Y53" s="586"/>
      <c r="Z53" s="586"/>
    </row>
    <row r="54" spans="11:26" ht="15.75" customHeight="1">
      <c r="K54" s="609"/>
      <c r="M54" s="609"/>
      <c r="O54" s="609"/>
      <c r="T54" s="586"/>
      <c r="U54" s="586"/>
      <c r="V54" s="586"/>
      <c r="W54" s="586"/>
      <c r="X54" s="586"/>
      <c r="Y54" s="586"/>
      <c r="Z54" s="586"/>
    </row>
    <row r="55" spans="11:26" ht="15.75" customHeight="1">
      <c r="K55" s="609"/>
      <c r="M55" s="609"/>
      <c r="O55" s="609"/>
      <c r="T55" s="586"/>
      <c r="U55" s="586"/>
      <c r="V55" s="586"/>
      <c r="W55" s="586"/>
      <c r="X55" s="586"/>
      <c r="Y55" s="586"/>
      <c r="Z55" s="586"/>
    </row>
    <row r="56" spans="11:26" ht="15.75" customHeight="1">
      <c r="K56" s="609"/>
      <c r="M56" s="609"/>
      <c r="O56" s="609"/>
      <c r="T56" s="586"/>
      <c r="U56" s="586"/>
      <c r="V56" s="586"/>
      <c r="W56" s="586"/>
      <c r="X56" s="586"/>
      <c r="Y56" s="586"/>
      <c r="Z56" s="586"/>
    </row>
    <row r="57" spans="11:26" ht="15.75" customHeight="1">
      <c r="K57" s="609"/>
      <c r="M57" s="609"/>
      <c r="O57" s="609"/>
      <c r="T57" s="586"/>
      <c r="U57" s="586"/>
      <c r="V57" s="586"/>
      <c r="W57" s="586"/>
      <c r="X57" s="586"/>
      <c r="Y57" s="586"/>
      <c r="Z57" s="586"/>
    </row>
    <row r="58" spans="11:26" ht="15.75" customHeight="1">
      <c r="K58" s="609"/>
      <c r="M58" s="609"/>
      <c r="O58" s="609"/>
      <c r="T58" s="586"/>
      <c r="U58" s="586"/>
      <c r="V58" s="586"/>
      <c r="W58" s="586"/>
      <c r="X58" s="586"/>
      <c r="Y58" s="586"/>
      <c r="Z58" s="586"/>
    </row>
    <row r="59" spans="11:26" ht="15.75" customHeight="1">
      <c r="K59" s="609"/>
      <c r="M59" s="609"/>
      <c r="O59" s="609"/>
      <c r="T59" s="586"/>
      <c r="U59" s="586"/>
      <c r="V59" s="586"/>
      <c r="W59" s="586"/>
      <c r="X59" s="586"/>
      <c r="Y59" s="586"/>
      <c r="Z59" s="586"/>
    </row>
    <row r="60" spans="11:26" ht="15.75" customHeight="1">
      <c r="K60" s="609"/>
      <c r="M60" s="609"/>
      <c r="O60" s="609"/>
      <c r="T60" s="586"/>
      <c r="U60" s="586"/>
      <c r="V60" s="586"/>
      <c r="W60" s="586"/>
      <c r="X60" s="586"/>
      <c r="Y60" s="586"/>
      <c r="Z60" s="586"/>
    </row>
    <row r="61" spans="11:26" ht="15.75" customHeight="1">
      <c r="K61" s="609"/>
      <c r="M61" s="609"/>
      <c r="O61" s="609"/>
      <c r="T61" s="586"/>
      <c r="U61" s="586"/>
      <c r="V61" s="586"/>
      <c r="W61" s="586"/>
      <c r="X61" s="586"/>
      <c r="Y61" s="586"/>
      <c r="Z61" s="586"/>
    </row>
    <row r="62" spans="11:26" ht="15.75" customHeight="1">
      <c r="K62" s="609"/>
      <c r="M62" s="609"/>
      <c r="O62" s="609"/>
      <c r="T62" s="586"/>
      <c r="U62" s="586"/>
      <c r="V62" s="586"/>
      <c r="W62" s="586"/>
      <c r="X62" s="586"/>
      <c r="Y62" s="586"/>
      <c r="Z62" s="586"/>
    </row>
    <row r="63" spans="11:26" ht="15.75" customHeight="1">
      <c r="K63" s="609"/>
      <c r="M63" s="609"/>
      <c r="O63" s="609"/>
      <c r="T63" s="586"/>
      <c r="U63" s="586"/>
      <c r="V63" s="586"/>
      <c r="W63" s="586"/>
      <c r="X63" s="586"/>
      <c r="Y63" s="586"/>
      <c r="Z63" s="586"/>
    </row>
    <row r="64" spans="11:26" ht="15.75" customHeight="1">
      <c r="K64" s="609"/>
      <c r="M64" s="609"/>
      <c r="O64" s="609"/>
      <c r="T64" s="586"/>
      <c r="U64" s="586"/>
      <c r="V64" s="586"/>
      <c r="W64" s="586"/>
      <c r="X64" s="586"/>
      <c r="Y64" s="586"/>
      <c r="Z64" s="586"/>
    </row>
    <row r="65" spans="11:26" ht="15.75" customHeight="1">
      <c r="K65" s="609"/>
      <c r="M65" s="609"/>
      <c r="O65" s="609"/>
      <c r="T65" s="586"/>
      <c r="U65" s="586"/>
      <c r="V65" s="586"/>
      <c r="W65" s="586"/>
      <c r="X65" s="586"/>
      <c r="Y65" s="586"/>
      <c r="Z65" s="586"/>
    </row>
    <row r="66" spans="11:26" ht="15.75" customHeight="1">
      <c r="K66" s="609"/>
      <c r="M66" s="609"/>
      <c r="O66" s="609"/>
      <c r="T66" s="586"/>
      <c r="U66" s="586"/>
      <c r="V66" s="586"/>
      <c r="W66" s="586"/>
      <c r="X66" s="586"/>
      <c r="Y66" s="586"/>
      <c r="Z66" s="586"/>
    </row>
    <row r="67" spans="11:26" ht="15.75" customHeight="1">
      <c r="K67" s="609"/>
      <c r="M67" s="609"/>
      <c r="O67" s="609"/>
      <c r="T67" s="586"/>
      <c r="U67" s="586"/>
      <c r="V67" s="586"/>
      <c r="W67" s="586"/>
      <c r="X67" s="586"/>
      <c r="Y67" s="586"/>
      <c r="Z67" s="586"/>
    </row>
    <row r="68" spans="11:26" ht="15.75" customHeight="1">
      <c r="K68" s="609"/>
      <c r="M68" s="609"/>
      <c r="O68" s="609"/>
      <c r="T68" s="586"/>
      <c r="U68" s="586"/>
      <c r="V68" s="586"/>
      <c r="W68" s="586"/>
      <c r="X68" s="586"/>
      <c r="Y68" s="586"/>
      <c r="Z68" s="586"/>
    </row>
    <row r="69" spans="11:26" ht="15.75" customHeight="1">
      <c r="K69" s="609"/>
      <c r="M69" s="609"/>
      <c r="O69" s="609"/>
      <c r="T69" s="586"/>
      <c r="U69" s="586"/>
      <c r="V69" s="586"/>
      <c r="W69" s="586"/>
      <c r="X69" s="586"/>
      <c r="Y69" s="586"/>
      <c r="Z69" s="586"/>
    </row>
    <row r="70" spans="11:26" ht="15.75" customHeight="1">
      <c r="K70" s="609"/>
      <c r="M70" s="609"/>
      <c r="O70" s="609"/>
      <c r="T70" s="586"/>
      <c r="U70" s="586"/>
      <c r="V70" s="586"/>
      <c r="W70" s="586"/>
      <c r="X70" s="586"/>
      <c r="Y70" s="586"/>
      <c r="Z70" s="586"/>
    </row>
    <row r="71" spans="11:26" ht="15.75" customHeight="1">
      <c r="K71" s="609"/>
      <c r="M71" s="609"/>
      <c r="O71" s="609"/>
      <c r="T71" s="586"/>
      <c r="U71" s="586"/>
      <c r="V71" s="586"/>
      <c r="W71" s="586"/>
      <c r="X71" s="586"/>
      <c r="Y71" s="586"/>
      <c r="Z71" s="586"/>
    </row>
    <row r="72" spans="11:26" ht="15.75" customHeight="1">
      <c r="K72" s="609"/>
      <c r="M72" s="609"/>
      <c r="O72" s="609"/>
      <c r="T72" s="586"/>
      <c r="U72" s="586"/>
      <c r="V72" s="586"/>
      <c r="W72" s="586"/>
      <c r="X72" s="586"/>
      <c r="Y72" s="586"/>
      <c r="Z72" s="586"/>
    </row>
    <row r="73" spans="11:26" ht="15.75" customHeight="1">
      <c r="K73" s="609"/>
      <c r="M73" s="609"/>
      <c r="O73" s="609"/>
      <c r="T73" s="586"/>
      <c r="U73" s="586"/>
      <c r="V73" s="586"/>
      <c r="W73" s="586"/>
      <c r="X73" s="586"/>
      <c r="Y73" s="586"/>
      <c r="Z73" s="586"/>
    </row>
    <row r="74" spans="11:26" ht="15.75" customHeight="1">
      <c r="K74" s="609"/>
      <c r="M74" s="609"/>
      <c r="O74" s="609"/>
      <c r="T74" s="586"/>
      <c r="U74" s="586"/>
      <c r="V74" s="586"/>
      <c r="W74" s="586"/>
      <c r="X74" s="586"/>
      <c r="Y74" s="586"/>
      <c r="Z74" s="586"/>
    </row>
    <row r="75" spans="11:26" ht="15.75" customHeight="1">
      <c r="K75" s="609"/>
      <c r="M75" s="609"/>
      <c r="O75" s="609"/>
      <c r="T75" s="586"/>
      <c r="U75" s="586"/>
      <c r="V75" s="586"/>
      <c r="W75" s="586"/>
      <c r="X75" s="586"/>
      <c r="Y75" s="586"/>
      <c r="Z75" s="586"/>
    </row>
    <row r="76" spans="11:26" ht="15.75" customHeight="1">
      <c r="K76" s="609"/>
      <c r="M76" s="609"/>
      <c r="O76" s="609"/>
      <c r="T76" s="586"/>
      <c r="U76" s="586"/>
      <c r="V76" s="586"/>
      <c r="W76" s="586"/>
      <c r="X76" s="586"/>
      <c r="Y76" s="586"/>
      <c r="Z76" s="586"/>
    </row>
    <row r="77" spans="11:26" ht="15.75" customHeight="1">
      <c r="K77" s="609"/>
      <c r="M77" s="609"/>
      <c r="O77" s="609"/>
      <c r="T77" s="586"/>
      <c r="U77" s="586"/>
      <c r="V77" s="586"/>
      <c r="W77" s="586"/>
      <c r="X77" s="586"/>
      <c r="Y77" s="586"/>
      <c r="Z77" s="586"/>
    </row>
    <row r="78" spans="11:26" ht="15.75" customHeight="1">
      <c r="K78" s="609"/>
      <c r="M78" s="609"/>
      <c r="O78" s="609"/>
      <c r="T78" s="586"/>
      <c r="U78" s="586"/>
      <c r="V78" s="586"/>
      <c r="W78" s="586"/>
      <c r="X78" s="586"/>
      <c r="Y78" s="586"/>
      <c r="Z78" s="586"/>
    </row>
    <row r="79" spans="11:26" ht="15.75" customHeight="1">
      <c r="K79" s="609"/>
      <c r="M79" s="609"/>
      <c r="O79" s="609"/>
      <c r="T79" s="586"/>
      <c r="U79" s="586"/>
      <c r="V79" s="586"/>
      <c r="W79" s="586"/>
      <c r="X79" s="586"/>
      <c r="Y79" s="586"/>
      <c r="Z79" s="586"/>
    </row>
    <row r="80" spans="11:26" ht="15.75" customHeight="1">
      <c r="K80" s="609"/>
      <c r="M80" s="609"/>
      <c r="O80" s="609"/>
      <c r="T80" s="586"/>
      <c r="U80" s="586"/>
      <c r="V80" s="586"/>
      <c r="W80" s="586"/>
      <c r="X80" s="586"/>
      <c r="Y80" s="586"/>
      <c r="Z80" s="586"/>
    </row>
    <row r="81" spans="11:26" ht="15.75" customHeight="1">
      <c r="K81" s="609"/>
      <c r="M81" s="609"/>
      <c r="O81" s="609"/>
      <c r="T81" s="586"/>
      <c r="U81" s="586"/>
      <c r="V81" s="586"/>
      <c r="W81" s="586"/>
      <c r="X81" s="586"/>
      <c r="Y81" s="586"/>
      <c r="Z81" s="586"/>
    </row>
    <row r="82" spans="11:26" ht="15.75" customHeight="1">
      <c r="K82" s="609"/>
      <c r="M82" s="609"/>
      <c r="O82" s="609"/>
      <c r="T82" s="586"/>
      <c r="U82" s="586"/>
      <c r="V82" s="586"/>
      <c r="W82" s="586"/>
      <c r="X82" s="586"/>
      <c r="Y82" s="586"/>
      <c r="Z82" s="586"/>
    </row>
    <row r="83" spans="11:26" ht="15.75" customHeight="1">
      <c r="K83" s="609"/>
      <c r="M83" s="609"/>
      <c r="O83" s="609"/>
      <c r="T83" s="586"/>
      <c r="U83" s="586"/>
      <c r="V83" s="586"/>
      <c r="W83" s="586"/>
      <c r="X83" s="586"/>
      <c r="Y83" s="586"/>
      <c r="Z83" s="586"/>
    </row>
    <row r="84" spans="11:26" ht="15.75" customHeight="1">
      <c r="K84" s="609"/>
      <c r="M84" s="609"/>
      <c r="O84" s="609"/>
      <c r="T84" s="586"/>
      <c r="U84" s="586"/>
      <c r="V84" s="586"/>
      <c r="W84" s="586"/>
      <c r="X84" s="586"/>
      <c r="Y84" s="586"/>
      <c r="Z84" s="586"/>
    </row>
    <row r="85" spans="11:26" ht="15.75" customHeight="1">
      <c r="K85" s="609"/>
      <c r="M85" s="609"/>
      <c r="O85" s="609"/>
      <c r="T85" s="586"/>
      <c r="U85" s="586"/>
      <c r="V85" s="586"/>
      <c r="W85" s="586"/>
      <c r="X85" s="586"/>
      <c r="Y85" s="586"/>
      <c r="Z85" s="586"/>
    </row>
    <row r="86" spans="11:26" ht="15.75" customHeight="1">
      <c r="K86" s="609"/>
      <c r="M86" s="609"/>
      <c r="O86" s="609"/>
      <c r="T86" s="586"/>
      <c r="U86" s="586"/>
      <c r="V86" s="586"/>
      <c r="W86" s="586"/>
      <c r="X86" s="586"/>
      <c r="Y86" s="586"/>
      <c r="Z86" s="586"/>
    </row>
    <row r="87" spans="11:26" ht="15.75" customHeight="1">
      <c r="K87" s="609"/>
      <c r="M87" s="609"/>
      <c r="O87" s="609"/>
      <c r="T87" s="586"/>
      <c r="U87" s="586"/>
      <c r="V87" s="586"/>
      <c r="W87" s="586"/>
      <c r="X87" s="586"/>
      <c r="Y87" s="586"/>
      <c r="Z87" s="586"/>
    </row>
    <row r="88" spans="11:26" ht="15.75" customHeight="1">
      <c r="K88" s="609"/>
      <c r="M88" s="609"/>
      <c r="O88" s="609"/>
      <c r="T88" s="586"/>
      <c r="U88" s="586"/>
      <c r="V88" s="586"/>
      <c r="W88" s="586"/>
      <c r="X88" s="586"/>
      <c r="Y88" s="586"/>
      <c r="Z88" s="586"/>
    </row>
    <row r="89" spans="11:26" ht="15.75" customHeight="1">
      <c r="K89" s="609"/>
      <c r="M89" s="609"/>
      <c r="O89" s="609"/>
      <c r="T89" s="586"/>
      <c r="U89" s="586"/>
      <c r="V89" s="586"/>
      <c r="W89" s="586"/>
      <c r="X89" s="586"/>
      <c r="Y89" s="586"/>
      <c r="Z89" s="586"/>
    </row>
    <row r="90" spans="11:26" ht="15.75" customHeight="1">
      <c r="K90" s="609"/>
      <c r="M90" s="609"/>
      <c r="O90" s="609"/>
      <c r="T90" s="586"/>
      <c r="U90" s="586"/>
      <c r="V90" s="586"/>
      <c r="W90" s="586"/>
      <c r="X90" s="586"/>
      <c r="Y90" s="586"/>
      <c r="Z90" s="586"/>
    </row>
    <row r="91" spans="11:26" ht="15.75" customHeight="1">
      <c r="K91" s="609"/>
      <c r="M91" s="609"/>
      <c r="O91" s="609"/>
      <c r="T91" s="586"/>
      <c r="U91" s="586"/>
      <c r="V91" s="586"/>
      <c r="W91" s="586"/>
      <c r="X91" s="586"/>
      <c r="Y91" s="586"/>
      <c r="Z91" s="586"/>
    </row>
    <row r="92" spans="11:26" ht="15.75" customHeight="1">
      <c r="K92" s="609"/>
      <c r="M92" s="609"/>
      <c r="O92" s="609"/>
      <c r="T92" s="586"/>
      <c r="U92" s="586"/>
      <c r="V92" s="586"/>
      <c r="W92" s="586"/>
      <c r="X92" s="586"/>
      <c r="Y92" s="586"/>
      <c r="Z92" s="586"/>
    </row>
    <row r="93" spans="11:26" ht="15.75" customHeight="1">
      <c r="K93" s="609"/>
      <c r="M93" s="609"/>
      <c r="O93" s="609"/>
      <c r="T93" s="586"/>
      <c r="U93" s="586"/>
      <c r="V93" s="586"/>
      <c r="W93" s="586"/>
      <c r="X93" s="586"/>
      <c r="Y93" s="586"/>
      <c r="Z93" s="586"/>
    </row>
    <row r="94" spans="11:26" ht="15.75" customHeight="1">
      <c r="K94" s="609"/>
      <c r="M94" s="609"/>
      <c r="O94" s="609"/>
      <c r="T94" s="586"/>
      <c r="U94" s="586"/>
      <c r="V94" s="586"/>
      <c r="W94" s="586"/>
      <c r="X94" s="586"/>
      <c r="Y94" s="586"/>
      <c r="Z94" s="586"/>
    </row>
    <row r="95" spans="11:26" ht="15.75" customHeight="1">
      <c r="K95" s="609"/>
      <c r="M95" s="609"/>
      <c r="O95" s="609"/>
      <c r="T95" s="586"/>
      <c r="U95" s="586"/>
      <c r="V95" s="586"/>
      <c r="W95" s="586"/>
      <c r="X95" s="586"/>
      <c r="Y95" s="586"/>
      <c r="Z95" s="586"/>
    </row>
    <row r="96" spans="11:26" ht="15.75" customHeight="1">
      <c r="K96" s="609"/>
      <c r="M96" s="609"/>
      <c r="O96" s="609"/>
      <c r="T96" s="586"/>
      <c r="U96" s="586"/>
      <c r="V96" s="586"/>
      <c r="W96" s="586"/>
      <c r="X96" s="586"/>
      <c r="Y96" s="586"/>
      <c r="Z96" s="586"/>
    </row>
    <row r="97" spans="11:26" ht="15.75" customHeight="1">
      <c r="K97" s="609"/>
      <c r="M97" s="609"/>
      <c r="O97" s="609"/>
      <c r="T97" s="586"/>
      <c r="U97" s="586"/>
      <c r="V97" s="586"/>
      <c r="W97" s="586"/>
      <c r="X97" s="586"/>
      <c r="Y97" s="586"/>
      <c r="Z97" s="586"/>
    </row>
    <row r="98" spans="11:26" ht="15.75" customHeight="1">
      <c r="K98" s="609"/>
      <c r="M98" s="609"/>
      <c r="O98" s="609"/>
      <c r="T98" s="586"/>
      <c r="U98" s="586"/>
      <c r="V98" s="586"/>
      <c r="W98" s="586"/>
      <c r="X98" s="586"/>
      <c r="Y98" s="586"/>
      <c r="Z98" s="586"/>
    </row>
    <row r="99" spans="11:26" ht="15.75" customHeight="1">
      <c r="K99" s="609"/>
      <c r="M99" s="609"/>
      <c r="O99" s="609"/>
      <c r="T99" s="586"/>
      <c r="U99" s="586"/>
      <c r="V99" s="586"/>
      <c r="W99" s="586"/>
      <c r="X99" s="586"/>
      <c r="Y99" s="586"/>
      <c r="Z99" s="586"/>
    </row>
    <row r="100" spans="11:26" ht="15.75" customHeight="1">
      <c r="K100" s="609"/>
      <c r="M100" s="609"/>
      <c r="O100" s="609"/>
      <c r="T100" s="586"/>
      <c r="U100" s="586"/>
      <c r="V100" s="586"/>
      <c r="W100" s="586"/>
      <c r="X100" s="586"/>
      <c r="Y100" s="586"/>
      <c r="Z100" s="586"/>
    </row>
    <row r="101" spans="11:26" ht="15.75" customHeight="1">
      <c r="K101" s="609"/>
      <c r="M101" s="609"/>
      <c r="O101" s="609"/>
      <c r="T101" s="586"/>
      <c r="U101" s="586"/>
      <c r="V101" s="586"/>
      <c r="W101" s="586"/>
      <c r="X101" s="586"/>
      <c r="Y101" s="586"/>
      <c r="Z101" s="586"/>
    </row>
    <row r="102" spans="11:26" ht="15.75" customHeight="1">
      <c r="K102" s="609"/>
      <c r="M102" s="609"/>
      <c r="O102" s="609"/>
      <c r="T102" s="586"/>
      <c r="U102" s="586"/>
      <c r="V102" s="586"/>
      <c r="W102" s="586"/>
      <c r="X102" s="586"/>
      <c r="Y102" s="586"/>
      <c r="Z102" s="586"/>
    </row>
    <row r="103" spans="11:26" ht="15.75" customHeight="1">
      <c r="K103" s="609"/>
      <c r="M103" s="609"/>
      <c r="O103" s="609"/>
      <c r="T103" s="586"/>
      <c r="U103" s="586"/>
      <c r="V103" s="586"/>
      <c r="W103" s="586"/>
      <c r="X103" s="586"/>
      <c r="Y103" s="586"/>
      <c r="Z103" s="586"/>
    </row>
    <row r="104" spans="11:26" ht="15.75" customHeight="1">
      <c r="K104" s="609"/>
      <c r="M104" s="609"/>
      <c r="O104" s="609"/>
      <c r="T104" s="586"/>
      <c r="U104" s="586"/>
      <c r="V104" s="586"/>
      <c r="W104" s="586"/>
      <c r="X104" s="586"/>
      <c r="Y104" s="586"/>
      <c r="Z104" s="586"/>
    </row>
    <row r="105" spans="11:26" ht="15.75" customHeight="1">
      <c r="K105" s="609"/>
      <c r="M105" s="609"/>
      <c r="O105" s="609"/>
      <c r="T105" s="586"/>
      <c r="U105" s="586"/>
      <c r="V105" s="586"/>
      <c r="W105" s="586"/>
      <c r="X105" s="586"/>
      <c r="Y105" s="586"/>
      <c r="Z105" s="586"/>
    </row>
    <row r="106" spans="11:26" ht="15.75" customHeight="1">
      <c r="K106" s="609"/>
      <c r="M106" s="609"/>
      <c r="O106" s="609"/>
      <c r="T106" s="586"/>
      <c r="U106" s="586"/>
      <c r="V106" s="586"/>
      <c r="W106" s="586"/>
      <c r="X106" s="586"/>
      <c r="Y106" s="586"/>
      <c r="Z106" s="586"/>
    </row>
    <row r="107" spans="11:26" ht="15.75" customHeight="1">
      <c r="K107" s="609"/>
      <c r="M107" s="609"/>
      <c r="O107" s="609"/>
      <c r="T107" s="586"/>
      <c r="U107" s="586"/>
      <c r="V107" s="586"/>
      <c r="W107" s="586"/>
      <c r="X107" s="586"/>
      <c r="Y107" s="586"/>
      <c r="Z107" s="586"/>
    </row>
    <row r="108" spans="11:26" ht="15.75" customHeight="1">
      <c r="K108" s="609"/>
      <c r="M108" s="609"/>
      <c r="O108" s="609"/>
      <c r="T108" s="586"/>
      <c r="U108" s="586"/>
      <c r="V108" s="586"/>
      <c r="W108" s="586"/>
      <c r="X108" s="586"/>
      <c r="Y108" s="586"/>
      <c r="Z108" s="586"/>
    </row>
    <row r="109" spans="11:26" ht="15.75" customHeight="1">
      <c r="K109" s="609"/>
      <c r="M109" s="609"/>
      <c r="O109" s="609"/>
      <c r="T109" s="586"/>
      <c r="U109" s="586"/>
      <c r="V109" s="586"/>
      <c r="W109" s="586"/>
      <c r="X109" s="586"/>
      <c r="Y109" s="586"/>
      <c r="Z109" s="586"/>
    </row>
    <row r="110" spans="11:26" ht="15.75" customHeight="1">
      <c r="K110" s="609"/>
      <c r="M110" s="609"/>
      <c r="O110" s="609"/>
      <c r="T110" s="586"/>
      <c r="U110" s="586"/>
      <c r="V110" s="586"/>
      <c r="W110" s="586"/>
      <c r="X110" s="586"/>
      <c r="Y110" s="586"/>
      <c r="Z110" s="586"/>
    </row>
    <row r="111" spans="11:26" ht="15.75" customHeight="1">
      <c r="K111" s="609"/>
      <c r="M111" s="609"/>
      <c r="O111" s="609"/>
      <c r="T111" s="586"/>
      <c r="U111" s="586"/>
      <c r="V111" s="586"/>
      <c r="W111" s="586"/>
      <c r="X111" s="586"/>
      <c r="Y111" s="586"/>
      <c r="Z111" s="586"/>
    </row>
    <row r="112" spans="11:26" ht="15.75" customHeight="1">
      <c r="K112" s="609"/>
      <c r="M112" s="609"/>
      <c r="O112" s="609"/>
      <c r="T112" s="586"/>
      <c r="U112" s="586"/>
      <c r="V112" s="586"/>
      <c r="W112" s="586"/>
      <c r="X112" s="586"/>
      <c r="Y112" s="586"/>
      <c r="Z112" s="586"/>
    </row>
    <row r="113" spans="11:26" ht="15.75" customHeight="1">
      <c r="K113" s="609"/>
      <c r="M113" s="609"/>
      <c r="O113" s="609"/>
      <c r="T113" s="586"/>
      <c r="U113" s="586"/>
      <c r="V113" s="586"/>
      <c r="W113" s="586"/>
      <c r="X113" s="586"/>
      <c r="Y113" s="586"/>
      <c r="Z113" s="586"/>
    </row>
    <row r="114" spans="11:26" ht="15.75" customHeight="1">
      <c r="K114" s="609"/>
      <c r="M114" s="609"/>
      <c r="O114" s="609"/>
      <c r="T114" s="586"/>
      <c r="U114" s="586"/>
      <c r="V114" s="586"/>
      <c r="W114" s="586"/>
      <c r="X114" s="586"/>
      <c r="Y114" s="586"/>
      <c r="Z114" s="586"/>
    </row>
    <row r="115" spans="11:26" ht="15.75" customHeight="1">
      <c r="K115" s="609"/>
      <c r="M115" s="609"/>
      <c r="O115" s="609"/>
      <c r="T115" s="586"/>
      <c r="U115" s="586"/>
      <c r="V115" s="586"/>
      <c r="W115" s="586"/>
      <c r="X115" s="586"/>
      <c r="Y115" s="586"/>
      <c r="Z115" s="586"/>
    </row>
    <row r="116" spans="11:26" ht="15.75" customHeight="1">
      <c r="K116" s="609"/>
      <c r="M116" s="609"/>
      <c r="O116" s="609"/>
      <c r="T116" s="586"/>
      <c r="U116" s="586"/>
      <c r="V116" s="586"/>
      <c r="W116" s="586"/>
      <c r="X116" s="586"/>
      <c r="Y116" s="586"/>
      <c r="Z116" s="586"/>
    </row>
    <row r="117" spans="11:26" ht="15.75" customHeight="1">
      <c r="K117" s="609"/>
      <c r="M117" s="609"/>
      <c r="O117" s="609"/>
      <c r="T117" s="586"/>
      <c r="U117" s="586"/>
      <c r="V117" s="586"/>
      <c r="W117" s="586"/>
      <c r="X117" s="586"/>
      <c r="Y117" s="586"/>
      <c r="Z117" s="586"/>
    </row>
    <row r="118" spans="11:26" ht="15.75" customHeight="1">
      <c r="K118" s="609"/>
      <c r="M118" s="609"/>
      <c r="O118" s="609"/>
      <c r="T118" s="586"/>
      <c r="U118" s="586"/>
      <c r="V118" s="586"/>
      <c r="W118" s="586"/>
      <c r="X118" s="586"/>
      <c r="Y118" s="586"/>
      <c r="Z118" s="586"/>
    </row>
    <row r="119" spans="11:26" ht="15.75" customHeight="1">
      <c r="K119" s="609"/>
      <c r="M119" s="609"/>
      <c r="O119" s="609"/>
      <c r="T119" s="586"/>
      <c r="U119" s="586"/>
      <c r="V119" s="586"/>
      <c r="W119" s="586"/>
      <c r="X119" s="586"/>
      <c r="Y119" s="586"/>
      <c r="Z119" s="586"/>
    </row>
    <row r="120" spans="11:26" ht="15.75" customHeight="1">
      <c r="K120" s="609"/>
      <c r="M120" s="609"/>
      <c r="O120" s="609"/>
      <c r="T120" s="586"/>
      <c r="U120" s="586"/>
      <c r="V120" s="586"/>
      <c r="W120" s="586"/>
      <c r="X120" s="586"/>
      <c r="Y120" s="586"/>
      <c r="Z120" s="586"/>
    </row>
    <row r="121" spans="11:26" ht="15.75" customHeight="1">
      <c r="K121" s="609"/>
      <c r="M121" s="609"/>
      <c r="O121" s="609"/>
      <c r="T121" s="586"/>
      <c r="U121" s="586"/>
      <c r="V121" s="586"/>
      <c r="W121" s="586"/>
      <c r="X121" s="586"/>
      <c r="Y121" s="586"/>
      <c r="Z121" s="586"/>
    </row>
    <row r="122" spans="11:26" ht="15.75" customHeight="1">
      <c r="K122" s="609"/>
      <c r="M122" s="609"/>
      <c r="O122" s="609"/>
      <c r="T122" s="586"/>
      <c r="U122" s="586"/>
      <c r="V122" s="586"/>
      <c r="W122" s="586"/>
      <c r="X122" s="586"/>
      <c r="Y122" s="586"/>
      <c r="Z122" s="586"/>
    </row>
    <row r="123" spans="11:26" ht="15.75" customHeight="1">
      <c r="K123" s="609"/>
      <c r="M123" s="609"/>
      <c r="O123" s="609"/>
      <c r="T123" s="586"/>
      <c r="U123" s="586"/>
      <c r="V123" s="586"/>
      <c r="W123" s="586"/>
      <c r="X123" s="586"/>
      <c r="Y123" s="586"/>
      <c r="Z123" s="586"/>
    </row>
    <row r="124" spans="11:26" ht="15.75" customHeight="1">
      <c r="K124" s="609"/>
      <c r="M124" s="609"/>
      <c r="O124" s="609"/>
      <c r="T124" s="586"/>
      <c r="U124" s="586"/>
      <c r="V124" s="586"/>
      <c r="W124" s="586"/>
      <c r="X124" s="586"/>
      <c r="Y124" s="586"/>
      <c r="Z124" s="586"/>
    </row>
    <row r="125" spans="11:26" ht="15.75" customHeight="1">
      <c r="K125" s="609"/>
      <c r="M125" s="609"/>
      <c r="O125" s="609"/>
      <c r="T125" s="586"/>
      <c r="U125" s="586"/>
      <c r="V125" s="586"/>
      <c r="W125" s="586"/>
      <c r="X125" s="586"/>
      <c r="Y125" s="586"/>
      <c r="Z125" s="586"/>
    </row>
    <row r="126" spans="11:26" ht="15.75" customHeight="1">
      <c r="K126" s="609"/>
      <c r="M126" s="609"/>
      <c r="O126" s="609"/>
      <c r="T126" s="586"/>
      <c r="U126" s="586"/>
      <c r="V126" s="586"/>
      <c r="W126" s="586"/>
      <c r="X126" s="586"/>
      <c r="Y126" s="586"/>
      <c r="Z126" s="586"/>
    </row>
    <row r="127" spans="11:26" ht="15.75" customHeight="1">
      <c r="K127" s="609"/>
      <c r="M127" s="609"/>
      <c r="O127" s="609"/>
      <c r="T127" s="586"/>
      <c r="U127" s="586"/>
      <c r="V127" s="586"/>
      <c r="W127" s="586"/>
      <c r="X127" s="586"/>
      <c r="Y127" s="586"/>
      <c r="Z127" s="586"/>
    </row>
    <row r="128" spans="11:26" ht="15.75" customHeight="1">
      <c r="K128" s="609"/>
      <c r="M128" s="609"/>
      <c r="O128" s="609"/>
      <c r="T128" s="586"/>
      <c r="U128" s="586"/>
      <c r="V128" s="586"/>
      <c r="W128" s="586"/>
      <c r="X128" s="586"/>
      <c r="Y128" s="586"/>
      <c r="Z128" s="586"/>
    </row>
    <row r="129" spans="11:26" ht="15.75" customHeight="1">
      <c r="K129" s="609"/>
      <c r="M129" s="609"/>
      <c r="O129" s="609"/>
      <c r="T129" s="586"/>
      <c r="U129" s="586"/>
      <c r="V129" s="586"/>
      <c r="W129" s="586"/>
      <c r="X129" s="586"/>
      <c r="Y129" s="586"/>
      <c r="Z129" s="586"/>
    </row>
    <row r="130" spans="11:26" ht="15.75" customHeight="1">
      <c r="K130" s="609"/>
      <c r="M130" s="609"/>
      <c r="O130" s="609"/>
      <c r="T130" s="586"/>
      <c r="U130" s="586"/>
      <c r="V130" s="586"/>
      <c r="W130" s="586"/>
      <c r="X130" s="586"/>
      <c r="Y130" s="586"/>
      <c r="Z130" s="586"/>
    </row>
    <row r="131" spans="11:26" ht="15.75" customHeight="1">
      <c r="K131" s="609"/>
      <c r="M131" s="609"/>
      <c r="O131" s="609"/>
      <c r="T131" s="586"/>
      <c r="U131" s="586"/>
      <c r="V131" s="586"/>
      <c r="W131" s="586"/>
      <c r="X131" s="586"/>
      <c r="Y131" s="586"/>
      <c r="Z131" s="586"/>
    </row>
    <row r="132" spans="11:26" ht="15.75" customHeight="1">
      <c r="K132" s="609"/>
      <c r="M132" s="609"/>
      <c r="O132" s="609"/>
      <c r="T132" s="586"/>
      <c r="U132" s="586"/>
      <c r="V132" s="586"/>
      <c r="W132" s="586"/>
      <c r="X132" s="586"/>
      <c r="Y132" s="586"/>
      <c r="Z132" s="586"/>
    </row>
    <row r="133" spans="11:26" ht="15.75" customHeight="1">
      <c r="K133" s="609"/>
      <c r="M133" s="609"/>
      <c r="O133" s="609"/>
      <c r="T133" s="586"/>
      <c r="U133" s="586"/>
      <c r="V133" s="586"/>
      <c r="W133" s="586"/>
      <c r="X133" s="586"/>
      <c r="Y133" s="586"/>
      <c r="Z133" s="586"/>
    </row>
    <row r="134" spans="11:26" ht="15.75" customHeight="1">
      <c r="K134" s="609"/>
      <c r="M134" s="609"/>
      <c r="O134" s="609"/>
      <c r="T134" s="586"/>
      <c r="U134" s="586"/>
      <c r="V134" s="586"/>
      <c r="W134" s="586"/>
      <c r="X134" s="586"/>
      <c r="Y134" s="586"/>
      <c r="Z134" s="586"/>
    </row>
    <row r="135" spans="11:26" ht="15.75" customHeight="1">
      <c r="K135" s="609"/>
      <c r="M135" s="609"/>
      <c r="O135" s="609"/>
      <c r="T135" s="586"/>
      <c r="U135" s="586"/>
      <c r="V135" s="586"/>
      <c r="W135" s="586"/>
      <c r="X135" s="586"/>
      <c r="Y135" s="586"/>
      <c r="Z135" s="586"/>
    </row>
    <row r="136" spans="11:26" ht="15.75" customHeight="1">
      <c r="K136" s="609"/>
      <c r="M136" s="609"/>
      <c r="O136" s="609"/>
      <c r="T136" s="586"/>
      <c r="U136" s="586"/>
      <c r="V136" s="586"/>
      <c r="W136" s="586"/>
      <c r="X136" s="586"/>
      <c r="Y136" s="586"/>
      <c r="Z136" s="586"/>
    </row>
    <row r="137" spans="11:26" ht="15.75" customHeight="1">
      <c r="K137" s="609"/>
      <c r="M137" s="609"/>
      <c r="O137" s="609"/>
      <c r="T137" s="586"/>
      <c r="U137" s="586"/>
      <c r="V137" s="586"/>
      <c r="W137" s="586"/>
      <c r="X137" s="586"/>
      <c r="Y137" s="586"/>
      <c r="Z137" s="586"/>
    </row>
    <row r="138" spans="11:26" ht="15.75" customHeight="1">
      <c r="K138" s="609"/>
      <c r="M138" s="609"/>
      <c r="O138" s="609"/>
      <c r="T138" s="586"/>
      <c r="U138" s="586"/>
      <c r="V138" s="586"/>
      <c r="W138" s="586"/>
      <c r="X138" s="586"/>
      <c r="Y138" s="586"/>
      <c r="Z138" s="586"/>
    </row>
    <row r="139" spans="11:26" ht="15.75" customHeight="1">
      <c r="K139" s="609"/>
      <c r="M139" s="609"/>
      <c r="O139" s="609"/>
      <c r="T139" s="586"/>
      <c r="U139" s="586"/>
      <c r="V139" s="586"/>
      <c r="W139" s="586"/>
      <c r="X139" s="586"/>
      <c r="Y139" s="586"/>
      <c r="Z139" s="586"/>
    </row>
    <row r="140" spans="11:26" ht="15.75" customHeight="1">
      <c r="K140" s="609"/>
      <c r="M140" s="609"/>
      <c r="O140" s="609"/>
      <c r="T140" s="586"/>
      <c r="U140" s="586"/>
      <c r="V140" s="586"/>
      <c r="W140" s="586"/>
      <c r="X140" s="586"/>
      <c r="Y140" s="586"/>
      <c r="Z140" s="586"/>
    </row>
    <row r="141" spans="11:26" ht="15.75" customHeight="1">
      <c r="K141" s="609"/>
      <c r="M141" s="609"/>
      <c r="O141" s="609"/>
      <c r="T141" s="586"/>
      <c r="U141" s="586"/>
      <c r="V141" s="586"/>
      <c r="W141" s="586"/>
      <c r="X141" s="586"/>
      <c r="Y141" s="586"/>
      <c r="Z141" s="586"/>
    </row>
    <row r="142" spans="11:26" ht="15.75" customHeight="1">
      <c r="K142" s="609"/>
      <c r="M142" s="609"/>
      <c r="O142" s="609"/>
      <c r="T142" s="586"/>
      <c r="U142" s="586"/>
      <c r="V142" s="586"/>
      <c r="W142" s="586"/>
      <c r="X142" s="586"/>
      <c r="Y142" s="586"/>
      <c r="Z142" s="586"/>
    </row>
    <row r="143" spans="11:26" ht="15.75" customHeight="1">
      <c r="K143" s="609"/>
      <c r="M143" s="609"/>
      <c r="O143" s="609"/>
      <c r="T143" s="586"/>
      <c r="U143" s="586"/>
      <c r="V143" s="586"/>
      <c r="W143" s="586"/>
      <c r="X143" s="586"/>
      <c r="Y143" s="586"/>
      <c r="Z143" s="586"/>
    </row>
    <row r="144" spans="11:26" ht="15.75" customHeight="1">
      <c r="K144" s="609"/>
      <c r="M144" s="609"/>
      <c r="O144" s="609"/>
      <c r="T144" s="586"/>
      <c r="U144" s="586"/>
      <c r="V144" s="586"/>
      <c r="W144" s="586"/>
      <c r="X144" s="586"/>
      <c r="Y144" s="586"/>
      <c r="Z144" s="586"/>
    </row>
    <row r="145" spans="11:26" ht="15.75" customHeight="1">
      <c r="K145" s="609"/>
      <c r="M145" s="609"/>
      <c r="O145" s="609"/>
      <c r="T145" s="586"/>
      <c r="U145" s="586"/>
      <c r="V145" s="586"/>
      <c r="W145" s="586"/>
      <c r="X145" s="586"/>
      <c r="Y145" s="586"/>
      <c r="Z145" s="586"/>
    </row>
    <row r="146" spans="11:26" ht="15.75" customHeight="1">
      <c r="K146" s="609"/>
      <c r="M146" s="609"/>
      <c r="O146" s="609"/>
      <c r="T146" s="586"/>
      <c r="U146" s="586"/>
      <c r="V146" s="586"/>
      <c r="W146" s="586"/>
      <c r="X146" s="586"/>
      <c r="Y146" s="586"/>
      <c r="Z146" s="586"/>
    </row>
    <row r="147" spans="11:26" ht="15.75" customHeight="1">
      <c r="K147" s="609"/>
      <c r="M147" s="609"/>
      <c r="O147" s="609"/>
      <c r="T147" s="586"/>
      <c r="U147" s="586"/>
      <c r="V147" s="586"/>
      <c r="W147" s="586"/>
      <c r="X147" s="586"/>
      <c r="Y147" s="586"/>
      <c r="Z147" s="586"/>
    </row>
    <row r="148" spans="11:26" ht="15.75" customHeight="1">
      <c r="K148" s="609"/>
      <c r="M148" s="609"/>
      <c r="O148" s="609"/>
      <c r="T148" s="586"/>
      <c r="U148" s="586"/>
      <c r="V148" s="586"/>
      <c r="W148" s="586"/>
      <c r="X148" s="586"/>
      <c r="Y148" s="586"/>
      <c r="Z148" s="586"/>
    </row>
    <row r="149" spans="11:26" ht="15.75" customHeight="1">
      <c r="K149" s="609"/>
      <c r="M149" s="609"/>
      <c r="O149" s="609"/>
      <c r="T149" s="586"/>
      <c r="U149" s="586"/>
      <c r="V149" s="586"/>
      <c r="W149" s="586"/>
      <c r="X149" s="586"/>
      <c r="Y149" s="586"/>
      <c r="Z149" s="586"/>
    </row>
    <row r="150" spans="11:26" ht="15.75" customHeight="1">
      <c r="K150" s="609"/>
      <c r="M150" s="609"/>
      <c r="O150" s="609"/>
      <c r="T150" s="586"/>
      <c r="U150" s="586"/>
      <c r="V150" s="586"/>
      <c r="W150" s="586"/>
      <c r="X150" s="586"/>
      <c r="Y150" s="586"/>
      <c r="Z150" s="586"/>
    </row>
    <row r="151" spans="11:26" ht="15.75" customHeight="1">
      <c r="K151" s="609"/>
      <c r="M151" s="609"/>
      <c r="O151" s="609"/>
      <c r="T151" s="586"/>
      <c r="U151" s="586"/>
      <c r="V151" s="586"/>
      <c r="W151" s="586"/>
      <c r="X151" s="586"/>
      <c r="Y151" s="586"/>
      <c r="Z151" s="586"/>
    </row>
    <row r="152" spans="11:26" ht="15.75" customHeight="1">
      <c r="K152" s="609"/>
      <c r="M152" s="609"/>
      <c r="O152" s="609"/>
      <c r="T152" s="586"/>
      <c r="U152" s="586"/>
      <c r="V152" s="586"/>
      <c r="W152" s="586"/>
      <c r="X152" s="586"/>
      <c r="Y152" s="586"/>
      <c r="Z152" s="586"/>
    </row>
    <row r="153" spans="11:26" ht="15.75" customHeight="1">
      <c r="K153" s="609"/>
      <c r="M153" s="609"/>
      <c r="O153" s="609"/>
      <c r="T153" s="586"/>
      <c r="U153" s="586"/>
      <c r="V153" s="586"/>
      <c r="W153" s="586"/>
      <c r="X153" s="586"/>
      <c r="Y153" s="586"/>
      <c r="Z153" s="586"/>
    </row>
    <row r="154" spans="11:26" ht="15.75" customHeight="1">
      <c r="K154" s="609"/>
      <c r="M154" s="609"/>
      <c r="O154" s="609"/>
      <c r="T154" s="586"/>
      <c r="U154" s="586"/>
      <c r="V154" s="586"/>
      <c r="W154" s="586"/>
      <c r="X154" s="586"/>
      <c r="Y154" s="586"/>
      <c r="Z154" s="586"/>
    </row>
    <row r="155" spans="11:26" ht="15.75" customHeight="1">
      <c r="K155" s="609"/>
      <c r="M155" s="609"/>
      <c r="O155" s="609"/>
      <c r="T155" s="586"/>
      <c r="U155" s="586"/>
      <c r="V155" s="586"/>
      <c r="W155" s="586"/>
      <c r="X155" s="586"/>
      <c r="Y155" s="586"/>
      <c r="Z155" s="586"/>
    </row>
    <row r="156" spans="11:26" ht="15.75" customHeight="1">
      <c r="K156" s="609"/>
      <c r="M156" s="609"/>
      <c r="O156" s="609"/>
      <c r="T156" s="586"/>
      <c r="U156" s="586"/>
      <c r="V156" s="586"/>
      <c r="W156" s="586"/>
      <c r="X156" s="586"/>
      <c r="Y156" s="586"/>
      <c r="Z156" s="586"/>
    </row>
    <row r="157" spans="11:26" ht="15.75" customHeight="1">
      <c r="K157" s="609"/>
      <c r="M157" s="609"/>
      <c r="O157" s="609"/>
      <c r="T157" s="586"/>
      <c r="U157" s="586"/>
      <c r="V157" s="586"/>
      <c r="W157" s="586"/>
      <c r="X157" s="586"/>
      <c r="Y157" s="586"/>
      <c r="Z157" s="586"/>
    </row>
    <row r="158" spans="11:26" ht="15.75" customHeight="1">
      <c r="K158" s="609"/>
      <c r="M158" s="609"/>
      <c r="O158" s="609"/>
      <c r="T158" s="586"/>
      <c r="U158" s="586"/>
      <c r="V158" s="586"/>
      <c r="W158" s="586"/>
      <c r="X158" s="586"/>
      <c r="Y158" s="586"/>
      <c r="Z158" s="586"/>
    </row>
    <row r="159" spans="11:26" ht="15.75" customHeight="1">
      <c r="K159" s="609"/>
      <c r="M159" s="609"/>
      <c r="O159" s="609"/>
      <c r="T159" s="586"/>
      <c r="U159" s="586"/>
      <c r="V159" s="586"/>
      <c r="W159" s="586"/>
      <c r="X159" s="586"/>
      <c r="Y159" s="586"/>
      <c r="Z159" s="586"/>
    </row>
    <row r="160" spans="11:26" ht="15.75" customHeight="1">
      <c r="K160" s="609"/>
      <c r="M160" s="609"/>
      <c r="O160" s="609"/>
      <c r="T160" s="586"/>
      <c r="U160" s="586"/>
      <c r="V160" s="586"/>
      <c r="W160" s="586"/>
      <c r="X160" s="586"/>
      <c r="Y160" s="586"/>
      <c r="Z160" s="586"/>
    </row>
    <row r="161" spans="11:26" ht="15.75" customHeight="1">
      <c r="K161" s="609"/>
      <c r="M161" s="609"/>
      <c r="O161" s="609"/>
      <c r="T161" s="586"/>
      <c r="U161" s="586"/>
      <c r="V161" s="586"/>
      <c r="W161" s="586"/>
      <c r="X161" s="586"/>
      <c r="Y161" s="586"/>
      <c r="Z161" s="586"/>
    </row>
    <row r="162" spans="11:26" ht="15.75" customHeight="1">
      <c r="K162" s="609"/>
      <c r="M162" s="609"/>
      <c r="O162" s="609"/>
      <c r="T162" s="586"/>
      <c r="U162" s="586"/>
      <c r="V162" s="586"/>
      <c r="W162" s="586"/>
      <c r="X162" s="586"/>
      <c r="Y162" s="586"/>
      <c r="Z162" s="586"/>
    </row>
    <row r="163" spans="11:26" ht="15.75" customHeight="1">
      <c r="K163" s="609"/>
      <c r="M163" s="609"/>
      <c r="O163" s="609"/>
      <c r="T163" s="586"/>
      <c r="U163" s="586"/>
      <c r="V163" s="586"/>
      <c r="W163" s="586"/>
      <c r="X163" s="586"/>
      <c r="Y163" s="586"/>
      <c r="Z163" s="586"/>
    </row>
    <row r="164" spans="11:26" ht="15.75" customHeight="1">
      <c r="K164" s="609"/>
      <c r="M164" s="609"/>
      <c r="O164" s="609"/>
      <c r="T164" s="586"/>
      <c r="U164" s="586"/>
      <c r="V164" s="586"/>
      <c r="W164" s="586"/>
      <c r="X164" s="586"/>
      <c r="Y164" s="586"/>
      <c r="Z164" s="586"/>
    </row>
    <row r="165" spans="11:26" ht="15.75" customHeight="1">
      <c r="K165" s="609"/>
      <c r="M165" s="609"/>
      <c r="O165" s="609"/>
      <c r="T165" s="586"/>
      <c r="U165" s="586"/>
      <c r="V165" s="586"/>
      <c r="W165" s="586"/>
      <c r="X165" s="586"/>
      <c r="Y165" s="586"/>
      <c r="Z165" s="586"/>
    </row>
    <row r="166" spans="11:26" ht="15.75" customHeight="1">
      <c r="K166" s="609"/>
      <c r="M166" s="609"/>
      <c r="O166" s="609"/>
      <c r="T166" s="586"/>
      <c r="U166" s="586"/>
      <c r="V166" s="586"/>
      <c r="W166" s="586"/>
      <c r="X166" s="586"/>
      <c r="Y166" s="586"/>
      <c r="Z166" s="586"/>
    </row>
    <row r="167" spans="11:26" ht="15.75" customHeight="1">
      <c r="K167" s="609"/>
      <c r="M167" s="609"/>
      <c r="O167" s="609"/>
      <c r="T167" s="586"/>
      <c r="U167" s="586"/>
      <c r="V167" s="586"/>
      <c r="W167" s="586"/>
      <c r="X167" s="586"/>
      <c r="Y167" s="586"/>
      <c r="Z167" s="586"/>
    </row>
    <row r="168" spans="11:26" ht="15.75" customHeight="1">
      <c r="K168" s="609"/>
      <c r="M168" s="609"/>
      <c r="O168" s="609"/>
      <c r="T168" s="586"/>
      <c r="U168" s="586"/>
      <c r="V168" s="586"/>
      <c r="W168" s="586"/>
      <c r="X168" s="586"/>
      <c r="Y168" s="586"/>
      <c r="Z168" s="586"/>
    </row>
    <row r="169" spans="11:26" ht="15.75" customHeight="1">
      <c r="K169" s="609"/>
      <c r="M169" s="609"/>
      <c r="O169" s="609"/>
      <c r="T169" s="586"/>
      <c r="U169" s="586"/>
      <c r="V169" s="586"/>
      <c r="W169" s="586"/>
      <c r="X169" s="586"/>
      <c r="Y169" s="586"/>
      <c r="Z169" s="586"/>
    </row>
    <row r="170" spans="11:26" ht="15.75" customHeight="1">
      <c r="K170" s="609"/>
      <c r="M170" s="609"/>
      <c r="O170" s="609"/>
      <c r="T170" s="586"/>
      <c r="U170" s="586"/>
      <c r="V170" s="586"/>
      <c r="W170" s="586"/>
      <c r="X170" s="586"/>
      <c r="Y170" s="586"/>
      <c r="Z170" s="586"/>
    </row>
    <row r="171" spans="11:26" ht="15.75" customHeight="1">
      <c r="K171" s="609"/>
      <c r="M171" s="609"/>
      <c r="O171" s="609"/>
      <c r="T171" s="586"/>
      <c r="U171" s="586"/>
      <c r="V171" s="586"/>
      <c r="W171" s="586"/>
      <c r="X171" s="586"/>
      <c r="Y171" s="586"/>
      <c r="Z171" s="586"/>
    </row>
    <row r="172" spans="11:26" ht="15.75" customHeight="1">
      <c r="K172" s="609"/>
      <c r="M172" s="609"/>
      <c r="O172" s="609"/>
      <c r="T172" s="586"/>
      <c r="U172" s="586"/>
      <c r="V172" s="586"/>
      <c r="W172" s="586"/>
      <c r="X172" s="586"/>
      <c r="Y172" s="586"/>
      <c r="Z172" s="586"/>
    </row>
    <row r="173" spans="11:26" ht="15.75" customHeight="1">
      <c r="K173" s="609"/>
      <c r="M173" s="609"/>
      <c r="O173" s="609"/>
      <c r="T173" s="586"/>
      <c r="U173" s="586"/>
      <c r="V173" s="586"/>
      <c r="W173" s="586"/>
      <c r="X173" s="586"/>
      <c r="Y173" s="586"/>
      <c r="Z173" s="586"/>
    </row>
    <row r="174" spans="11:26" ht="15.75" customHeight="1">
      <c r="K174" s="609"/>
      <c r="M174" s="609"/>
      <c r="O174" s="609"/>
      <c r="T174" s="586"/>
      <c r="U174" s="586"/>
      <c r="V174" s="586"/>
      <c r="W174" s="586"/>
      <c r="X174" s="586"/>
      <c r="Y174" s="586"/>
      <c r="Z174" s="586"/>
    </row>
    <row r="175" spans="11:26" ht="15.75" customHeight="1">
      <c r="K175" s="609"/>
      <c r="M175" s="609"/>
      <c r="O175" s="609"/>
      <c r="T175" s="586"/>
      <c r="U175" s="586"/>
      <c r="V175" s="586"/>
      <c r="W175" s="586"/>
      <c r="X175" s="586"/>
      <c r="Y175" s="586"/>
      <c r="Z175" s="586"/>
    </row>
    <row r="176" spans="11:26" ht="15.75" customHeight="1">
      <c r="K176" s="609"/>
      <c r="M176" s="609"/>
      <c r="O176" s="609"/>
      <c r="T176" s="586"/>
      <c r="U176" s="586"/>
      <c r="V176" s="586"/>
      <c r="W176" s="586"/>
      <c r="X176" s="586"/>
      <c r="Y176" s="586"/>
      <c r="Z176" s="586"/>
    </row>
    <row r="177" spans="11:26" ht="15.75" customHeight="1">
      <c r="K177" s="609"/>
      <c r="M177" s="609"/>
      <c r="O177" s="609"/>
      <c r="T177" s="586"/>
      <c r="U177" s="586"/>
      <c r="V177" s="586"/>
      <c r="W177" s="586"/>
      <c r="X177" s="586"/>
      <c r="Y177" s="586"/>
      <c r="Z177" s="586"/>
    </row>
    <row r="178" spans="11:26" ht="15.75" customHeight="1">
      <c r="K178" s="609"/>
      <c r="M178" s="609"/>
      <c r="O178" s="609"/>
      <c r="T178" s="586"/>
      <c r="U178" s="586"/>
      <c r="V178" s="586"/>
      <c r="W178" s="586"/>
      <c r="X178" s="586"/>
      <c r="Y178" s="586"/>
      <c r="Z178" s="586"/>
    </row>
    <row r="179" spans="11:26" ht="15.75" customHeight="1">
      <c r="K179" s="609"/>
      <c r="M179" s="609"/>
      <c r="O179" s="609"/>
      <c r="T179" s="586"/>
      <c r="U179" s="586"/>
      <c r="V179" s="586"/>
      <c r="W179" s="586"/>
      <c r="X179" s="586"/>
      <c r="Y179" s="586"/>
      <c r="Z179" s="586"/>
    </row>
    <row r="180" spans="11:26" ht="15.75" customHeight="1">
      <c r="K180" s="609"/>
      <c r="M180" s="609"/>
      <c r="O180" s="609"/>
      <c r="T180" s="586"/>
      <c r="U180" s="586"/>
      <c r="V180" s="586"/>
      <c r="W180" s="586"/>
      <c r="X180" s="586"/>
      <c r="Y180" s="586"/>
      <c r="Z180" s="586"/>
    </row>
    <row r="181" spans="11:26" ht="15.75" customHeight="1">
      <c r="K181" s="609"/>
      <c r="M181" s="609"/>
      <c r="O181" s="609"/>
      <c r="T181" s="586"/>
      <c r="U181" s="586"/>
      <c r="V181" s="586"/>
      <c r="W181" s="586"/>
      <c r="X181" s="586"/>
      <c r="Y181" s="586"/>
      <c r="Z181" s="586"/>
    </row>
    <row r="182" spans="11:26" ht="15.75" customHeight="1">
      <c r="K182" s="609"/>
      <c r="M182" s="609"/>
      <c r="O182" s="609"/>
      <c r="T182" s="586"/>
      <c r="U182" s="586"/>
      <c r="V182" s="586"/>
      <c r="W182" s="586"/>
      <c r="X182" s="586"/>
      <c r="Y182" s="586"/>
      <c r="Z182" s="586"/>
    </row>
    <row r="183" spans="11:26" ht="15.75" customHeight="1">
      <c r="K183" s="609"/>
      <c r="M183" s="609"/>
      <c r="O183" s="609"/>
      <c r="T183" s="586"/>
      <c r="U183" s="586"/>
      <c r="V183" s="586"/>
      <c r="W183" s="586"/>
      <c r="X183" s="586"/>
      <c r="Y183" s="586"/>
      <c r="Z183" s="586"/>
    </row>
    <row r="184" spans="11:26" ht="15.75" customHeight="1">
      <c r="K184" s="609"/>
      <c r="M184" s="609"/>
      <c r="O184" s="609"/>
      <c r="T184" s="586"/>
      <c r="U184" s="586"/>
      <c r="V184" s="586"/>
      <c r="W184" s="586"/>
      <c r="X184" s="586"/>
      <c r="Y184" s="586"/>
      <c r="Z184" s="586"/>
    </row>
    <row r="185" spans="11:26" ht="15.75" customHeight="1">
      <c r="K185" s="609"/>
      <c r="M185" s="609"/>
      <c r="O185" s="609"/>
      <c r="T185" s="586"/>
      <c r="U185" s="586"/>
      <c r="V185" s="586"/>
      <c r="W185" s="586"/>
      <c r="X185" s="586"/>
      <c r="Y185" s="586"/>
      <c r="Z185" s="586"/>
    </row>
    <row r="186" spans="11:26" ht="15.75" customHeight="1">
      <c r="K186" s="609"/>
      <c r="M186" s="609"/>
      <c r="O186" s="609"/>
      <c r="T186" s="586"/>
      <c r="U186" s="586"/>
      <c r="V186" s="586"/>
      <c r="W186" s="586"/>
      <c r="X186" s="586"/>
      <c r="Y186" s="586"/>
      <c r="Z186" s="586"/>
    </row>
    <row r="187" spans="11:26" ht="15.75" customHeight="1">
      <c r="K187" s="609"/>
      <c r="M187" s="609"/>
      <c r="O187" s="609"/>
      <c r="T187" s="586"/>
      <c r="U187" s="586"/>
      <c r="V187" s="586"/>
      <c r="W187" s="586"/>
      <c r="X187" s="586"/>
      <c r="Y187" s="586"/>
      <c r="Z187" s="586"/>
    </row>
    <row r="188" spans="11:26" ht="15.75" customHeight="1">
      <c r="K188" s="609"/>
      <c r="M188" s="609"/>
      <c r="O188" s="609"/>
      <c r="T188" s="586"/>
      <c r="U188" s="586"/>
      <c r="V188" s="586"/>
      <c r="W188" s="586"/>
      <c r="X188" s="586"/>
      <c r="Y188" s="586"/>
      <c r="Z188" s="586"/>
    </row>
    <row r="189" spans="11:26" ht="15.75" customHeight="1">
      <c r="K189" s="609"/>
      <c r="M189" s="609"/>
      <c r="O189" s="609"/>
      <c r="T189" s="586"/>
      <c r="U189" s="586"/>
      <c r="V189" s="586"/>
      <c r="W189" s="586"/>
      <c r="X189" s="586"/>
      <c r="Y189" s="586"/>
      <c r="Z189" s="586"/>
    </row>
    <row r="190" spans="11:26" ht="15.75" customHeight="1">
      <c r="K190" s="609"/>
      <c r="M190" s="609"/>
      <c r="O190" s="609"/>
      <c r="T190" s="586"/>
      <c r="U190" s="586"/>
      <c r="V190" s="586"/>
      <c r="W190" s="586"/>
      <c r="X190" s="586"/>
      <c r="Y190" s="586"/>
      <c r="Z190" s="586"/>
    </row>
    <row r="191" spans="11:26" ht="15.75" customHeight="1">
      <c r="K191" s="609"/>
      <c r="M191" s="609"/>
      <c r="O191" s="609"/>
      <c r="T191" s="586"/>
      <c r="U191" s="586"/>
      <c r="V191" s="586"/>
      <c r="W191" s="586"/>
      <c r="X191" s="586"/>
      <c r="Y191" s="586"/>
      <c r="Z191" s="586"/>
    </row>
    <row r="192" spans="11:26" ht="15.75" customHeight="1">
      <c r="K192" s="609"/>
      <c r="M192" s="609"/>
      <c r="O192" s="609"/>
      <c r="T192" s="586"/>
      <c r="U192" s="586"/>
      <c r="V192" s="586"/>
      <c r="W192" s="586"/>
      <c r="X192" s="586"/>
      <c r="Y192" s="586"/>
      <c r="Z192" s="586"/>
    </row>
    <row r="193" spans="11:26" ht="15.75" customHeight="1">
      <c r="K193" s="609"/>
      <c r="M193" s="609"/>
      <c r="O193" s="609"/>
      <c r="T193" s="586"/>
      <c r="U193" s="586"/>
      <c r="V193" s="586"/>
      <c r="W193" s="586"/>
      <c r="X193" s="586"/>
      <c r="Y193" s="586"/>
      <c r="Z193" s="586"/>
    </row>
    <row r="194" spans="11:26" ht="15.75" customHeight="1">
      <c r="K194" s="609"/>
      <c r="M194" s="609"/>
      <c r="O194" s="609"/>
      <c r="T194" s="586"/>
      <c r="U194" s="586"/>
      <c r="V194" s="586"/>
      <c r="W194" s="586"/>
      <c r="X194" s="586"/>
      <c r="Y194" s="586"/>
      <c r="Z194" s="586"/>
    </row>
    <row r="195" spans="11:26" ht="15.75" customHeight="1">
      <c r="K195" s="609"/>
      <c r="M195" s="609"/>
      <c r="O195" s="609"/>
      <c r="T195" s="586"/>
      <c r="U195" s="586"/>
      <c r="V195" s="586"/>
      <c r="W195" s="586"/>
      <c r="X195" s="586"/>
      <c r="Y195" s="586"/>
      <c r="Z195" s="586"/>
    </row>
    <row r="196" spans="11:26" ht="15.75" customHeight="1">
      <c r="K196" s="609"/>
      <c r="M196" s="609"/>
      <c r="O196" s="609"/>
      <c r="T196" s="586"/>
      <c r="U196" s="586"/>
      <c r="V196" s="586"/>
      <c r="W196" s="586"/>
      <c r="X196" s="586"/>
      <c r="Y196" s="586"/>
      <c r="Z196" s="586"/>
    </row>
    <row r="197" spans="11:26" ht="15.75" customHeight="1">
      <c r="K197" s="609"/>
      <c r="M197" s="609"/>
      <c r="O197" s="609"/>
      <c r="T197" s="586"/>
      <c r="U197" s="586"/>
      <c r="V197" s="586"/>
      <c r="W197" s="586"/>
      <c r="X197" s="586"/>
      <c r="Y197" s="586"/>
      <c r="Z197" s="586"/>
    </row>
    <row r="198" spans="11:26" ht="15.75" customHeight="1">
      <c r="K198" s="609"/>
      <c r="M198" s="609"/>
      <c r="O198" s="609"/>
      <c r="T198" s="586"/>
      <c r="U198" s="586"/>
      <c r="V198" s="586"/>
      <c r="W198" s="586"/>
      <c r="X198" s="586"/>
      <c r="Y198" s="586"/>
      <c r="Z198" s="586"/>
    </row>
    <row r="199" spans="11:26" ht="15.75" customHeight="1">
      <c r="K199" s="609"/>
      <c r="M199" s="609"/>
      <c r="O199" s="609"/>
      <c r="T199" s="586"/>
      <c r="U199" s="586"/>
      <c r="V199" s="586"/>
      <c r="W199" s="586"/>
      <c r="X199" s="586"/>
      <c r="Y199" s="586"/>
      <c r="Z199" s="586"/>
    </row>
    <row r="200" spans="11:26" ht="15.75" customHeight="1">
      <c r="K200" s="609"/>
      <c r="M200" s="609"/>
      <c r="O200" s="609"/>
      <c r="T200" s="586"/>
      <c r="U200" s="586"/>
      <c r="V200" s="586"/>
      <c r="W200" s="586"/>
      <c r="X200" s="586"/>
      <c r="Y200" s="586"/>
      <c r="Z200" s="586"/>
    </row>
    <row r="201" spans="11:26" ht="15.75" customHeight="1">
      <c r="K201" s="609"/>
      <c r="M201" s="609"/>
      <c r="O201" s="609"/>
      <c r="T201" s="586"/>
      <c r="U201" s="586"/>
      <c r="V201" s="586"/>
      <c r="W201" s="586"/>
      <c r="X201" s="586"/>
      <c r="Y201" s="586"/>
      <c r="Z201" s="586"/>
    </row>
    <row r="202" spans="11:26" ht="15.75" customHeight="1">
      <c r="K202" s="609"/>
      <c r="M202" s="609"/>
      <c r="O202" s="609"/>
      <c r="T202" s="586"/>
      <c r="U202" s="586"/>
      <c r="V202" s="586"/>
      <c r="W202" s="586"/>
      <c r="X202" s="586"/>
      <c r="Y202" s="586"/>
      <c r="Z202" s="586"/>
    </row>
    <row r="203" spans="11:26" ht="15.75" customHeight="1">
      <c r="K203" s="609"/>
      <c r="M203" s="609"/>
      <c r="O203" s="609"/>
      <c r="T203" s="586"/>
      <c r="U203" s="586"/>
      <c r="V203" s="586"/>
      <c r="W203" s="586"/>
      <c r="X203" s="586"/>
      <c r="Y203" s="586"/>
      <c r="Z203" s="586"/>
    </row>
    <row r="204" spans="11:26" ht="15.75" customHeight="1">
      <c r="K204" s="609"/>
      <c r="M204" s="609"/>
      <c r="O204" s="609"/>
      <c r="T204" s="586"/>
      <c r="U204" s="586"/>
      <c r="V204" s="586"/>
      <c r="W204" s="586"/>
      <c r="X204" s="586"/>
      <c r="Y204" s="586"/>
      <c r="Z204" s="586"/>
    </row>
    <row r="205" spans="11:26" ht="15.75" customHeight="1">
      <c r="K205" s="609"/>
      <c r="M205" s="609"/>
      <c r="O205" s="609"/>
      <c r="T205" s="586"/>
      <c r="U205" s="586"/>
      <c r="V205" s="586"/>
      <c r="W205" s="586"/>
      <c r="X205" s="586"/>
      <c r="Y205" s="586"/>
      <c r="Z205" s="586"/>
    </row>
    <row r="206" spans="11:26" ht="15.75" customHeight="1">
      <c r="K206" s="609"/>
      <c r="M206" s="609"/>
      <c r="O206" s="609"/>
      <c r="T206" s="586"/>
      <c r="U206" s="586"/>
      <c r="V206" s="586"/>
      <c r="W206" s="586"/>
      <c r="X206" s="586"/>
      <c r="Y206" s="586"/>
      <c r="Z206" s="586"/>
    </row>
    <row r="207" spans="11:26" ht="15.75" customHeight="1">
      <c r="K207" s="609"/>
      <c r="M207" s="609"/>
      <c r="O207" s="609"/>
      <c r="T207" s="586"/>
      <c r="U207" s="586"/>
      <c r="V207" s="586"/>
      <c r="W207" s="586"/>
      <c r="X207" s="586"/>
      <c r="Y207" s="586"/>
      <c r="Z207" s="586"/>
    </row>
    <row r="208" spans="11:26" ht="15.75" customHeight="1">
      <c r="K208" s="609"/>
      <c r="M208" s="609"/>
      <c r="O208" s="609"/>
      <c r="T208" s="586"/>
      <c r="U208" s="586"/>
      <c r="V208" s="586"/>
      <c r="W208" s="586"/>
      <c r="X208" s="586"/>
      <c r="Y208" s="586"/>
      <c r="Z208" s="586"/>
    </row>
    <row r="209" spans="11:26" ht="15.75" customHeight="1">
      <c r="K209" s="609"/>
      <c r="M209" s="609"/>
      <c r="O209" s="609"/>
      <c r="T209" s="586"/>
      <c r="U209" s="586"/>
      <c r="V209" s="586"/>
      <c r="W209" s="586"/>
      <c r="X209" s="586"/>
      <c r="Y209" s="586"/>
      <c r="Z209" s="586"/>
    </row>
    <row r="210" spans="11:26" ht="15.75" customHeight="1">
      <c r="K210" s="609"/>
      <c r="M210" s="609"/>
      <c r="O210" s="609"/>
      <c r="T210" s="586"/>
      <c r="U210" s="586"/>
      <c r="V210" s="586"/>
      <c r="W210" s="586"/>
      <c r="X210" s="586"/>
      <c r="Y210" s="586"/>
      <c r="Z210" s="586"/>
    </row>
    <row r="211" spans="11:26" ht="15.75" customHeight="1">
      <c r="K211" s="609"/>
      <c r="M211" s="609"/>
      <c r="O211" s="609"/>
      <c r="T211" s="586"/>
      <c r="U211" s="586"/>
      <c r="V211" s="586"/>
      <c r="W211" s="586"/>
      <c r="X211" s="586"/>
      <c r="Y211" s="586"/>
      <c r="Z211" s="586"/>
    </row>
    <row r="212" spans="11:26" ht="15.75" customHeight="1">
      <c r="K212" s="609"/>
      <c r="M212" s="609"/>
      <c r="O212" s="609"/>
      <c r="T212" s="586"/>
      <c r="U212" s="586"/>
      <c r="V212" s="586"/>
      <c r="W212" s="586"/>
      <c r="X212" s="586"/>
      <c r="Y212" s="586"/>
      <c r="Z212" s="586"/>
    </row>
    <row r="213" spans="11:26" ht="15.75" customHeight="1">
      <c r="K213" s="609"/>
      <c r="M213" s="609"/>
      <c r="O213" s="609"/>
      <c r="T213" s="586"/>
      <c r="U213" s="586"/>
      <c r="V213" s="586"/>
      <c r="W213" s="586"/>
      <c r="X213" s="586"/>
      <c r="Y213" s="586"/>
      <c r="Z213" s="586"/>
    </row>
    <row r="214" spans="11:26" ht="15.75" customHeight="1">
      <c r="K214" s="609"/>
      <c r="M214" s="609"/>
      <c r="O214" s="609"/>
      <c r="T214" s="586"/>
      <c r="U214" s="586"/>
      <c r="V214" s="586"/>
      <c r="W214" s="586"/>
      <c r="X214" s="586"/>
      <c r="Y214" s="586"/>
      <c r="Z214" s="586"/>
    </row>
    <row r="215" spans="11:26" ht="15.75" customHeight="1">
      <c r="K215" s="609"/>
      <c r="M215" s="609"/>
      <c r="O215" s="609"/>
      <c r="T215" s="586"/>
      <c r="U215" s="586"/>
      <c r="V215" s="586"/>
      <c r="W215" s="586"/>
      <c r="X215" s="586"/>
      <c r="Y215" s="586"/>
      <c r="Z215" s="586"/>
    </row>
    <row r="216" spans="11:26" ht="15.75" customHeight="1">
      <c r="K216" s="609"/>
      <c r="M216" s="609"/>
      <c r="O216" s="609"/>
      <c r="T216" s="586"/>
      <c r="U216" s="586"/>
      <c r="V216" s="586"/>
      <c r="W216" s="586"/>
      <c r="X216" s="586"/>
      <c r="Y216" s="586"/>
      <c r="Z216" s="586"/>
    </row>
    <row r="217" spans="11:26" ht="15.75" customHeight="1">
      <c r="K217" s="609"/>
      <c r="M217" s="609"/>
      <c r="O217" s="609"/>
      <c r="T217" s="586"/>
      <c r="U217" s="586"/>
      <c r="V217" s="586"/>
      <c r="W217" s="586"/>
      <c r="X217" s="586"/>
      <c r="Y217" s="586"/>
      <c r="Z217" s="586"/>
    </row>
    <row r="218" spans="11:26" ht="15.75" customHeight="1">
      <c r="K218" s="609"/>
      <c r="M218" s="609"/>
      <c r="O218" s="609"/>
      <c r="T218" s="586"/>
      <c r="U218" s="586"/>
      <c r="V218" s="586"/>
      <c r="W218" s="586"/>
      <c r="X218" s="586"/>
      <c r="Y218" s="586"/>
      <c r="Z218" s="586"/>
    </row>
    <row r="219" spans="11:26" ht="15.75" customHeight="1">
      <c r="K219" s="609"/>
      <c r="M219" s="609"/>
      <c r="O219" s="609"/>
      <c r="T219" s="586"/>
      <c r="U219" s="586"/>
      <c r="V219" s="586"/>
      <c r="W219" s="586"/>
      <c r="X219" s="586"/>
      <c r="Y219" s="586"/>
      <c r="Z219" s="586"/>
    </row>
    <row r="220" spans="11:26" ht="15.75" customHeight="1">
      <c r="K220" s="609"/>
      <c r="M220" s="609"/>
      <c r="O220" s="609"/>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E4" sqref="E4"/>
    </sheetView>
  </sheetViews>
  <sheetFormatPr baseColWidth="10" defaultColWidth="12.625" defaultRowHeight="15" customHeight="1"/>
  <cols>
    <col min="1" max="1" width="5.75" style="571" customWidth="1"/>
    <col min="2" max="2" width="13.875" style="571" customWidth="1"/>
    <col min="3" max="3" width="16.5" style="571" customWidth="1"/>
    <col min="4" max="4" width="7.375" style="571" customWidth="1"/>
    <col min="5" max="5" width="34.5" style="571" customWidth="1"/>
    <col min="6" max="6" width="7.875" style="571" customWidth="1"/>
    <col min="7" max="7" width="31.625" style="571" customWidth="1"/>
    <col min="8" max="8" width="9.375" style="571" customWidth="1"/>
    <col min="9" max="9" width="7.875" style="571" customWidth="1"/>
    <col min="10" max="10" width="37.625" style="571" customWidth="1"/>
    <col min="11" max="11" width="7.375" style="571" customWidth="1"/>
    <col min="12" max="12" width="53.125" style="571" customWidth="1"/>
    <col min="13" max="13" width="8.25" style="571" customWidth="1"/>
    <col min="14" max="14" width="53.125" style="571" customWidth="1"/>
    <col min="15" max="15" width="22.5" style="571" customWidth="1"/>
    <col min="16" max="16" width="53.125" style="571" customWidth="1"/>
    <col min="17" max="17" width="22.5" style="571" customWidth="1"/>
    <col min="18"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99" customHeight="1">
      <c r="A2" s="1152"/>
      <c r="B2" s="1101"/>
      <c r="C2" s="1101"/>
      <c r="D2" s="1101"/>
      <c r="E2" s="1101"/>
      <c r="F2" s="1101"/>
      <c r="G2" s="1101"/>
      <c r="H2" s="1101"/>
      <c r="I2" s="1151"/>
      <c r="J2" s="572"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16</v>
      </c>
      <c r="B3" s="132" t="s">
        <v>17</v>
      </c>
      <c r="C3" s="132" t="s">
        <v>24</v>
      </c>
      <c r="D3" s="578" t="s">
        <v>25</v>
      </c>
      <c r="E3" s="579" t="s">
        <v>26</v>
      </c>
      <c r="F3" s="578" t="s">
        <v>165</v>
      </c>
      <c r="G3" s="579" t="s">
        <v>166</v>
      </c>
      <c r="H3" s="580"/>
      <c r="I3" s="581" t="s">
        <v>169</v>
      </c>
      <c r="J3" s="145" t="s">
        <v>170</v>
      </c>
      <c r="K3" s="133">
        <v>158550</v>
      </c>
      <c r="L3" s="579" t="s">
        <v>170</v>
      </c>
      <c r="M3" s="146">
        <v>181014</v>
      </c>
      <c r="N3" s="203" t="s">
        <v>1370</v>
      </c>
      <c r="O3" s="235">
        <v>181014</v>
      </c>
      <c r="P3" s="204" t="s">
        <v>1371</v>
      </c>
      <c r="Q3" s="585" t="s">
        <v>53</v>
      </c>
      <c r="R3" s="579"/>
      <c r="S3" s="218"/>
      <c r="T3" s="170"/>
      <c r="U3" s="134"/>
      <c r="V3" s="586"/>
      <c r="W3" s="586"/>
      <c r="X3" s="586"/>
      <c r="Y3" s="586"/>
      <c r="Z3" s="586"/>
    </row>
    <row r="4" spans="1:26" ht="80.099999999999994" customHeight="1">
      <c r="A4" s="577" t="s">
        <v>781</v>
      </c>
      <c r="B4" s="132" t="s">
        <v>782</v>
      </c>
      <c r="C4" s="132" t="s">
        <v>795</v>
      </c>
      <c r="D4" s="578" t="s">
        <v>784</v>
      </c>
      <c r="E4" s="579" t="s">
        <v>785</v>
      </c>
      <c r="F4" s="578" t="s">
        <v>797</v>
      </c>
      <c r="G4" s="579" t="s">
        <v>1375</v>
      </c>
      <c r="H4" s="580"/>
      <c r="I4" s="581" t="s">
        <v>169</v>
      </c>
      <c r="J4" s="145" t="s">
        <v>1376</v>
      </c>
      <c r="K4" s="133">
        <v>2114848</v>
      </c>
      <c r="L4" s="579" t="s">
        <v>1376</v>
      </c>
      <c r="M4" s="146">
        <v>2376044</v>
      </c>
      <c r="N4" s="203" t="s">
        <v>1379</v>
      </c>
      <c r="O4" s="235"/>
      <c r="P4" s="204"/>
      <c r="Q4" s="585"/>
      <c r="R4" s="579"/>
      <c r="S4" s="218"/>
      <c r="T4" s="170"/>
      <c r="U4" s="134"/>
      <c r="V4" s="586"/>
      <c r="W4" s="586"/>
      <c r="X4" s="586"/>
      <c r="Y4" s="586"/>
      <c r="Z4" s="586"/>
    </row>
    <row r="5" spans="1:26" ht="80.099999999999994" customHeight="1">
      <c r="A5" s="592" t="s">
        <v>120</v>
      </c>
      <c r="B5" s="593" t="s">
        <v>122</v>
      </c>
      <c r="C5" s="593" t="s">
        <v>125</v>
      </c>
      <c r="D5" s="594" t="s">
        <v>126</v>
      </c>
      <c r="E5" s="595" t="s">
        <v>127</v>
      </c>
      <c r="F5" s="594" t="s">
        <v>129</v>
      </c>
      <c r="G5" s="595" t="s">
        <v>132</v>
      </c>
      <c r="H5" s="596" t="s">
        <v>169</v>
      </c>
      <c r="I5" s="597"/>
      <c r="J5" s="598" t="s">
        <v>1382</v>
      </c>
      <c r="K5" s="659">
        <v>3012630</v>
      </c>
      <c r="L5" s="595" t="s">
        <v>1382</v>
      </c>
      <c r="M5" s="148">
        <v>3393189</v>
      </c>
      <c r="N5" s="205" t="s">
        <v>1383</v>
      </c>
      <c r="O5" s="250">
        <v>3393189</v>
      </c>
      <c r="P5" s="251" t="s">
        <v>1384</v>
      </c>
      <c r="Q5" s="601" t="s">
        <v>151</v>
      </c>
      <c r="R5" s="595"/>
      <c r="S5" s="880"/>
      <c r="T5" s="170"/>
      <c r="U5" s="134"/>
      <c r="V5" s="586"/>
      <c r="W5" s="586"/>
      <c r="X5" s="586"/>
      <c r="Y5" s="586"/>
      <c r="Z5" s="586"/>
    </row>
    <row r="6" spans="1:26" ht="16.5">
      <c r="T6" s="586"/>
      <c r="U6" s="586"/>
      <c r="V6" s="586"/>
      <c r="W6" s="586"/>
      <c r="X6" s="586"/>
      <c r="Y6" s="586"/>
      <c r="Z6" s="586"/>
    </row>
    <row r="7" spans="1:26" ht="16.5">
      <c r="T7" s="586"/>
      <c r="U7" s="586"/>
      <c r="V7" s="586"/>
      <c r="W7" s="586"/>
      <c r="X7" s="586"/>
      <c r="Y7" s="586"/>
      <c r="Z7" s="586"/>
    </row>
    <row r="8" spans="1:26" ht="16.5">
      <c r="T8" s="586"/>
      <c r="U8" s="586"/>
      <c r="V8" s="586"/>
      <c r="W8" s="586"/>
      <c r="X8" s="586"/>
      <c r="Y8" s="586"/>
      <c r="Z8" s="586"/>
    </row>
    <row r="9" spans="1:26" ht="16.5">
      <c r="T9" s="586"/>
      <c r="U9" s="586"/>
      <c r="V9" s="586"/>
      <c r="W9" s="586"/>
      <c r="X9" s="586"/>
      <c r="Y9" s="586"/>
      <c r="Z9" s="586"/>
    </row>
    <row r="10" spans="1:26" ht="16.5">
      <c r="T10" s="586"/>
      <c r="U10" s="586"/>
      <c r="V10" s="586"/>
      <c r="W10" s="586"/>
      <c r="X10" s="586"/>
      <c r="Y10" s="586"/>
      <c r="Z10" s="586"/>
    </row>
    <row r="11" spans="1:26" ht="16.5">
      <c r="T11" s="586"/>
      <c r="U11" s="586"/>
      <c r="V11" s="586"/>
      <c r="W11" s="586"/>
      <c r="X11" s="586"/>
      <c r="Y11" s="586"/>
      <c r="Z11" s="586"/>
    </row>
    <row r="12" spans="1:26" ht="16.5">
      <c r="T12" s="586"/>
      <c r="U12" s="586"/>
      <c r="V12" s="586"/>
      <c r="W12" s="586"/>
      <c r="X12" s="586"/>
      <c r="Y12" s="586"/>
      <c r="Z12" s="586"/>
    </row>
    <row r="13" spans="1:26" ht="16.5">
      <c r="T13" s="586"/>
      <c r="U13" s="586"/>
      <c r="V13" s="586"/>
      <c r="W13" s="586"/>
      <c r="X13" s="586"/>
      <c r="Y13" s="586"/>
      <c r="Z13" s="586"/>
    </row>
    <row r="14" spans="1:26" ht="16.5">
      <c r="T14" s="586"/>
      <c r="U14" s="586"/>
      <c r="V14" s="586"/>
      <c r="W14" s="586"/>
      <c r="X14" s="586"/>
      <c r="Y14" s="586"/>
      <c r="Z14" s="586"/>
    </row>
    <row r="15" spans="1:26" ht="16.5">
      <c r="T15" s="586"/>
      <c r="U15" s="586"/>
      <c r="V15" s="586"/>
      <c r="W15" s="586"/>
      <c r="X15" s="586"/>
      <c r="Y15" s="586"/>
      <c r="Z15" s="586"/>
    </row>
    <row r="16" spans="1:26" ht="16.5">
      <c r="T16" s="586"/>
      <c r="U16" s="586"/>
      <c r="V16" s="586"/>
      <c r="W16" s="586"/>
      <c r="X16" s="586"/>
      <c r="Y16" s="586"/>
      <c r="Z16" s="586"/>
    </row>
    <row r="17" spans="20:26" ht="16.5">
      <c r="T17" s="586"/>
      <c r="U17" s="586"/>
      <c r="V17" s="586"/>
      <c r="W17" s="586"/>
      <c r="X17" s="586"/>
      <c r="Y17" s="586"/>
      <c r="Z17" s="586"/>
    </row>
    <row r="18" spans="20:26" ht="16.5">
      <c r="T18" s="586"/>
      <c r="U18" s="586"/>
      <c r="V18" s="586"/>
      <c r="W18" s="586"/>
      <c r="X18" s="586"/>
      <c r="Y18" s="586"/>
      <c r="Z18" s="586"/>
    </row>
    <row r="19" spans="20:26" ht="16.5">
      <c r="T19" s="586"/>
      <c r="U19" s="586"/>
      <c r="V19" s="586"/>
      <c r="W19" s="586"/>
      <c r="X19" s="586"/>
      <c r="Y19" s="586"/>
      <c r="Z19" s="586"/>
    </row>
    <row r="20" spans="20:26" ht="16.5">
      <c r="T20" s="586"/>
      <c r="U20" s="586"/>
      <c r="V20" s="586"/>
      <c r="W20" s="586"/>
      <c r="X20" s="586"/>
      <c r="Y20" s="586"/>
      <c r="Z20" s="586"/>
    </row>
    <row r="21" spans="20:26" ht="15.75" customHeight="1">
      <c r="T21" s="586"/>
      <c r="U21" s="586"/>
      <c r="V21" s="586"/>
      <c r="W21" s="586"/>
      <c r="X21" s="586"/>
      <c r="Y21" s="586"/>
      <c r="Z21" s="586"/>
    </row>
    <row r="22" spans="20:26" ht="15.75" customHeight="1">
      <c r="T22" s="586"/>
      <c r="U22" s="586"/>
      <c r="V22" s="586"/>
      <c r="W22" s="586"/>
      <c r="X22" s="586"/>
      <c r="Y22" s="586"/>
      <c r="Z22" s="586"/>
    </row>
    <row r="23" spans="20:26" ht="15.75" customHeight="1">
      <c r="T23" s="586"/>
      <c r="U23" s="586"/>
      <c r="V23" s="586"/>
      <c r="W23" s="586"/>
      <c r="X23" s="586"/>
      <c r="Y23" s="586"/>
      <c r="Z23" s="586"/>
    </row>
    <row r="24" spans="20:26" ht="15.75" customHeight="1">
      <c r="T24" s="586"/>
      <c r="U24" s="586"/>
      <c r="V24" s="586"/>
      <c r="W24" s="586"/>
      <c r="X24" s="586"/>
      <c r="Y24" s="586"/>
      <c r="Z24" s="586"/>
    </row>
    <row r="25" spans="20:26" ht="15.75" customHeight="1">
      <c r="T25" s="586"/>
      <c r="U25" s="586"/>
      <c r="V25" s="586"/>
      <c r="W25" s="586"/>
      <c r="X25" s="586"/>
      <c r="Y25" s="586"/>
      <c r="Z25" s="586"/>
    </row>
    <row r="26" spans="20:26" ht="15.75" customHeight="1">
      <c r="T26" s="586"/>
      <c r="U26" s="586"/>
      <c r="V26" s="586"/>
      <c r="W26" s="586"/>
      <c r="X26" s="586"/>
      <c r="Y26" s="586"/>
      <c r="Z26" s="586"/>
    </row>
    <row r="27" spans="20:26" ht="15.75" customHeight="1">
      <c r="T27" s="586"/>
      <c r="U27" s="586"/>
      <c r="V27" s="586"/>
      <c r="W27" s="586"/>
      <c r="X27" s="586"/>
      <c r="Y27" s="586"/>
      <c r="Z27" s="586"/>
    </row>
    <row r="28" spans="20:26" ht="15.75" customHeight="1">
      <c r="T28" s="586"/>
      <c r="U28" s="586"/>
      <c r="V28" s="586"/>
      <c r="W28" s="586"/>
      <c r="X28" s="586"/>
      <c r="Y28" s="586"/>
      <c r="Z28" s="586"/>
    </row>
    <row r="29" spans="20:26" ht="15.75" customHeight="1">
      <c r="T29" s="586"/>
      <c r="U29" s="586"/>
      <c r="V29" s="586"/>
      <c r="W29" s="586"/>
      <c r="X29" s="586"/>
      <c r="Y29" s="586"/>
      <c r="Z29" s="586"/>
    </row>
    <row r="30" spans="20:26" ht="15.75" customHeight="1">
      <c r="T30" s="586"/>
      <c r="U30" s="586"/>
      <c r="V30" s="586"/>
      <c r="W30" s="586"/>
      <c r="X30" s="586"/>
      <c r="Y30" s="586"/>
      <c r="Z30" s="586"/>
    </row>
    <row r="31" spans="20:26" ht="15.75" customHeight="1">
      <c r="T31" s="586"/>
      <c r="U31" s="586"/>
      <c r="V31" s="586"/>
      <c r="W31" s="586"/>
      <c r="X31" s="586"/>
      <c r="Y31" s="586"/>
      <c r="Z31" s="586"/>
    </row>
    <row r="32" spans="20:26" ht="15.75" customHeight="1">
      <c r="T32" s="586"/>
      <c r="U32" s="586"/>
      <c r="V32" s="586"/>
      <c r="W32" s="586"/>
      <c r="X32" s="586"/>
      <c r="Y32" s="586"/>
      <c r="Z32" s="586"/>
    </row>
    <row r="33" spans="20:26" ht="15.75" customHeight="1">
      <c r="T33" s="586"/>
      <c r="U33" s="586"/>
      <c r="V33" s="586"/>
      <c r="W33" s="586"/>
      <c r="X33" s="586"/>
      <c r="Y33" s="586"/>
      <c r="Z33" s="586"/>
    </row>
    <row r="34" spans="20:26" ht="15.75" customHeight="1">
      <c r="T34" s="586"/>
      <c r="U34" s="586"/>
      <c r="V34" s="586"/>
      <c r="W34" s="586"/>
      <c r="X34" s="586"/>
      <c r="Y34" s="586"/>
      <c r="Z34" s="586"/>
    </row>
    <row r="35" spans="20:26" ht="15.75" customHeight="1">
      <c r="T35" s="586"/>
      <c r="U35" s="586"/>
      <c r="V35" s="586"/>
      <c r="W35" s="586"/>
      <c r="X35" s="586"/>
      <c r="Y35" s="586"/>
      <c r="Z35" s="586"/>
    </row>
    <row r="36" spans="20:26" ht="15.75" customHeight="1">
      <c r="T36" s="586"/>
      <c r="U36" s="586"/>
      <c r="V36" s="586"/>
      <c r="W36" s="586"/>
      <c r="X36" s="586"/>
      <c r="Y36" s="586"/>
      <c r="Z36" s="586"/>
    </row>
    <row r="37" spans="20:26" ht="15.75" customHeight="1">
      <c r="T37" s="586"/>
      <c r="U37" s="586"/>
      <c r="V37" s="586"/>
      <c r="W37" s="586"/>
      <c r="X37" s="586"/>
      <c r="Y37" s="586"/>
      <c r="Z37" s="586"/>
    </row>
    <row r="38" spans="20:26" ht="15.75" customHeight="1">
      <c r="T38" s="586"/>
      <c r="U38" s="586"/>
      <c r="V38" s="586"/>
      <c r="W38" s="586"/>
      <c r="X38" s="586"/>
      <c r="Y38" s="586"/>
      <c r="Z38" s="586"/>
    </row>
    <row r="39" spans="20:26" ht="15.75" customHeight="1">
      <c r="T39" s="586"/>
      <c r="U39" s="586"/>
      <c r="V39" s="586"/>
      <c r="W39" s="586"/>
      <c r="X39" s="586"/>
      <c r="Y39" s="586"/>
      <c r="Z39" s="586"/>
    </row>
    <row r="40" spans="20:26" ht="15.75" customHeight="1">
      <c r="T40" s="586"/>
      <c r="U40" s="586"/>
      <c r="V40" s="586"/>
      <c r="W40" s="586"/>
      <c r="X40" s="586"/>
      <c r="Y40" s="586"/>
      <c r="Z40" s="586"/>
    </row>
    <row r="41" spans="20:26" ht="15.75" customHeight="1">
      <c r="T41" s="586"/>
      <c r="U41" s="586"/>
      <c r="V41" s="586"/>
      <c r="W41" s="586"/>
      <c r="X41" s="586"/>
      <c r="Y41" s="586"/>
      <c r="Z41" s="586"/>
    </row>
    <row r="42" spans="20:26" ht="15.75" customHeight="1">
      <c r="T42" s="586"/>
      <c r="U42" s="586"/>
      <c r="V42" s="586"/>
      <c r="W42" s="586"/>
      <c r="X42" s="586"/>
      <c r="Y42" s="586"/>
      <c r="Z42" s="586"/>
    </row>
    <row r="43" spans="20:26" ht="15.75" customHeight="1">
      <c r="T43" s="586"/>
      <c r="U43" s="586"/>
      <c r="V43" s="586"/>
      <c r="W43" s="586"/>
      <c r="X43" s="586"/>
      <c r="Y43" s="586"/>
      <c r="Z43" s="586"/>
    </row>
    <row r="44" spans="20:26" ht="15.75" customHeight="1">
      <c r="T44" s="586"/>
      <c r="U44" s="586"/>
      <c r="V44" s="586"/>
      <c r="W44" s="586"/>
      <c r="X44" s="586"/>
      <c r="Y44" s="586"/>
      <c r="Z44" s="586"/>
    </row>
    <row r="45" spans="20:26" ht="15.75" customHeight="1">
      <c r="T45" s="586"/>
      <c r="U45" s="586"/>
      <c r="V45" s="586"/>
      <c r="W45" s="586"/>
      <c r="X45" s="586"/>
      <c r="Y45" s="586"/>
      <c r="Z45" s="586"/>
    </row>
    <row r="46" spans="20:26" ht="15.75" customHeight="1">
      <c r="T46" s="586"/>
      <c r="U46" s="586"/>
      <c r="V46" s="586"/>
      <c r="W46" s="586"/>
      <c r="X46" s="586"/>
      <c r="Y46" s="586"/>
      <c r="Z46" s="586"/>
    </row>
    <row r="47" spans="20:26" ht="15.75" customHeight="1">
      <c r="T47" s="586"/>
      <c r="U47" s="586"/>
      <c r="V47" s="586"/>
      <c r="W47" s="586"/>
      <c r="X47" s="586"/>
      <c r="Y47" s="586"/>
      <c r="Z47" s="586"/>
    </row>
    <row r="48" spans="20:26" ht="15.75" customHeight="1">
      <c r="T48" s="586"/>
      <c r="U48" s="586"/>
      <c r="V48" s="586"/>
      <c r="W48" s="586"/>
      <c r="X48" s="586"/>
      <c r="Y48" s="586"/>
      <c r="Z48" s="586"/>
    </row>
    <row r="49" spans="20:26" ht="15.75" customHeight="1">
      <c r="T49" s="586"/>
      <c r="U49" s="586"/>
      <c r="V49" s="586"/>
      <c r="W49" s="586"/>
      <c r="X49" s="586"/>
      <c r="Y49" s="586"/>
      <c r="Z49" s="586"/>
    </row>
    <row r="50" spans="20:26" ht="15.75" customHeight="1">
      <c r="T50" s="586"/>
      <c r="U50" s="586"/>
      <c r="V50" s="586"/>
      <c r="W50" s="586"/>
      <c r="X50" s="586"/>
      <c r="Y50" s="586"/>
      <c r="Z50" s="586"/>
    </row>
    <row r="51" spans="20:26" ht="15.75" customHeight="1">
      <c r="T51" s="586"/>
      <c r="U51" s="586"/>
      <c r="V51" s="586"/>
      <c r="W51" s="586"/>
      <c r="X51" s="586"/>
      <c r="Y51" s="586"/>
      <c r="Z51" s="586"/>
    </row>
    <row r="52" spans="20:26" ht="15.75" customHeight="1">
      <c r="T52" s="586"/>
      <c r="U52" s="586"/>
      <c r="V52" s="586"/>
      <c r="W52" s="586"/>
      <c r="X52" s="586"/>
      <c r="Y52" s="586"/>
      <c r="Z52" s="586"/>
    </row>
    <row r="53" spans="20:26" ht="15.75" customHeight="1">
      <c r="T53" s="586"/>
      <c r="U53" s="586"/>
      <c r="V53" s="586"/>
      <c r="W53" s="586"/>
      <c r="X53" s="586"/>
      <c r="Y53" s="586"/>
      <c r="Z53" s="586"/>
    </row>
    <row r="54" spans="20:26" ht="15.75" customHeight="1">
      <c r="T54" s="586"/>
      <c r="U54" s="586"/>
      <c r="V54" s="586"/>
      <c r="W54" s="586"/>
      <c r="X54" s="586"/>
      <c r="Y54" s="586"/>
      <c r="Z54" s="586"/>
    </row>
    <row r="55" spans="20:26" ht="15.75" customHeight="1">
      <c r="T55" s="586"/>
      <c r="U55" s="586"/>
      <c r="V55" s="586"/>
      <c r="W55" s="586"/>
      <c r="X55" s="586"/>
      <c r="Y55" s="586"/>
      <c r="Z55" s="586"/>
    </row>
    <row r="56" spans="20:26" ht="15.75" customHeight="1">
      <c r="T56" s="586"/>
      <c r="U56" s="586"/>
      <c r="V56" s="586"/>
      <c r="W56" s="586"/>
      <c r="X56" s="586"/>
      <c r="Y56" s="586"/>
      <c r="Z56" s="586"/>
    </row>
    <row r="57" spans="20:26" ht="15.75" customHeight="1">
      <c r="T57" s="586"/>
      <c r="U57" s="586"/>
      <c r="V57" s="586"/>
      <c r="W57" s="586"/>
      <c r="X57" s="586"/>
      <c r="Y57" s="586"/>
      <c r="Z57" s="586"/>
    </row>
    <row r="58" spans="20:26" ht="15.75" customHeight="1">
      <c r="T58" s="586"/>
      <c r="U58" s="586"/>
      <c r="V58" s="586"/>
      <c r="W58" s="586"/>
      <c r="X58" s="586"/>
      <c r="Y58" s="586"/>
      <c r="Z58" s="586"/>
    </row>
    <row r="59" spans="20:26" ht="15.75" customHeight="1">
      <c r="T59" s="586"/>
      <c r="U59" s="586"/>
      <c r="V59" s="586"/>
      <c r="W59" s="586"/>
      <c r="X59" s="586"/>
      <c r="Y59" s="586"/>
      <c r="Z59" s="586"/>
    </row>
    <row r="60" spans="20:26" ht="15.75" customHeight="1">
      <c r="T60" s="586"/>
      <c r="U60" s="586"/>
      <c r="V60" s="586"/>
      <c r="W60" s="586"/>
      <c r="X60" s="586"/>
      <c r="Y60" s="586"/>
      <c r="Z60" s="586"/>
    </row>
    <row r="61" spans="20:26" ht="15.75" customHeight="1">
      <c r="T61" s="586"/>
      <c r="U61" s="586"/>
      <c r="V61" s="586"/>
      <c r="W61" s="586"/>
      <c r="X61" s="586"/>
      <c r="Y61" s="586"/>
      <c r="Z61" s="586"/>
    </row>
    <row r="62" spans="20:26" ht="15.75" customHeight="1">
      <c r="T62" s="586"/>
      <c r="U62" s="586"/>
      <c r="V62" s="586"/>
      <c r="W62" s="586"/>
      <c r="X62" s="586"/>
      <c r="Y62" s="586"/>
      <c r="Z62" s="586"/>
    </row>
    <row r="63" spans="20:26" ht="15.75" customHeight="1">
      <c r="T63" s="586"/>
      <c r="U63" s="586"/>
      <c r="V63" s="586"/>
      <c r="W63" s="586"/>
      <c r="X63" s="586"/>
      <c r="Y63" s="586"/>
      <c r="Z63" s="586"/>
    </row>
    <row r="64" spans="20:26" ht="15.75" customHeight="1">
      <c r="T64" s="586"/>
      <c r="U64" s="586"/>
      <c r="V64" s="586"/>
      <c r="W64" s="586"/>
      <c r="X64" s="586"/>
      <c r="Y64" s="586"/>
      <c r="Z64" s="586"/>
    </row>
    <row r="65" spans="20:26" ht="15.75" customHeight="1">
      <c r="T65" s="586"/>
      <c r="U65" s="586"/>
      <c r="V65" s="586"/>
      <c r="W65" s="586"/>
      <c r="X65" s="586"/>
      <c r="Y65" s="586"/>
      <c r="Z65" s="586"/>
    </row>
    <row r="66" spans="20:26" ht="15.75" customHeight="1">
      <c r="T66" s="586"/>
      <c r="U66" s="586"/>
      <c r="V66" s="586"/>
      <c r="W66" s="586"/>
      <c r="X66" s="586"/>
      <c r="Y66" s="586"/>
      <c r="Z66" s="586"/>
    </row>
    <row r="67" spans="20:26" ht="15.75" customHeight="1">
      <c r="T67" s="586"/>
      <c r="U67" s="586"/>
      <c r="V67" s="586"/>
      <c r="W67" s="586"/>
      <c r="X67" s="586"/>
      <c r="Y67" s="586"/>
      <c r="Z67" s="586"/>
    </row>
    <row r="68" spans="20:26" ht="15.75" customHeight="1">
      <c r="T68" s="586"/>
      <c r="U68" s="586"/>
      <c r="V68" s="586"/>
      <c r="W68" s="586"/>
      <c r="X68" s="586"/>
      <c r="Y68" s="586"/>
      <c r="Z68" s="586"/>
    </row>
    <row r="69" spans="20:26" ht="15.75" customHeight="1">
      <c r="T69" s="586"/>
      <c r="U69" s="586"/>
      <c r="V69" s="586"/>
      <c r="W69" s="586"/>
      <c r="X69" s="586"/>
      <c r="Y69" s="586"/>
      <c r="Z69" s="586"/>
    </row>
    <row r="70" spans="20:26" ht="15.75" customHeight="1">
      <c r="T70" s="586"/>
      <c r="U70" s="586"/>
      <c r="V70" s="586"/>
      <c r="W70" s="586"/>
      <c r="X70" s="586"/>
      <c r="Y70" s="586"/>
      <c r="Z70" s="586"/>
    </row>
    <row r="71" spans="20:26" ht="15.75" customHeight="1">
      <c r="T71" s="586"/>
      <c r="U71" s="586"/>
      <c r="V71" s="586"/>
      <c r="W71" s="586"/>
      <c r="X71" s="586"/>
      <c r="Y71" s="586"/>
      <c r="Z71" s="586"/>
    </row>
    <row r="72" spans="20:26" ht="15.75" customHeight="1">
      <c r="T72" s="586"/>
      <c r="U72" s="586"/>
      <c r="V72" s="586"/>
      <c r="W72" s="586"/>
      <c r="X72" s="586"/>
      <c r="Y72" s="586"/>
      <c r="Z72" s="586"/>
    </row>
    <row r="73" spans="20:26" ht="15.75" customHeight="1">
      <c r="T73" s="586"/>
      <c r="U73" s="586"/>
      <c r="V73" s="586"/>
      <c r="W73" s="586"/>
      <c r="X73" s="586"/>
      <c r="Y73" s="586"/>
      <c r="Z73" s="586"/>
    </row>
    <row r="74" spans="20:26" ht="15.75" customHeight="1">
      <c r="T74" s="586"/>
      <c r="U74" s="586"/>
      <c r="V74" s="586"/>
      <c r="W74" s="586"/>
      <c r="X74" s="586"/>
      <c r="Y74" s="586"/>
      <c r="Z74" s="586"/>
    </row>
    <row r="75" spans="20:26" ht="15.75" customHeight="1">
      <c r="T75" s="586"/>
      <c r="U75" s="586"/>
      <c r="V75" s="586"/>
      <c r="W75" s="586"/>
      <c r="X75" s="586"/>
      <c r="Y75" s="586"/>
      <c r="Z75" s="586"/>
    </row>
    <row r="76" spans="20:26" ht="15.75" customHeight="1">
      <c r="T76" s="586"/>
      <c r="U76" s="586"/>
      <c r="V76" s="586"/>
      <c r="W76" s="586"/>
      <c r="X76" s="586"/>
      <c r="Y76" s="586"/>
      <c r="Z76" s="586"/>
    </row>
    <row r="77" spans="20:26" ht="15.75" customHeight="1">
      <c r="T77" s="586"/>
      <c r="U77" s="586"/>
      <c r="V77" s="586"/>
      <c r="W77" s="586"/>
      <c r="X77" s="586"/>
      <c r="Y77" s="586"/>
      <c r="Z77" s="586"/>
    </row>
    <row r="78" spans="20:26" ht="15.75" customHeight="1">
      <c r="T78" s="586"/>
      <c r="U78" s="586"/>
      <c r="V78" s="586"/>
      <c r="W78" s="586"/>
      <c r="X78" s="586"/>
      <c r="Y78" s="586"/>
      <c r="Z78" s="586"/>
    </row>
    <row r="79" spans="20:26" ht="15.75" customHeight="1">
      <c r="T79" s="586"/>
      <c r="U79" s="586"/>
      <c r="V79" s="586"/>
      <c r="W79" s="586"/>
      <c r="X79" s="586"/>
      <c r="Y79" s="586"/>
      <c r="Z79" s="586"/>
    </row>
    <row r="80" spans="20:26" ht="15.75" customHeight="1">
      <c r="T80" s="586"/>
      <c r="U80" s="586"/>
      <c r="V80" s="586"/>
      <c r="W80" s="586"/>
      <c r="X80" s="586"/>
      <c r="Y80" s="586"/>
      <c r="Z80" s="586"/>
    </row>
    <row r="81" spans="20:26" ht="15.75" customHeight="1">
      <c r="T81" s="586"/>
      <c r="U81" s="586"/>
      <c r="V81" s="586"/>
      <c r="W81" s="586"/>
      <c r="X81" s="586"/>
      <c r="Y81" s="586"/>
      <c r="Z81" s="586"/>
    </row>
    <row r="82" spans="20:26" ht="15.75" customHeight="1">
      <c r="T82" s="586"/>
      <c r="U82" s="586"/>
      <c r="V82" s="586"/>
      <c r="W82" s="586"/>
      <c r="X82" s="586"/>
      <c r="Y82" s="586"/>
      <c r="Z82" s="586"/>
    </row>
    <row r="83" spans="20:26" ht="15.75" customHeight="1">
      <c r="T83" s="586"/>
      <c r="U83" s="586"/>
      <c r="V83" s="586"/>
      <c r="W83" s="586"/>
      <c r="X83" s="586"/>
      <c r="Y83" s="586"/>
      <c r="Z83" s="586"/>
    </row>
    <row r="84" spans="20:26" ht="15.75" customHeight="1">
      <c r="T84" s="586"/>
      <c r="U84" s="586"/>
      <c r="V84" s="586"/>
      <c r="W84" s="586"/>
      <c r="X84" s="586"/>
      <c r="Y84" s="586"/>
      <c r="Z84" s="586"/>
    </row>
    <row r="85" spans="20:26" ht="15.75" customHeight="1">
      <c r="T85" s="586"/>
      <c r="U85" s="586"/>
      <c r="V85" s="586"/>
      <c r="W85" s="586"/>
      <c r="X85" s="586"/>
      <c r="Y85" s="586"/>
      <c r="Z85" s="586"/>
    </row>
    <row r="86" spans="20:26" ht="15.75" customHeight="1">
      <c r="T86" s="586"/>
      <c r="U86" s="586"/>
      <c r="V86" s="586"/>
      <c r="W86" s="586"/>
      <c r="X86" s="586"/>
      <c r="Y86" s="586"/>
      <c r="Z86" s="586"/>
    </row>
    <row r="87" spans="20:26" ht="15.75" customHeight="1">
      <c r="T87" s="586"/>
      <c r="U87" s="586"/>
      <c r="V87" s="586"/>
      <c r="W87" s="586"/>
      <c r="X87" s="586"/>
      <c r="Y87" s="586"/>
      <c r="Z87" s="586"/>
    </row>
    <row r="88" spans="20:26" ht="15.75" customHeight="1">
      <c r="T88" s="586"/>
      <c r="U88" s="586"/>
      <c r="V88" s="586"/>
      <c r="W88" s="586"/>
      <c r="X88" s="586"/>
      <c r="Y88" s="586"/>
      <c r="Z88" s="586"/>
    </row>
    <row r="89" spans="20:26" ht="15.75" customHeight="1">
      <c r="T89" s="586"/>
      <c r="U89" s="586"/>
      <c r="V89" s="586"/>
      <c r="W89" s="586"/>
      <c r="X89" s="586"/>
      <c r="Y89" s="586"/>
      <c r="Z89" s="586"/>
    </row>
    <row r="90" spans="20:26" ht="15.75" customHeight="1">
      <c r="T90" s="586"/>
      <c r="U90" s="586"/>
      <c r="V90" s="586"/>
      <c r="W90" s="586"/>
      <c r="X90" s="586"/>
      <c r="Y90" s="586"/>
      <c r="Z90" s="586"/>
    </row>
    <row r="91" spans="20:26" ht="15.75" customHeight="1">
      <c r="T91" s="586"/>
      <c r="U91" s="586"/>
      <c r="V91" s="586"/>
      <c r="W91" s="586"/>
      <c r="X91" s="586"/>
      <c r="Y91" s="586"/>
      <c r="Z91" s="586"/>
    </row>
    <row r="92" spans="20:26" ht="15.75" customHeight="1">
      <c r="T92" s="586"/>
      <c r="U92" s="586"/>
      <c r="V92" s="586"/>
      <c r="W92" s="586"/>
      <c r="X92" s="586"/>
      <c r="Y92" s="586"/>
      <c r="Z92" s="586"/>
    </row>
    <row r="93" spans="20:26" ht="15.75" customHeight="1">
      <c r="T93" s="586"/>
      <c r="U93" s="586"/>
      <c r="V93" s="586"/>
      <c r="W93" s="586"/>
      <c r="X93" s="586"/>
      <c r="Y93" s="586"/>
      <c r="Z93" s="586"/>
    </row>
    <row r="94" spans="20:26" ht="15.75" customHeight="1">
      <c r="T94" s="586"/>
      <c r="U94" s="586"/>
      <c r="V94" s="586"/>
      <c r="W94" s="586"/>
      <c r="X94" s="586"/>
      <c r="Y94" s="586"/>
      <c r="Z94" s="586"/>
    </row>
    <row r="95" spans="20:26" ht="15.75" customHeight="1">
      <c r="T95" s="586"/>
      <c r="U95" s="586"/>
      <c r="V95" s="586"/>
      <c r="W95" s="586"/>
      <c r="X95" s="586"/>
      <c r="Y95" s="586"/>
      <c r="Z95" s="586"/>
    </row>
    <row r="96" spans="20:26" ht="15.75" customHeight="1">
      <c r="T96" s="586"/>
      <c r="U96" s="586"/>
      <c r="V96" s="586"/>
      <c r="W96" s="586"/>
      <c r="X96" s="586"/>
      <c r="Y96" s="586"/>
      <c r="Z96" s="586"/>
    </row>
    <row r="97" spans="20:26" ht="15.75" customHeight="1">
      <c r="T97" s="586"/>
      <c r="U97" s="586"/>
      <c r="V97" s="586"/>
      <c r="W97" s="586"/>
      <c r="X97" s="586"/>
      <c r="Y97" s="586"/>
      <c r="Z97" s="586"/>
    </row>
    <row r="98" spans="20:26" ht="15.75" customHeight="1">
      <c r="T98" s="586"/>
      <c r="U98" s="586"/>
      <c r="V98" s="586"/>
      <c r="W98" s="586"/>
      <c r="X98" s="586"/>
      <c r="Y98" s="586"/>
      <c r="Z98" s="586"/>
    </row>
    <row r="99" spans="20:26" ht="15.75" customHeight="1">
      <c r="T99" s="586"/>
      <c r="U99" s="586"/>
      <c r="V99" s="586"/>
      <c r="W99" s="586"/>
      <c r="X99" s="586"/>
      <c r="Y99" s="586"/>
      <c r="Z99" s="586"/>
    </row>
    <row r="100" spans="20:26" ht="15.75" customHeight="1">
      <c r="T100" s="586"/>
      <c r="U100" s="586"/>
      <c r="V100" s="586"/>
      <c r="W100" s="586"/>
      <c r="X100" s="586"/>
      <c r="Y100" s="586"/>
      <c r="Z100" s="586"/>
    </row>
    <row r="101" spans="20:26" ht="15.75" customHeight="1">
      <c r="T101" s="586"/>
      <c r="U101" s="586"/>
      <c r="V101" s="586"/>
      <c r="W101" s="586"/>
      <c r="X101" s="586"/>
      <c r="Y101" s="586"/>
      <c r="Z101" s="586"/>
    </row>
    <row r="102" spans="20:26" ht="15.75" customHeight="1">
      <c r="T102" s="586"/>
      <c r="U102" s="586"/>
      <c r="V102" s="586"/>
      <c r="W102" s="586"/>
      <c r="X102" s="586"/>
      <c r="Y102" s="586"/>
      <c r="Z102" s="586"/>
    </row>
    <row r="103" spans="20:26" ht="15.75" customHeight="1">
      <c r="T103" s="586"/>
      <c r="U103" s="586"/>
      <c r="V103" s="586"/>
      <c r="W103" s="586"/>
      <c r="X103" s="586"/>
      <c r="Y103" s="586"/>
      <c r="Z103" s="586"/>
    </row>
    <row r="104" spans="20:26" ht="15.75" customHeight="1">
      <c r="T104" s="586"/>
      <c r="U104" s="586"/>
      <c r="V104" s="586"/>
      <c r="W104" s="586"/>
      <c r="X104" s="586"/>
      <c r="Y104" s="586"/>
      <c r="Z104" s="586"/>
    </row>
    <row r="105" spans="20:26" ht="15.75" customHeight="1">
      <c r="T105" s="586"/>
      <c r="U105" s="586"/>
      <c r="V105" s="586"/>
      <c r="W105" s="586"/>
      <c r="X105" s="586"/>
      <c r="Y105" s="586"/>
      <c r="Z105" s="586"/>
    </row>
    <row r="106" spans="20:26" ht="15.75" customHeight="1">
      <c r="T106" s="586"/>
      <c r="U106" s="586"/>
      <c r="V106" s="586"/>
      <c r="W106" s="586"/>
      <c r="X106" s="586"/>
      <c r="Y106" s="586"/>
      <c r="Z106" s="586"/>
    </row>
    <row r="107" spans="20:26" ht="15.75" customHeight="1">
      <c r="T107" s="586"/>
      <c r="U107" s="586"/>
      <c r="V107" s="586"/>
      <c r="W107" s="586"/>
      <c r="X107" s="586"/>
      <c r="Y107" s="586"/>
      <c r="Z107" s="586"/>
    </row>
    <row r="108" spans="20:26" ht="15.75" customHeight="1">
      <c r="T108" s="586"/>
      <c r="U108" s="586"/>
      <c r="V108" s="586"/>
      <c r="W108" s="586"/>
      <c r="X108" s="586"/>
      <c r="Y108" s="586"/>
      <c r="Z108" s="586"/>
    </row>
    <row r="109" spans="20:26" ht="15.75" customHeight="1">
      <c r="T109" s="586"/>
      <c r="U109" s="586"/>
      <c r="V109" s="586"/>
      <c r="W109" s="586"/>
      <c r="X109" s="586"/>
      <c r="Y109" s="586"/>
      <c r="Z109" s="586"/>
    </row>
    <row r="110" spans="20:26" ht="15.75" customHeight="1">
      <c r="T110" s="586"/>
      <c r="U110" s="586"/>
      <c r="V110" s="586"/>
      <c r="W110" s="586"/>
      <c r="X110" s="586"/>
      <c r="Y110" s="586"/>
      <c r="Z110" s="586"/>
    </row>
    <row r="111" spans="20:26" ht="15.75" customHeight="1">
      <c r="T111" s="586"/>
      <c r="U111" s="586"/>
      <c r="V111" s="586"/>
      <c r="W111" s="586"/>
      <c r="X111" s="586"/>
      <c r="Y111" s="586"/>
      <c r="Z111" s="586"/>
    </row>
    <row r="112" spans="20:26" ht="15.75" customHeight="1">
      <c r="T112" s="586"/>
      <c r="U112" s="586"/>
      <c r="V112" s="586"/>
      <c r="W112" s="586"/>
      <c r="X112" s="586"/>
      <c r="Y112" s="586"/>
      <c r="Z112" s="586"/>
    </row>
    <row r="113" spans="20:26" ht="15.75" customHeight="1">
      <c r="T113" s="586"/>
      <c r="U113" s="586"/>
      <c r="V113" s="586"/>
      <c r="W113" s="586"/>
      <c r="X113" s="586"/>
      <c r="Y113" s="586"/>
      <c r="Z113" s="586"/>
    </row>
    <row r="114" spans="20:26" ht="15.75" customHeight="1">
      <c r="T114" s="586"/>
      <c r="U114" s="586"/>
      <c r="V114" s="586"/>
      <c r="W114" s="586"/>
      <c r="X114" s="586"/>
      <c r="Y114" s="586"/>
      <c r="Z114" s="586"/>
    </row>
    <row r="115" spans="20:26" ht="15.75" customHeight="1">
      <c r="T115" s="586"/>
      <c r="U115" s="586"/>
      <c r="V115" s="586"/>
      <c r="W115" s="586"/>
      <c r="X115" s="586"/>
      <c r="Y115" s="586"/>
      <c r="Z115" s="586"/>
    </row>
    <row r="116" spans="20:26" ht="15.75" customHeight="1">
      <c r="T116" s="586"/>
      <c r="U116" s="586"/>
      <c r="V116" s="586"/>
      <c r="W116" s="586"/>
      <c r="X116" s="586"/>
      <c r="Y116" s="586"/>
      <c r="Z116" s="586"/>
    </row>
    <row r="117" spans="20:26" ht="15.75" customHeight="1">
      <c r="T117" s="586"/>
      <c r="U117" s="586"/>
      <c r="V117" s="586"/>
      <c r="W117" s="586"/>
      <c r="X117" s="586"/>
      <c r="Y117" s="586"/>
      <c r="Z117" s="586"/>
    </row>
    <row r="118" spans="20:26" ht="15.75" customHeight="1">
      <c r="T118" s="586"/>
      <c r="U118" s="586"/>
      <c r="V118" s="586"/>
      <c r="W118" s="586"/>
      <c r="X118" s="586"/>
      <c r="Y118" s="586"/>
      <c r="Z118" s="586"/>
    </row>
    <row r="119" spans="20:26" ht="15.75" customHeight="1">
      <c r="T119" s="586"/>
      <c r="U119" s="586"/>
      <c r="V119" s="586"/>
      <c r="W119" s="586"/>
      <c r="X119" s="586"/>
      <c r="Y119" s="586"/>
      <c r="Z119" s="586"/>
    </row>
    <row r="120" spans="20:26" ht="15.75" customHeight="1">
      <c r="T120" s="586"/>
      <c r="U120" s="586"/>
      <c r="V120" s="586"/>
      <c r="W120" s="586"/>
      <c r="X120" s="586"/>
      <c r="Y120" s="586"/>
      <c r="Z120" s="586"/>
    </row>
    <row r="121" spans="20:26" ht="15.75" customHeight="1">
      <c r="T121" s="586"/>
      <c r="U121" s="586"/>
      <c r="V121" s="586"/>
      <c r="W121" s="586"/>
      <c r="X121" s="586"/>
      <c r="Y121" s="586"/>
      <c r="Z121" s="586"/>
    </row>
    <row r="122" spans="20:26" ht="15.75" customHeight="1">
      <c r="T122" s="586"/>
      <c r="U122" s="586"/>
      <c r="V122" s="586"/>
      <c r="W122" s="586"/>
      <c r="X122" s="586"/>
      <c r="Y122" s="586"/>
      <c r="Z122" s="586"/>
    </row>
    <row r="123" spans="20:26" ht="15.75" customHeight="1">
      <c r="T123" s="586"/>
      <c r="U123" s="586"/>
      <c r="V123" s="586"/>
      <c r="W123" s="586"/>
      <c r="X123" s="586"/>
      <c r="Y123" s="586"/>
      <c r="Z123" s="586"/>
    </row>
    <row r="124" spans="20:26" ht="15.75" customHeight="1">
      <c r="T124" s="586"/>
      <c r="U124" s="586"/>
      <c r="V124" s="586"/>
      <c r="W124" s="586"/>
      <c r="X124" s="586"/>
      <c r="Y124" s="586"/>
      <c r="Z124" s="586"/>
    </row>
    <row r="125" spans="20:26" ht="15.75" customHeight="1">
      <c r="T125" s="586"/>
      <c r="U125" s="586"/>
      <c r="V125" s="586"/>
      <c r="W125" s="586"/>
      <c r="X125" s="586"/>
      <c r="Y125" s="586"/>
      <c r="Z125" s="586"/>
    </row>
    <row r="126" spans="20:26" ht="15.75" customHeight="1">
      <c r="T126" s="586"/>
      <c r="U126" s="586"/>
      <c r="V126" s="586"/>
      <c r="W126" s="586"/>
      <c r="X126" s="586"/>
      <c r="Y126" s="586"/>
      <c r="Z126" s="586"/>
    </row>
    <row r="127" spans="20:26" ht="15.75" customHeight="1">
      <c r="T127" s="586"/>
      <c r="U127" s="586"/>
      <c r="V127" s="586"/>
      <c r="W127" s="586"/>
      <c r="X127" s="586"/>
      <c r="Y127" s="586"/>
      <c r="Z127" s="586"/>
    </row>
    <row r="128" spans="20:26" ht="15.75" customHeight="1">
      <c r="T128" s="586"/>
      <c r="U128" s="586"/>
      <c r="V128" s="586"/>
      <c r="W128" s="586"/>
      <c r="X128" s="586"/>
      <c r="Y128" s="586"/>
      <c r="Z128" s="586"/>
    </row>
    <row r="129" spans="20:26" ht="15.75" customHeight="1">
      <c r="T129" s="586"/>
      <c r="U129" s="586"/>
      <c r="V129" s="586"/>
      <c r="W129" s="586"/>
      <c r="X129" s="586"/>
      <c r="Y129" s="586"/>
      <c r="Z129" s="586"/>
    </row>
    <row r="130" spans="20:26" ht="15.75" customHeight="1">
      <c r="T130" s="586"/>
      <c r="U130" s="586"/>
      <c r="V130" s="586"/>
      <c r="W130" s="586"/>
      <c r="X130" s="586"/>
      <c r="Y130" s="586"/>
      <c r="Z130" s="586"/>
    </row>
    <row r="131" spans="20:26" ht="15.75" customHeight="1">
      <c r="T131" s="586"/>
      <c r="U131" s="586"/>
      <c r="V131" s="586"/>
      <c r="W131" s="586"/>
      <c r="X131" s="586"/>
      <c r="Y131" s="586"/>
      <c r="Z131" s="586"/>
    </row>
    <row r="132" spans="20:26" ht="15.75" customHeight="1">
      <c r="T132" s="586"/>
      <c r="U132" s="586"/>
      <c r="V132" s="586"/>
      <c r="W132" s="586"/>
      <c r="X132" s="586"/>
      <c r="Y132" s="586"/>
      <c r="Z132" s="586"/>
    </row>
    <row r="133" spans="20:26" ht="15.75" customHeight="1">
      <c r="T133" s="586"/>
      <c r="U133" s="586"/>
      <c r="V133" s="586"/>
      <c r="W133" s="586"/>
      <c r="X133" s="586"/>
      <c r="Y133" s="586"/>
      <c r="Z133" s="586"/>
    </row>
    <row r="134" spans="20:26" ht="15.75" customHeight="1">
      <c r="T134" s="586"/>
      <c r="U134" s="586"/>
      <c r="V134" s="586"/>
      <c r="W134" s="586"/>
      <c r="X134" s="586"/>
      <c r="Y134" s="586"/>
      <c r="Z134" s="586"/>
    </row>
    <row r="135" spans="20:26" ht="15.75" customHeight="1">
      <c r="T135" s="586"/>
      <c r="U135" s="586"/>
      <c r="V135" s="586"/>
      <c r="W135" s="586"/>
      <c r="X135" s="586"/>
      <c r="Y135" s="586"/>
      <c r="Z135" s="586"/>
    </row>
    <row r="136" spans="20:26" ht="15.75" customHeight="1">
      <c r="T136" s="586"/>
      <c r="U136" s="586"/>
      <c r="V136" s="586"/>
      <c r="W136" s="586"/>
      <c r="X136" s="586"/>
      <c r="Y136" s="586"/>
      <c r="Z136" s="586"/>
    </row>
    <row r="137" spans="20:26" ht="15.75" customHeight="1">
      <c r="T137" s="586"/>
      <c r="U137" s="586"/>
      <c r="V137" s="586"/>
      <c r="W137" s="586"/>
      <c r="X137" s="586"/>
      <c r="Y137" s="586"/>
      <c r="Z137" s="586"/>
    </row>
    <row r="138" spans="20:26" ht="15.75" customHeight="1">
      <c r="T138" s="586"/>
      <c r="U138" s="586"/>
      <c r="V138" s="586"/>
      <c r="W138" s="586"/>
      <c r="X138" s="586"/>
      <c r="Y138" s="586"/>
      <c r="Z138" s="586"/>
    </row>
    <row r="139" spans="20:26" ht="15.75" customHeight="1">
      <c r="T139" s="586"/>
      <c r="U139" s="586"/>
      <c r="V139" s="586"/>
      <c r="W139" s="586"/>
      <c r="X139" s="586"/>
      <c r="Y139" s="586"/>
      <c r="Z139" s="586"/>
    </row>
    <row r="140" spans="20:26" ht="15.75" customHeight="1">
      <c r="T140" s="586"/>
      <c r="U140" s="586"/>
      <c r="V140" s="586"/>
      <c r="W140" s="586"/>
      <c r="X140" s="586"/>
      <c r="Y140" s="586"/>
      <c r="Z140" s="586"/>
    </row>
    <row r="141" spans="20:26" ht="15.75" customHeight="1">
      <c r="T141" s="586"/>
      <c r="U141" s="586"/>
      <c r="V141" s="586"/>
      <c r="W141" s="586"/>
      <c r="X141" s="586"/>
      <c r="Y141" s="586"/>
      <c r="Z141" s="586"/>
    </row>
    <row r="142" spans="20:26" ht="15.75" customHeight="1">
      <c r="T142" s="586"/>
      <c r="U142" s="586"/>
      <c r="V142" s="586"/>
      <c r="W142" s="586"/>
      <c r="X142" s="586"/>
      <c r="Y142" s="586"/>
      <c r="Z142" s="586"/>
    </row>
    <row r="143" spans="20:26" ht="15.75" customHeight="1">
      <c r="T143" s="586"/>
      <c r="U143" s="586"/>
      <c r="V143" s="586"/>
      <c r="W143" s="586"/>
      <c r="X143" s="586"/>
      <c r="Y143" s="586"/>
      <c r="Z143" s="586"/>
    </row>
    <row r="144" spans="20:26" ht="15.75" customHeight="1">
      <c r="T144" s="586"/>
      <c r="U144" s="586"/>
      <c r="V144" s="586"/>
      <c r="W144" s="586"/>
      <c r="X144" s="586"/>
      <c r="Y144" s="586"/>
      <c r="Z144" s="586"/>
    </row>
    <row r="145" spans="20:26" ht="15.75" customHeight="1">
      <c r="T145" s="586"/>
      <c r="U145" s="586"/>
      <c r="V145" s="586"/>
      <c r="W145" s="586"/>
      <c r="X145" s="586"/>
      <c r="Y145" s="586"/>
      <c r="Z145" s="586"/>
    </row>
    <row r="146" spans="20:26" ht="15.75" customHeight="1">
      <c r="T146" s="586"/>
      <c r="U146" s="586"/>
      <c r="V146" s="586"/>
      <c r="W146" s="586"/>
      <c r="X146" s="586"/>
      <c r="Y146" s="586"/>
      <c r="Z146" s="586"/>
    </row>
    <row r="147" spans="20:26" ht="15.75" customHeight="1">
      <c r="T147" s="586"/>
      <c r="U147" s="586"/>
      <c r="V147" s="586"/>
      <c r="W147" s="586"/>
      <c r="X147" s="586"/>
      <c r="Y147" s="586"/>
      <c r="Z147" s="586"/>
    </row>
    <row r="148" spans="20:26" ht="15.75" customHeight="1">
      <c r="T148" s="586"/>
      <c r="U148" s="586"/>
      <c r="V148" s="586"/>
      <c r="W148" s="586"/>
      <c r="X148" s="586"/>
      <c r="Y148" s="586"/>
      <c r="Z148" s="586"/>
    </row>
    <row r="149" spans="20:26" ht="15.75" customHeight="1">
      <c r="T149" s="586"/>
      <c r="U149" s="586"/>
      <c r="V149" s="586"/>
      <c r="W149" s="586"/>
      <c r="X149" s="586"/>
      <c r="Y149" s="586"/>
      <c r="Z149" s="586"/>
    </row>
    <row r="150" spans="20:26" ht="15.75" customHeight="1">
      <c r="T150" s="586"/>
      <c r="U150" s="586"/>
      <c r="V150" s="586"/>
      <c r="W150" s="586"/>
      <c r="X150" s="586"/>
      <c r="Y150" s="586"/>
      <c r="Z150" s="586"/>
    </row>
    <row r="151" spans="20:26" ht="15.75" customHeight="1">
      <c r="T151" s="586"/>
      <c r="U151" s="586"/>
      <c r="V151" s="586"/>
      <c r="W151" s="586"/>
      <c r="X151" s="586"/>
      <c r="Y151" s="586"/>
      <c r="Z151" s="586"/>
    </row>
    <row r="152" spans="20:26" ht="15.75" customHeight="1">
      <c r="T152" s="586"/>
      <c r="U152" s="586"/>
      <c r="V152" s="586"/>
      <c r="W152" s="586"/>
      <c r="X152" s="586"/>
      <c r="Y152" s="586"/>
      <c r="Z152" s="586"/>
    </row>
    <row r="153" spans="20:26" ht="15.75" customHeight="1">
      <c r="T153" s="586"/>
      <c r="U153" s="586"/>
      <c r="V153" s="586"/>
      <c r="W153" s="586"/>
      <c r="X153" s="586"/>
      <c r="Y153" s="586"/>
      <c r="Z153" s="586"/>
    </row>
    <row r="154" spans="20:26" ht="15.75" customHeight="1">
      <c r="T154" s="586"/>
      <c r="U154" s="586"/>
      <c r="V154" s="586"/>
      <c r="W154" s="586"/>
      <c r="X154" s="586"/>
      <c r="Y154" s="586"/>
      <c r="Z154" s="586"/>
    </row>
    <row r="155" spans="20:26" ht="15.75" customHeight="1">
      <c r="T155" s="586"/>
      <c r="U155" s="586"/>
      <c r="V155" s="586"/>
      <c r="W155" s="586"/>
      <c r="X155" s="586"/>
      <c r="Y155" s="586"/>
      <c r="Z155" s="586"/>
    </row>
    <row r="156" spans="20:26" ht="15.75" customHeight="1">
      <c r="T156" s="586"/>
      <c r="U156" s="586"/>
      <c r="V156" s="586"/>
      <c r="W156" s="586"/>
      <c r="X156" s="586"/>
      <c r="Y156" s="586"/>
      <c r="Z156" s="586"/>
    </row>
    <row r="157" spans="20:26" ht="15.75" customHeight="1">
      <c r="T157" s="586"/>
      <c r="U157" s="586"/>
      <c r="V157" s="586"/>
      <c r="W157" s="586"/>
      <c r="X157" s="586"/>
      <c r="Y157" s="586"/>
      <c r="Z157" s="586"/>
    </row>
    <row r="158" spans="20:26" ht="15.75" customHeight="1">
      <c r="T158" s="586"/>
      <c r="U158" s="586"/>
      <c r="V158" s="586"/>
      <c r="W158" s="586"/>
      <c r="X158" s="586"/>
      <c r="Y158" s="586"/>
      <c r="Z158" s="586"/>
    </row>
    <row r="159" spans="20:26" ht="15.75" customHeight="1">
      <c r="T159" s="586"/>
      <c r="U159" s="586"/>
      <c r="V159" s="586"/>
      <c r="W159" s="586"/>
      <c r="X159" s="586"/>
      <c r="Y159" s="586"/>
      <c r="Z159" s="586"/>
    </row>
    <row r="160" spans="20:26" ht="15.75" customHeight="1">
      <c r="T160" s="586"/>
      <c r="U160" s="586"/>
      <c r="V160" s="586"/>
      <c r="W160" s="586"/>
      <c r="X160" s="586"/>
      <c r="Y160" s="586"/>
      <c r="Z160" s="586"/>
    </row>
    <row r="161" spans="20:26" ht="15.75" customHeight="1">
      <c r="T161" s="586"/>
      <c r="U161" s="586"/>
      <c r="V161" s="586"/>
      <c r="W161" s="586"/>
      <c r="X161" s="586"/>
      <c r="Y161" s="586"/>
      <c r="Z161" s="586"/>
    </row>
    <row r="162" spans="20:26" ht="15.75" customHeight="1">
      <c r="T162" s="586"/>
      <c r="U162" s="586"/>
      <c r="V162" s="586"/>
      <c r="W162" s="586"/>
      <c r="X162" s="586"/>
      <c r="Y162" s="586"/>
      <c r="Z162" s="586"/>
    </row>
    <row r="163" spans="20:26" ht="15.75" customHeight="1">
      <c r="T163" s="586"/>
      <c r="U163" s="586"/>
      <c r="V163" s="586"/>
      <c r="W163" s="586"/>
      <c r="X163" s="586"/>
      <c r="Y163" s="586"/>
      <c r="Z163" s="586"/>
    </row>
    <row r="164" spans="20:26" ht="15.75" customHeight="1">
      <c r="T164" s="586"/>
      <c r="U164" s="586"/>
      <c r="V164" s="586"/>
      <c r="W164" s="586"/>
      <c r="X164" s="586"/>
      <c r="Y164" s="586"/>
      <c r="Z164" s="586"/>
    </row>
    <row r="165" spans="20:26" ht="15.75" customHeight="1">
      <c r="T165" s="586"/>
      <c r="U165" s="586"/>
      <c r="V165" s="586"/>
      <c r="W165" s="586"/>
      <c r="X165" s="586"/>
      <c r="Y165" s="586"/>
      <c r="Z165" s="586"/>
    </row>
    <row r="166" spans="20:26" ht="15.75" customHeight="1">
      <c r="T166" s="586"/>
      <c r="U166" s="586"/>
      <c r="V166" s="586"/>
      <c r="W166" s="586"/>
      <c r="X166" s="586"/>
      <c r="Y166" s="586"/>
      <c r="Z166" s="586"/>
    </row>
    <row r="167" spans="20:26" ht="15.75" customHeight="1">
      <c r="T167" s="586"/>
      <c r="U167" s="586"/>
      <c r="V167" s="586"/>
      <c r="W167" s="586"/>
      <c r="X167" s="586"/>
      <c r="Y167" s="586"/>
      <c r="Z167" s="586"/>
    </row>
    <row r="168" spans="20:26" ht="15.75" customHeight="1">
      <c r="T168" s="586"/>
      <c r="U168" s="586"/>
      <c r="V168" s="586"/>
      <c r="W168" s="586"/>
      <c r="X168" s="586"/>
      <c r="Y168" s="586"/>
      <c r="Z168" s="586"/>
    </row>
    <row r="169" spans="20:26" ht="15.75" customHeight="1">
      <c r="T169" s="586"/>
      <c r="U169" s="586"/>
      <c r="V169" s="586"/>
      <c r="W169" s="586"/>
      <c r="X169" s="586"/>
      <c r="Y169" s="586"/>
      <c r="Z169" s="586"/>
    </row>
    <row r="170" spans="20:26" ht="15.75" customHeight="1">
      <c r="T170" s="586"/>
      <c r="U170" s="586"/>
      <c r="V170" s="586"/>
      <c r="W170" s="586"/>
      <c r="X170" s="586"/>
      <c r="Y170" s="586"/>
      <c r="Z170" s="586"/>
    </row>
    <row r="171" spans="20:26" ht="15.75" customHeight="1">
      <c r="T171" s="586"/>
      <c r="U171" s="586"/>
      <c r="V171" s="586"/>
      <c r="W171" s="586"/>
      <c r="X171" s="586"/>
      <c r="Y171" s="586"/>
      <c r="Z171" s="586"/>
    </row>
    <row r="172" spans="20:26" ht="15.75" customHeight="1">
      <c r="T172" s="586"/>
      <c r="U172" s="586"/>
      <c r="V172" s="586"/>
      <c r="W172" s="586"/>
      <c r="X172" s="586"/>
      <c r="Y172" s="586"/>
      <c r="Z172" s="586"/>
    </row>
    <row r="173" spans="20:26" ht="15.75" customHeight="1">
      <c r="T173" s="586"/>
      <c r="U173" s="586"/>
      <c r="V173" s="586"/>
      <c r="W173" s="586"/>
      <c r="X173" s="586"/>
      <c r="Y173" s="586"/>
      <c r="Z173" s="586"/>
    </row>
    <row r="174" spans="20:26" ht="15.75" customHeight="1">
      <c r="T174" s="586"/>
      <c r="U174" s="586"/>
      <c r="V174" s="586"/>
      <c r="W174" s="586"/>
      <c r="X174" s="586"/>
      <c r="Y174" s="586"/>
      <c r="Z174" s="586"/>
    </row>
    <row r="175" spans="20:26" ht="15.75" customHeight="1">
      <c r="T175" s="586"/>
      <c r="U175" s="586"/>
      <c r="V175" s="586"/>
      <c r="W175" s="586"/>
      <c r="X175" s="586"/>
      <c r="Y175" s="586"/>
      <c r="Z175" s="586"/>
    </row>
    <row r="176" spans="20:26" ht="15.75" customHeight="1">
      <c r="T176" s="586"/>
      <c r="U176" s="586"/>
      <c r="V176" s="586"/>
      <c r="W176" s="586"/>
      <c r="X176" s="586"/>
      <c r="Y176" s="586"/>
      <c r="Z176" s="586"/>
    </row>
    <row r="177" spans="20:26" ht="15.75" customHeight="1">
      <c r="T177" s="586"/>
      <c r="U177" s="586"/>
      <c r="V177" s="586"/>
      <c r="W177" s="586"/>
      <c r="X177" s="586"/>
      <c r="Y177" s="586"/>
      <c r="Z177" s="586"/>
    </row>
    <row r="178" spans="20:26" ht="15.75" customHeight="1">
      <c r="T178" s="586"/>
      <c r="U178" s="586"/>
      <c r="V178" s="586"/>
      <c r="W178" s="586"/>
      <c r="X178" s="586"/>
      <c r="Y178" s="586"/>
      <c r="Z178" s="586"/>
    </row>
    <row r="179" spans="20:26" ht="15.75" customHeight="1">
      <c r="T179" s="586"/>
      <c r="U179" s="586"/>
      <c r="V179" s="586"/>
      <c r="W179" s="586"/>
      <c r="X179" s="586"/>
      <c r="Y179" s="586"/>
      <c r="Z179" s="586"/>
    </row>
    <row r="180" spans="20:26" ht="15.75" customHeight="1">
      <c r="T180" s="586"/>
      <c r="U180" s="586"/>
      <c r="V180" s="586"/>
      <c r="W180" s="586"/>
      <c r="X180" s="586"/>
      <c r="Y180" s="586"/>
      <c r="Z180" s="586"/>
    </row>
    <row r="181" spans="20:26" ht="15.75" customHeight="1">
      <c r="T181" s="586"/>
      <c r="U181" s="586"/>
      <c r="V181" s="586"/>
      <c r="W181" s="586"/>
      <c r="X181" s="586"/>
      <c r="Y181" s="586"/>
      <c r="Z181" s="586"/>
    </row>
    <row r="182" spans="20:26" ht="15.75" customHeight="1">
      <c r="T182" s="586"/>
      <c r="U182" s="586"/>
      <c r="V182" s="586"/>
      <c r="W182" s="586"/>
      <c r="X182" s="586"/>
      <c r="Y182" s="586"/>
      <c r="Z182" s="586"/>
    </row>
    <row r="183" spans="20:26" ht="15.75" customHeight="1">
      <c r="T183" s="586"/>
      <c r="U183" s="586"/>
      <c r="V183" s="586"/>
      <c r="W183" s="586"/>
      <c r="X183" s="586"/>
      <c r="Y183" s="586"/>
      <c r="Z183" s="586"/>
    </row>
    <row r="184" spans="20:26" ht="15.75" customHeight="1">
      <c r="T184" s="586"/>
      <c r="U184" s="586"/>
      <c r="V184" s="586"/>
      <c r="W184" s="586"/>
      <c r="X184" s="586"/>
      <c r="Y184" s="586"/>
      <c r="Z184" s="586"/>
    </row>
    <row r="185" spans="20:26" ht="15.75" customHeight="1">
      <c r="T185" s="586"/>
      <c r="U185" s="586"/>
      <c r="V185" s="586"/>
      <c r="W185" s="586"/>
      <c r="X185" s="586"/>
      <c r="Y185" s="586"/>
      <c r="Z185" s="586"/>
    </row>
    <row r="186" spans="20:26" ht="15.75" customHeight="1">
      <c r="T186" s="586"/>
      <c r="U186" s="586"/>
      <c r="V186" s="586"/>
      <c r="W186" s="586"/>
      <c r="X186" s="586"/>
      <c r="Y186" s="586"/>
      <c r="Z186" s="586"/>
    </row>
    <row r="187" spans="20:26" ht="15.75" customHeight="1">
      <c r="T187" s="586"/>
      <c r="U187" s="586"/>
      <c r="V187" s="586"/>
      <c r="W187" s="586"/>
      <c r="X187" s="586"/>
      <c r="Y187" s="586"/>
      <c r="Z187" s="586"/>
    </row>
    <row r="188" spans="20:26" ht="15.75" customHeight="1">
      <c r="T188" s="586"/>
      <c r="U188" s="586"/>
      <c r="V188" s="586"/>
      <c r="W188" s="586"/>
      <c r="X188" s="586"/>
      <c r="Y188" s="586"/>
      <c r="Z188" s="586"/>
    </row>
    <row r="189" spans="20:26" ht="15.75" customHeight="1">
      <c r="T189" s="586"/>
      <c r="U189" s="586"/>
      <c r="V189" s="586"/>
      <c r="W189" s="586"/>
      <c r="X189" s="586"/>
      <c r="Y189" s="586"/>
      <c r="Z189" s="586"/>
    </row>
    <row r="190" spans="20:26" ht="15.75" customHeight="1">
      <c r="T190" s="586"/>
      <c r="U190" s="586"/>
      <c r="V190" s="586"/>
      <c r="W190" s="586"/>
      <c r="X190" s="586"/>
      <c r="Y190" s="586"/>
      <c r="Z190" s="586"/>
    </row>
    <row r="191" spans="20:26" ht="15.75" customHeight="1">
      <c r="T191" s="586"/>
      <c r="U191" s="586"/>
      <c r="V191" s="586"/>
      <c r="W191" s="586"/>
      <c r="X191" s="586"/>
      <c r="Y191" s="586"/>
      <c r="Z191" s="586"/>
    </row>
    <row r="192" spans="20:26" ht="15.75" customHeight="1">
      <c r="T192" s="586"/>
      <c r="U192" s="586"/>
      <c r="V192" s="586"/>
      <c r="W192" s="586"/>
      <c r="X192" s="586"/>
      <c r="Y192" s="586"/>
      <c r="Z192" s="586"/>
    </row>
    <row r="193" spans="20:26" ht="15.75" customHeight="1">
      <c r="T193" s="586"/>
      <c r="U193" s="586"/>
      <c r="V193" s="586"/>
      <c r="W193" s="586"/>
      <c r="X193" s="586"/>
      <c r="Y193" s="586"/>
      <c r="Z193" s="586"/>
    </row>
    <row r="194" spans="20:26" ht="15.75" customHeight="1">
      <c r="T194" s="586"/>
      <c r="U194" s="586"/>
      <c r="V194" s="586"/>
      <c r="W194" s="586"/>
      <c r="X194" s="586"/>
      <c r="Y194" s="586"/>
      <c r="Z194" s="586"/>
    </row>
    <row r="195" spans="20:26" ht="15.75" customHeight="1">
      <c r="T195" s="586"/>
      <c r="U195" s="586"/>
      <c r="V195" s="586"/>
      <c r="W195" s="586"/>
      <c r="X195" s="586"/>
      <c r="Y195" s="586"/>
      <c r="Z195" s="586"/>
    </row>
    <row r="196" spans="20:26" ht="15.75" customHeight="1">
      <c r="T196" s="586"/>
      <c r="U196" s="586"/>
      <c r="V196" s="586"/>
      <c r="W196" s="586"/>
      <c r="X196" s="586"/>
      <c r="Y196" s="586"/>
      <c r="Z196" s="586"/>
    </row>
    <row r="197" spans="20:26" ht="15.75" customHeight="1">
      <c r="T197" s="586"/>
      <c r="U197" s="586"/>
      <c r="V197" s="586"/>
      <c r="W197" s="586"/>
      <c r="X197" s="586"/>
      <c r="Y197" s="586"/>
      <c r="Z197" s="586"/>
    </row>
    <row r="198" spans="20:26" ht="15.75" customHeight="1">
      <c r="T198" s="586"/>
      <c r="U198" s="586"/>
      <c r="V198" s="586"/>
      <c r="W198" s="586"/>
      <c r="X198" s="586"/>
      <c r="Y198" s="586"/>
      <c r="Z198" s="586"/>
    </row>
    <row r="199" spans="20:26" ht="15.75" customHeight="1">
      <c r="T199" s="586"/>
      <c r="U199" s="586"/>
      <c r="V199" s="586"/>
      <c r="W199" s="586"/>
      <c r="X199" s="586"/>
      <c r="Y199" s="586"/>
      <c r="Z199" s="586"/>
    </row>
    <row r="200" spans="20:26" ht="15.75" customHeight="1">
      <c r="T200" s="586"/>
      <c r="U200" s="586"/>
      <c r="V200" s="586"/>
      <c r="W200" s="586"/>
      <c r="X200" s="586"/>
      <c r="Y200" s="586"/>
      <c r="Z200" s="586"/>
    </row>
    <row r="201" spans="20:26" ht="15.75" customHeight="1">
      <c r="T201" s="586"/>
      <c r="U201" s="586"/>
      <c r="V201" s="586"/>
      <c r="W201" s="586"/>
      <c r="X201" s="586"/>
      <c r="Y201" s="586"/>
      <c r="Z201" s="586"/>
    </row>
    <row r="202" spans="20:26" ht="15.75" customHeight="1">
      <c r="T202" s="586"/>
      <c r="U202" s="586"/>
      <c r="V202" s="586"/>
      <c r="W202" s="586"/>
      <c r="X202" s="586"/>
      <c r="Y202" s="586"/>
      <c r="Z202" s="586"/>
    </row>
    <row r="203" spans="20:26" ht="15.75" customHeight="1">
      <c r="T203" s="586"/>
      <c r="U203" s="586"/>
      <c r="V203" s="586"/>
      <c r="W203" s="586"/>
      <c r="X203" s="586"/>
      <c r="Y203" s="586"/>
      <c r="Z203" s="586"/>
    </row>
    <row r="204" spans="20:26" ht="15.75" customHeight="1">
      <c r="T204" s="586"/>
      <c r="U204" s="586"/>
      <c r="V204" s="586"/>
      <c r="W204" s="586"/>
      <c r="X204" s="586"/>
      <c r="Y204" s="586"/>
      <c r="Z204" s="586"/>
    </row>
    <row r="205" spans="20:26" ht="15.75" customHeight="1">
      <c r="T205" s="586"/>
      <c r="U205" s="586"/>
      <c r="V205" s="586"/>
      <c r="W205" s="586"/>
      <c r="X205" s="586"/>
      <c r="Y205" s="586"/>
      <c r="Z205" s="586"/>
    </row>
    <row r="206" spans="20:26" ht="15.75" customHeight="1">
      <c r="T206" s="586"/>
      <c r="U206" s="586"/>
      <c r="V206" s="586"/>
      <c r="W206" s="586"/>
      <c r="X206" s="586"/>
      <c r="Y206" s="586"/>
      <c r="Z206" s="586"/>
    </row>
    <row r="207" spans="20:26" ht="15.75" customHeight="1">
      <c r="T207" s="586"/>
      <c r="U207" s="586"/>
      <c r="V207" s="586"/>
      <c r="W207" s="586"/>
      <c r="X207" s="586"/>
      <c r="Y207" s="586"/>
      <c r="Z207" s="586"/>
    </row>
    <row r="208" spans="20:26" ht="15.75" customHeight="1">
      <c r="T208" s="586"/>
      <c r="U208" s="586"/>
      <c r="V208" s="586"/>
      <c r="W208" s="586"/>
      <c r="X208" s="586"/>
      <c r="Y208" s="586"/>
      <c r="Z208" s="586"/>
    </row>
    <row r="209" spans="20:26" ht="15.75" customHeight="1">
      <c r="T209" s="586"/>
      <c r="U209" s="586"/>
      <c r="V209" s="586"/>
      <c r="W209" s="586"/>
      <c r="X209" s="586"/>
      <c r="Y209" s="586"/>
      <c r="Z209" s="586"/>
    </row>
    <row r="210" spans="20:26" ht="15.75" customHeight="1">
      <c r="T210" s="586"/>
      <c r="U210" s="586"/>
      <c r="V210" s="586"/>
      <c r="W210" s="586"/>
      <c r="X210" s="586"/>
      <c r="Y210" s="586"/>
      <c r="Z210" s="586"/>
    </row>
    <row r="211" spans="20:26" ht="15.75" customHeight="1">
      <c r="T211" s="586"/>
      <c r="U211" s="586"/>
      <c r="V211" s="586"/>
      <c r="W211" s="586"/>
      <c r="X211" s="586"/>
      <c r="Y211" s="586"/>
      <c r="Z211" s="586"/>
    </row>
    <row r="212" spans="20:26" ht="15.75" customHeight="1">
      <c r="T212" s="586"/>
      <c r="U212" s="586"/>
      <c r="V212" s="586"/>
      <c r="W212" s="586"/>
      <c r="X212" s="586"/>
      <c r="Y212" s="586"/>
      <c r="Z212" s="586"/>
    </row>
    <row r="213" spans="20:26" ht="15.75" customHeight="1">
      <c r="T213" s="586"/>
      <c r="U213" s="586"/>
      <c r="V213" s="586"/>
      <c r="W213" s="586"/>
      <c r="X213" s="586"/>
      <c r="Y213" s="586"/>
      <c r="Z213" s="586"/>
    </row>
    <row r="214" spans="20:26" ht="15.75" customHeight="1">
      <c r="T214" s="586"/>
      <c r="U214" s="586"/>
      <c r="V214" s="586"/>
      <c r="W214" s="586"/>
      <c r="X214" s="586"/>
      <c r="Y214" s="586"/>
      <c r="Z214" s="586"/>
    </row>
    <row r="215" spans="20:26" ht="15.75" customHeight="1">
      <c r="T215" s="586"/>
      <c r="U215" s="586"/>
      <c r="V215" s="586"/>
      <c r="W215" s="586"/>
      <c r="X215" s="586"/>
      <c r="Y215" s="586"/>
      <c r="Z215" s="586"/>
    </row>
    <row r="216" spans="20:26" ht="15.75" customHeight="1">
      <c r="T216" s="586"/>
      <c r="U216" s="586"/>
      <c r="V216" s="586"/>
      <c r="W216" s="586"/>
      <c r="X216" s="586"/>
      <c r="Y216" s="586"/>
      <c r="Z216" s="586"/>
    </row>
    <row r="217" spans="20:26" ht="15.75" customHeight="1">
      <c r="T217" s="586"/>
      <c r="U217" s="586"/>
      <c r="V217" s="586"/>
      <c r="W217" s="586"/>
      <c r="X217" s="586"/>
      <c r="Y217" s="586"/>
      <c r="Z217" s="586"/>
    </row>
    <row r="218" spans="20:26" ht="15.75" customHeight="1">
      <c r="T218" s="586"/>
      <c r="U218" s="586"/>
      <c r="V218" s="586"/>
      <c r="W218" s="586"/>
      <c r="X218" s="586"/>
      <c r="Y218" s="586"/>
      <c r="Z218" s="586"/>
    </row>
    <row r="219" spans="20:26" ht="15.75" customHeight="1">
      <c r="T219" s="586"/>
      <c r="U219" s="586"/>
      <c r="V219" s="586"/>
      <c r="W219" s="586"/>
      <c r="X219" s="586"/>
      <c r="Y219" s="586"/>
      <c r="Z219" s="586"/>
    </row>
    <row r="220" spans="20:26" ht="15.75" customHeight="1">
      <c r="T220" s="586"/>
      <c r="U220" s="586"/>
      <c r="V220" s="586"/>
      <c r="W220" s="586"/>
      <c r="X220" s="586"/>
      <c r="Y220" s="586"/>
      <c r="Z220" s="586"/>
    </row>
    <row r="221" spans="20:26" ht="15.75" customHeight="1"/>
    <row r="222" spans="20:26" ht="15.75" customHeight="1"/>
    <row r="223" spans="20:26" ht="15.75" customHeight="1"/>
    <row r="224" spans="20: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F4" sqref="F4"/>
    </sheetView>
  </sheetViews>
  <sheetFormatPr baseColWidth="10" defaultColWidth="12.625" defaultRowHeight="15" customHeight="1"/>
  <cols>
    <col min="1" max="1" width="6.375" style="755" customWidth="1"/>
    <col min="2" max="2" width="13.875" style="755" customWidth="1"/>
    <col min="3" max="3" width="16.5" style="755" customWidth="1"/>
    <col min="4" max="4" width="9.5" style="755" customWidth="1"/>
    <col min="5" max="5" width="34.5" style="755" customWidth="1"/>
    <col min="6" max="6" width="9.125" style="755" customWidth="1"/>
    <col min="7" max="7" width="31.625" style="755" customWidth="1"/>
    <col min="8" max="8" width="13.75" style="755" customWidth="1"/>
    <col min="9" max="9" width="13.375" style="755" customWidth="1"/>
    <col min="10" max="10" width="26" style="755" hidden="1" customWidth="1"/>
    <col min="11" max="11" width="8" style="755" hidden="1" customWidth="1"/>
    <col min="12" max="12" width="53.125" style="755" hidden="1" customWidth="1"/>
    <col min="13" max="13" width="8" style="755" hidden="1" customWidth="1"/>
    <col min="14" max="14" width="59.625" style="755" customWidth="1"/>
    <col min="15" max="15" width="19" style="755" customWidth="1"/>
    <col min="16" max="16" width="56.875" style="755" customWidth="1"/>
    <col min="17" max="19" width="16" style="755" customWidth="1"/>
    <col min="20" max="20" width="74.125" style="755" customWidth="1"/>
    <col min="21" max="26" width="9.375" style="755" customWidth="1"/>
    <col min="27" max="16384" width="12.625" style="755"/>
  </cols>
  <sheetData>
    <row r="1" spans="1:26" ht="16.5" customHeight="1">
      <c r="A1" s="1135" t="s">
        <v>0</v>
      </c>
      <c r="B1" s="1134" t="s">
        <v>1</v>
      </c>
      <c r="C1" s="1134" t="s">
        <v>2</v>
      </c>
      <c r="D1" s="1134" t="s">
        <v>3</v>
      </c>
      <c r="E1" s="1134" t="s">
        <v>3</v>
      </c>
      <c r="F1" s="1134" t="s">
        <v>4</v>
      </c>
      <c r="G1" s="1134" t="s">
        <v>4</v>
      </c>
      <c r="H1" s="1126" t="s">
        <v>5</v>
      </c>
      <c r="I1" s="1137" t="s">
        <v>7</v>
      </c>
      <c r="J1" s="1130" t="s">
        <v>10</v>
      </c>
      <c r="K1" s="1131"/>
      <c r="L1" s="1131"/>
      <c r="M1" s="1132"/>
      <c r="N1" s="1130" t="s">
        <v>11</v>
      </c>
      <c r="O1" s="1131"/>
      <c r="P1" s="1132"/>
      <c r="Q1" s="1130" t="s">
        <v>12</v>
      </c>
      <c r="R1" s="1131"/>
      <c r="S1" s="1132"/>
      <c r="T1" s="888"/>
      <c r="U1" s="888"/>
      <c r="V1" s="888"/>
      <c r="W1" s="888"/>
      <c r="X1" s="888"/>
      <c r="Y1" s="888"/>
      <c r="Z1" s="888"/>
    </row>
    <row r="2" spans="1:26" ht="115.5" customHeight="1">
      <c r="A2" s="1155"/>
      <c r="B2" s="1153"/>
      <c r="C2" s="1153"/>
      <c r="D2" s="1153"/>
      <c r="E2" s="1153"/>
      <c r="F2" s="1153"/>
      <c r="G2" s="1153"/>
      <c r="H2" s="1153"/>
      <c r="I2" s="1154"/>
      <c r="J2" s="1003" t="s">
        <v>13</v>
      </c>
      <c r="K2" s="1004" t="s">
        <v>14</v>
      </c>
      <c r="L2" s="535" t="s">
        <v>15</v>
      </c>
      <c r="M2" s="1005" t="s">
        <v>14</v>
      </c>
      <c r="N2" s="1003" t="s">
        <v>1401</v>
      </c>
      <c r="O2" s="1004" t="s">
        <v>14</v>
      </c>
      <c r="P2" s="1006" t="s">
        <v>19</v>
      </c>
      <c r="Q2" s="1003" t="s">
        <v>20</v>
      </c>
      <c r="R2" s="535" t="s">
        <v>21</v>
      </c>
      <c r="S2" s="1007" t="s">
        <v>22</v>
      </c>
      <c r="T2" s="889"/>
      <c r="U2" s="889"/>
      <c r="V2" s="889"/>
      <c r="W2" s="889"/>
      <c r="X2" s="889"/>
      <c r="Y2" s="889"/>
      <c r="Z2" s="889"/>
    </row>
    <row r="3" spans="1:26" ht="80.099999999999994" customHeight="1">
      <c r="A3" s="536" t="s">
        <v>16</v>
      </c>
      <c r="B3" s="537" t="s">
        <v>17</v>
      </c>
      <c r="C3" s="537" t="s">
        <v>24</v>
      </c>
      <c r="D3" s="538" t="s">
        <v>25</v>
      </c>
      <c r="E3" s="539" t="s">
        <v>26</v>
      </c>
      <c r="F3" s="538" t="s">
        <v>179</v>
      </c>
      <c r="G3" s="539" t="s">
        <v>180</v>
      </c>
      <c r="H3" s="540"/>
      <c r="I3" s="747" t="s">
        <v>183</v>
      </c>
      <c r="J3" s="542" t="s">
        <v>184</v>
      </c>
      <c r="K3" s="907">
        <v>10000000</v>
      </c>
      <c r="L3" s="539" t="s">
        <v>185</v>
      </c>
      <c r="M3" s="1008">
        <v>100000000</v>
      </c>
      <c r="N3" s="893" t="s">
        <v>1403</v>
      </c>
      <c r="O3" s="1004" t="s">
        <v>1404</v>
      </c>
      <c r="P3" s="1009" t="s">
        <v>1405</v>
      </c>
      <c r="Q3" s="1003" t="s">
        <v>53</v>
      </c>
      <c r="R3" s="752"/>
      <c r="S3" s="935"/>
      <c r="T3" s="927"/>
      <c r="U3" s="888"/>
      <c r="V3" s="888"/>
      <c r="W3" s="888"/>
      <c r="X3" s="888"/>
      <c r="Y3" s="888"/>
      <c r="Z3" s="888"/>
    </row>
    <row r="4" spans="1:26" ht="80.099999999999994" customHeight="1">
      <c r="A4" s="536" t="s">
        <v>16</v>
      </c>
      <c r="B4" s="537" t="s">
        <v>17</v>
      </c>
      <c r="C4" s="537" t="s">
        <v>24</v>
      </c>
      <c r="D4" s="538" t="s">
        <v>25</v>
      </c>
      <c r="E4" s="539"/>
      <c r="F4" s="538" t="s">
        <v>199</v>
      </c>
      <c r="G4" s="539" t="s">
        <v>200</v>
      </c>
      <c r="H4" s="540"/>
      <c r="I4" s="747" t="s">
        <v>183</v>
      </c>
      <c r="J4" s="542" t="s">
        <v>203</v>
      </c>
      <c r="K4" s="907">
        <v>50000000</v>
      </c>
      <c r="L4" s="539" t="s">
        <v>204</v>
      </c>
      <c r="M4" s="1008">
        <v>50000000</v>
      </c>
      <c r="N4" s="1010" t="s">
        <v>1408</v>
      </c>
      <c r="O4" s="1004">
        <v>250243700</v>
      </c>
      <c r="P4" s="1011" t="s">
        <v>1409</v>
      </c>
      <c r="Q4" s="1003"/>
      <c r="R4" s="752"/>
      <c r="S4" s="1012" t="s">
        <v>53</v>
      </c>
      <c r="T4" s="927"/>
      <c r="U4" s="889"/>
      <c r="V4" s="889"/>
      <c r="W4" s="889"/>
      <c r="X4" s="889"/>
      <c r="Y4" s="889"/>
      <c r="Z4" s="889"/>
    </row>
    <row r="5" spans="1:26" ht="80.099999999999994" customHeight="1">
      <c r="A5" s="536" t="s">
        <v>16</v>
      </c>
      <c r="B5" s="537" t="s">
        <v>17</v>
      </c>
      <c r="C5" s="537" t="s">
        <v>24</v>
      </c>
      <c r="D5" s="538" t="s">
        <v>209</v>
      </c>
      <c r="E5" s="539" t="s">
        <v>210</v>
      </c>
      <c r="F5" s="538" t="s">
        <v>219</v>
      </c>
      <c r="G5" s="539" t="s">
        <v>220</v>
      </c>
      <c r="H5" s="540"/>
      <c r="I5" s="747" t="s">
        <v>183</v>
      </c>
      <c r="J5" s="542" t="s">
        <v>232</v>
      </c>
      <c r="K5" s="907">
        <v>7500000</v>
      </c>
      <c r="L5" s="539" t="s">
        <v>232</v>
      </c>
      <c r="M5" s="1008">
        <v>7500000</v>
      </c>
      <c r="N5" s="750" t="s">
        <v>1412</v>
      </c>
      <c r="O5" s="1004">
        <v>13455000</v>
      </c>
      <c r="P5" s="1011" t="s">
        <v>1414</v>
      </c>
      <c r="Q5" s="1003" t="s">
        <v>53</v>
      </c>
      <c r="R5" s="752"/>
      <c r="S5" s="935"/>
      <c r="T5" s="927"/>
      <c r="U5" s="754"/>
      <c r="V5" s="754"/>
      <c r="W5" s="754"/>
      <c r="X5" s="754"/>
      <c r="Y5" s="754"/>
      <c r="Z5" s="754"/>
    </row>
    <row r="6" spans="1:26" ht="80.099999999999994" customHeight="1">
      <c r="A6" s="536" t="s">
        <v>16</v>
      </c>
      <c r="B6" s="537" t="s">
        <v>17</v>
      </c>
      <c r="C6" s="537" t="s">
        <v>24</v>
      </c>
      <c r="D6" s="538" t="s">
        <v>209</v>
      </c>
      <c r="E6" s="539" t="s">
        <v>210</v>
      </c>
      <c r="F6" s="538" t="s">
        <v>238</v>
      </c>
      <c r="G6" s="539" t="s">
        <v>239</v>
      </c>
      <c r="H6" s="540"/>
      <c r="I6" s="747" t="s">
        <v>183</v>
      </c>
      <c r="J6" s="542" t="s">
        <v>232</v>
      </c>
      <c r="K6" s="907">
        <v>7500000</v>
      </c>
      <c r="L6" s="539" t="s">
        <v>232</v>
      </c>
      <c r="M6" s="1008">
        <v>7500000</v>
      </c>
      <c r="N6" s="947" t="s">
        <v>1415</v>
      </c>
      <c r="O6" s="1004"/>
      <c r="P6" s="1013" t="s">
        <v>1416</v>
      </c>
      <c r="Q6" s="1003" t="s">
        <v>53</v>
      </c>
      <c r="R6" s="752"/>
      <c r="S6" s="935"/>
      <c r="T6" s="927"/>
      <c r="U6" s="754"/>
      <c r="V6" s="754"/>
      <c r="W6" s="754"/>
      <c r="X6" s="754"/>
      <c r="Y6" s="754"/>
      <c r="Z6" s="754"/>
    </row>
    <row r="7" spans="1:26" ht="80.099999999999994" customHeight="1">
      <c r="A7" s="536" t="s">
        <v>16</v>
      </c>
      <c r="B7" s="537" t="s">
        <v>17</v>
      </c>
      <c r="C7" s="537" t="s">
        <v>24</v>
      </c>
      <c r="D7" s="538" t="s">
        <v>209</v>
      </c>
      <c r="E7" s="539" t="s">
        <v>210</v>
      </c>
      <c r="F7" s="538" t="s">
        <v>251</v>
      </c>
      <c r="G7" s="539" t="s">
        <v>252</v>
      </c>
      <c r="H7" s="540"/>
      <c r="I7" s="747" t="s">
        <v>257</v>
      </c>
      <c r="J7" s="542" t="s">
        <v>232</v>
      </c>
      <c r="K7" s="907">
        <v>7500000</v>
      </c>
      <c r="L7" s="539" t="s">
        <v>232</v>
      </c>
      <c r="M7" s="1008">
        <v>7500000</v>
      </c>
      <c r="N7" s="1014" t="s">
        <v>1417</v>
      </c>
      <c r="O7" s="1005">
        <v>13455000</v>
      </c>
      <c r="P7" s="1013" t="s">
        <v>1418</v>
      </c>
      <c r="Q7" s="1003" t="s">
        <v>53</v>
      </c>
      <c r="R7" s="752"/>
      <c r="S7" s="935"/>
      <c r="T7" s="927"/>
      <c r="U7" s="754"/>
      <c r="V7" s="754"/>
      <c r="W7" s="754"/>
      <c r="X7" s="754"/>
      <c r="Y7" s="754"/>
      <c r="Z7" s="754"/>
    </row>
    <row r="8" spans="1:26" ht="80.099999999999994" customHeight="1">
      <c r="A8" s="536" t="s">
        <v>16</v>
      </c>
      <c r="B8" s="537">
        <v>0</v>
      </c>
      <c r="C8" s="537" t="s">
        <v>66</v>
      </c>
      <c r="D8" s="538" t="s">
        <v>281</v>
      </c>
      <c r="E8" s="539" t="s">
        <v>282</v>
      </c>
      <c r="F8" s="538" t="s">
        <v>283</v>
      </c>
      <c r="G8" s="539" t="s">
        <v>284</v>
      </c>
      <c r="H8" s="540"/>
      <c r="I8" s="747" t="s">
        <v>293</v>
      </c>
      <c r="J8" s="542" t="s">
        <v>294</v>
      </c>
      <c r="K8" s="907">
        <v>1500000</v>
      </c>
      <c r="L8" s="539" t="s">
        <v>294</v>
      </c>
      <c r="M8" s="908">
        <v>1500000</v>
      </c>
      <c r="N8" s="1015" t="s">
        <v>1421</v>
      </c>
      <c r="O8" s="1016" t="s">
        <v>1422</v>
      </c>
      <c r="P8" s="1009" t="s">
        <v>1422</v>
      </c>
      <c r="Q8" s="1017" t="s">
        <v>1422</v>
      </c>
      <c r="R8" s="1018" t="s">
        <v>1422</v>
      </c>
      <c r="S8" s="935"/>
      <c r="T8" s="927"/>
      <c r="U8" s="754"/>
      <c r="V8" s="754"/>
      <c r="W8" s="754"/>
      <c r="X8" s="754"/>
      <c r="Y8" s="754"/>
      <c r="Z8" s="754"/>
    </row>
    <row r="9" spans="1:26" ht="80.099999999999994" customHeight="1">
      <c r="A9" s="536" t="s">
        <v>16</v>
      </c>
      <c r="B9" s="537" t="s">
        <v>17</v>
      </c>
      <c r="C9" s="537" t="s">
        <v>66</v>
      </c>
      <c r="D9" s="538" t="s">
        <v>281</v>
      </c>
      <c r="E9" s="539" t="s">
        <v>282</v>
      </c>
      <c r="F9" s="538" t="s">
        <v>407</v>
      </c>
      <c r="G9" s="539" t="s">
        <v>408</v>
      </c>
      <c r="H9" s="540" t="s">
        <v>293</v>
      </c>
      <c r="I9" s="747"/>
      <c r="J9" s="542" t="s">
        <v>409</v>
      </c>
      <c r="K9" s="907">
        <v>0</v>
      </c>
      <c r="L9" s="539"/>
      <c r="M9" s="908">
        <v>0</v>
      </c>
      <c r="N9" s="1015" t="s">
        <v>1429</v>
      </c>
      <c r="O9" s="1019"/>
      <c r="P9" s="1020" t="s">
        <v>1430</v>
      </c>
      <c r="Q9" s="1021" t="s">
        <v>53</v>
      </c>
      <c r="R9" s="752"/>
      <c r="S9" s="935"/>
      <c r="T9" s="1022"/>
      <c r="U9" s="754"/>
      <c r="V9" s="754"/>
      <c r="W9" s="754"/>
      <c r="X9" s="754"/>
      <c r="Y9" s="754"/>
      <c r="Z9" s="754"/>
    </row>
    <row r="10" spans="1:26" ht="80.099999999999994" customHeight="1">
      <c r="A10" s="536" t="s">
        <v>16</v>
      </c>
      <c r="B10" s="537" t="s">
        <v>17</v>
      </c>
      <c r="C10" s="537" t="s">
        <v>66</v>
      </c>
      <c r="D10" s="538" t="s">
        <v>281</v>
      </c>
      <c r="E10" s="539" t="s">
        <v>282</v>
      </c>
      <c r="F10" s="538" t="s">
        <v>417</v>
      </c>
      <c r="G10" s="539" t="s">
        <v>418</v>
      </c>
      <c r="H10" s="540" t="s">
        <v>183</v>
      </c>
      <c r="I10" s="747"/>
      <c r="J10" s="542" t="s">
        <v>419</v>
      </c>
      <c r="K10" s="907">
        <v>50000000</v>
      </c>
      <c r="L10" s="539" t="s">
        <v>419</v>
      </c>
      <c r="M10" s="908">
        <v>50000000</v>
      </c>
      <c r="N10" s="1023" t="s">
        <v>1442</v>
      </c>
      <c r="O10" s="907" t="s">
        <v>1444</v>
      </c>
      <c r="P10" s="538" t="s">
        <v>1445</v>
      </c>
      <c r="Q10" s="1003" t="s">
        <v>53</v>
      </c>
      <c r="R10" s="752"/>
      <c r="S10" s="935"/>
      <c r="T10" s="927"/>
      <c r="U10" s="754"/>
      <c r="V10" s="754"/>
      <c r="W10" s="754"/>
      <c r="X10" s="754"/>
      <c r="Y10" s="754"/>
      <c r="Z10" s="754"/>
    </row>
    <row r="11" spans="1:26" ht="80.099999999999994" customHeight="1">
      <c r="A11" s="536" t="s">
        <v>16</v>
      </c>
      <c r="B11" s="537" t="s">
        <v>17</v>
      </c>
      <c r="C11" s="537" t="s">
        <v>66</v>
      </c>
      <c r="D11" s="538" t="s">
        <v>281</v>
      </c>
      <c r="E11" s="539" t="s">
        <v>282</v>
      </c>
      <c r="F11" s="538" t="s">
        <v>448</v>
      </c>
      <c r="G11" s="539" t="s">
        <v>450</v>
      </c>
      <c r="H11" s="540" t="s">
        <v>183</v>
      </c>
      <c r="I11" s="747"/>
      <c r="J11" s="542" t="s">
        <v>452</v>
      </c>
      <c r="K11" s="907">
        <v>0</v>
      </c>
      <c r="L11" s="539"/>
      <c r="M11" s="908">
        <v>0</v>
      </c>
      <c r="N11" s="1024" t="s">
        <v>1448</v>
      </c>
      <c r="O11" s="1019"/>
      <c r="P11" s="1025" t="s">
        <v>1449</v>
      </c>
      <c r="Q11" s="1026" t="s">
        <v>53</v>
      </c>
      <c r="R11" s="752"/>
      <c r="S11" s="935"/>
      <c r="T11" s="1022"/>
      <c r="U11" s="754"/>
      <c r="V11" s="754"/>
      <c r="W11" s="754"/>
      <c r="X11" s="754"/>
      <c r="Y11" s="754"/>
      <c r="Z11" s="754"/>
    </row>
    <row r="12" spans="1:26" ht="80.099999999999994" customHeight="1">
      <c r="A12" s="536" t="s">
        <v>16</v>
      </c>
      <c r="B12" s="537" t="s">
        <v>17</v>
      </c>
      <c r="C12" s="537" t="s">
        <v>66</v>
      </c>
      <c r="D12" s="538" t="s">
        <v>281</v>
      </c>
      <c r="E12" s="539" t="s">
        <v>282</v>
      </c>
      <c r="F12" s="538" t="s">
        <v>483</v>
      </c>
      <c r="G12" s="539" t="s">
        <v>484</v>
      </c>
      <c r="H12" s="540" t="s">
        <v>183</v>
      </c>
      <c r="I12" s="747"/>
      <c r="J12" s="1015" t="s">
        <v>487</v>
      </c>
      <c r="K12" s="907">
        <v>0</v>
      </c>
      <c r="L12" s="539"/>
      <c r="M12" s="908">
        <v>0</v>
      </c>
      <c r="N12" s="1015" t="s">
        <v>1458</v>
      </c>
      <c r="O12" s="1019"/>
      <c r="P12" s="1020" t="s">
        <v>1459</v>
      </c>
      <c r="Q12" s="1021" t="s">
        <v>53</v>
      </c>
      <c r="R12" s="752"/>
      <c r="S12" s="935"/>
      <c r="T12" s="1022"/>
      <c r="U12" s="754"/>
      <c r="V12" s="754"/>
      <c r="W12" s="754"/>
      <c r="X12" s="754"/>
      <c r="Y12" s="754"/>
      <c r="Z12" s="754"/>
    </row>
    <row r="13" spans="1:26" ht="80.099999999999994" customHeight="1">
      <c r="A13" s="536" t="s">
        <v>16</v>
      </c>
      <c r="B13" s="537" t="s">
        <v>17</v>
      </c>
      <c r="C13" s="537" t="s">
        <v>66</v>
      </c>
      <c r="D13" s="538" t="s">
        <v>281</v>
      </c>
      <c r="E13" s="539" t="s">
        <v>282</v>
      </c>
      <c r="F13" s="1023" t="s">
        <v>306</v>
      </c>
      <c r="G13" s="539" t="s">
        <v>307</v>
      </c>
      <c r="H13" s="540"/>
      <c r="I13" s="747" t="s">
        <v>183</v>
      </c>
      <c r="J13" s="542" t="s">
        <v>316</v>
      </c>
      <c r="K13" s="907">
        <v>15000000</v>
      </c>
      <c r="L13" s="539" t="s">
        <v>316</v>
      </c>
      <c r="M13" s="908">
        <v>15000000</v>
      </c>
      <c r="N13" s="1015" t="s">
        <v>1421</v>
      </c>
      <c r="O13" s="1027" t="s">
        <v>1422</v>
      </c>
      <c r="P13" s="1028" t="s">
        <v>1422</v>
      </c>
      <c r="Q13" s="1021" t="s">
        <v>1422</v>
      </c>
      <c r="R13" s="752"/>
      <c r="S13" s="935"/>
      <c r="T13" s="927"/>
      <c r="U13" s="754"/>
      <c r="V13" s="754"/>
      <c r="W13" s="754"/>
      <c r="X13" s="754"/>
      <c r="Y13" s="754"/>
      <c r="Z13" s="754"/>
    </row>
    <row r="14" spans="1:26" ht="80.099999999999994" customHeight="1">
      <c r="A14" s="536" t="s">
        <v>16</v>
      </c>
      <c r="B14" s="537" t="s">
        <v>17</v>
      </c>
      <c r="C14" s="537" t="s">
        <v>66</v>
      </c>
      <c r="D14" s="538" t="s">
        <v>281</v>
      </c>
      <c r="E14" s="539" t="s">
        <v>282</v>
      </c>
      <c r="F14" s="538" t="s">
        <v>352</v>
      </c>
      <c r="G14" s="539" t="s">
        <v>353</v>
      </c>
      <c r="H14" s="540" t="s">
        <v>293</v>
      </c>
      <c r="I14" s="747"/>
      <c r="J14" s="542"/>
      <c r="K14" s="907"/>
      <c r="L14" s="539" t="s">
        <v>358</v>
      </c>
      <c r="M14" s="908">
        <v>50000000</v>
      </c>
      <c r="N14" s="1015" t="s">
        <v>1465</v>
      </c>
      <c r="O14" s="1027" t="s">
        <v>1422</v>
      </c>
      <c r="P14" s="1009" t="s">
        <v>1422</v>
      </c>
      <c r="Q14" s="910"/>
      <c r="R14" s="1025" t="s">
        <v>1422</v>
      </c>
      <c r="S14" s="1029"/>
      <c r="T14" s="927"/>
      <c r="U14" s="754"/>
      <c r="V14" s="754"/>
      <c r="W14" s="754"/>
      <c r="X14" s="754"/>
      <c r="Y14" s="754"/>
      <c r="Z14" s="754"/>
    </row>
    <row r="15" spans="1:26" ht="80.099999999999994" customHeight="1">
      <c r="A15" s="536" t="s">
        <v>16</v>
      </c>
      <c r="B15" s="537" t="s">
        <v>17</v>
      </c>
      <c r="C15" s="537" t="s">
        <v>66</v>
      </c>
      <c r="D15" s="538" t="s">
        <v>281</v>
      </c>
      <c r="E15" s="539" t="s">
        <v>282</v>
      </c>
      <c r="F15" s="538" t="s">
        <v>394</v>
      </c>
      <c r="G15" s="539" t="s">
        <v>395</v>
      </c>
      <c r="H15" s="540" t="s">
        <v>257</v>
      </c>
      <c r="I15" s="747"/>
      <c r="J15" s="542" t="s">
        <v>398</v>
      </c>
      <c r="K15" s="907">
        <v>1350000000</v>
      </c>
      <c r="L15" s="539"/>
      <c r="M15" s="908">
        <v>0</v>
      </c>
      <c r="N15" s="1015" t="s">
        <v>1471</v>
      </c>
      <c r="O15" s="1027" t="s">
        <v>1472</v>
      </c>
      <c r="P15" s="956" t="s">
        <v>1459</v>
      </c>
      <c r="Q15" s="1026" t="s">
        <v>151</v>
      </c>
      <c r="R15" s="1030"/>
      <c r="S15" s="1031"/>
      <c r="T15" s="927"/>
      <c r="U15" s="754"/>
      <c r="V15" s="754"/>
      <c r="W15" s="754"/>
      <c r="X15" s="754"/>
      <c r="Y15" s="754"/>
      <c r="Z15" s="754"/>
    </row>
    <row r="16" spans="1:26" ht="80.099999999999994" customHeight="1">
      <c r="A16" s="536" t="s">
        <v>16</v>
      </c>
      <c r="B16" s="537" t="s">
        <v>17</v>
      </c>
      <c r="C16" s="537" t="s">
        <v>66</v>
      </c>
      <c r="D16" s="538" t="s">
        <v>588</v>
      </c>
      <c r="E16" s="539" t="s">
        <v>589</v>
      </c>
      <c r="F16" s="538" t="s">
        <v>590</v>
      </c>
      <c r="G16" s="539" t="s">
        <v>592</v>
      </c>
      <c r="H16" s="540" t="s">
        <v>183</v>
      </c>
      <c r="I16" s="747"/>
      <c r="J16" s="542" t="s">
        <v>594</v>
      </c>
      <c r="K16" s="907">
        <v>0</v>
      </c>
      <c r="L16" s="539"/>
      <c r="M16" s="908">
        <v>0</v>
      </c>
      <c r="N16" s="1015" t="s">
        <v>1477</v>
      </c>
      <c r="O16" s="1019"/>
      <c r="P16" s="1032" t="s">
        <v>1480</v>
      </c>
      <c r="Q16" s="1021" t="s">
        <v>53</v>
      </c>
      <c r="R16" s="752"/>
      <c r="S16" s="935"/>
      <c r="T16" s="1022"/>
      <c r="U16" s="754"/>
      <c r="V16" s="754"/>
      <c r="W16" s="754"/>
      <c r="X16" s="754"/>
      <c r="Y16" s="754"/>
      <c r="Z16" s="754"/>
    </row>
    <row r="17" spans="1:26" ht="80.099999999999994" customHeight="1">
      <c r="A17" s="536" t="s">
        <v>16</v>
      </c>
      <c r="B17" s="537" t="s">
        <v>17</v>
      </c>
      <c r="C17" s="537" t="s">
        <v>66</v>
      </c>
      <c r="D17" s="538" t="s">
        <v>424</v>
      </c>
      <c r="E17" s="539" t="s">
        <v>425</v>
      </c>
      <c r="F17" s="538" t="s">
        <v>426</v>
      </c>
      <c r="G17" s="539" t="s">
        <v>427</v>
      </c>
      <c r="H17" s="540" t="s">
        <v>183</v>
      </c>
      <c r="I17" s="747"/>
      <c r="J17" s="542" t="s">
        <v>648</v>
      </c>
      <c r="K17" s="907">
        <v>0</v>
      </c>
      <c r="L17" s="539"/>
      <c r="M17" s="908">
        <v>0</v>
      </c>
      <c r="N17" s="1015" t="s">
        <v>1486</v>
      </c>
      <c r="O17" s="907"/>
      <c r="P17" s="1032" t="s">
        <v>1459</v>
      </c>
      <c r="Q17" s="1021" t="s">
        <v>53</v>
      </c>
      <c r="R17" s="752"/>
      <c r="S17" s="935"/>
      <c r="T17" s="1022"/>
      <c r="U17" s="754"/>
      <c r="V17" s="754"/>
      <c r="W17" s="754"/>
      <c r="X17" s="754"/>
      <c r="Y17" s="754"/>
      <c r="Z17" s="754"/>
    </row>
    <row r="18" spans="1:26" ht="80.099999999999994" customHeight="1">
      <c r="A18" s="536" t="s">
        <v>16</v>
      </c>
      <c r="B18" s="537" t="s">
        <v>17</v>
      </c>
      <c r="C18" s="537" t="s">
        <v>66</v>
      </c>
      <c r="D18" s="538" t="s">
        <v>424</v>
      </c>
      <c r="E18" s="539" t="s">
        <v>425</v>
      </c>
      <c r="F18" s="538" t="s">
        <v>729</v>
      </c>
      <c r="G18" s="539" t="s">
        <v>730</v>
      </c>
      <c r="H18" s="540" t="s">
        <v>183</v>
      </c>
      <c r="I18" s="747"/>
      <c r="J18" s="542" t="s">
        <v>731</v>
      </c>
      <c r="K18" s="907">
        <v>0</v>
      </c>
      <c r="L18" s="539"/>
      <c r="M18" s="908">
        <v>0</v>
      </c>
      <c r="N18" s="1015" t="s">
        <v>1489</v>
      </c>
      <c r="O18" s="1019"/>
      <c r="P18" s="1032" t="s">
        <v>1459</v>
      </c>
      <c r="Q18" s="1021" t="s">
        <v>53</v>
      </c>
      <c r="R18" s="752"/>
      <c r="S18" s="935"/>
      <c r="T18" s="1022"/>
      <c r="U18" s="754"/>
      <c r="V18" s="754"/>
      <c r="W18" s="754"/>
      <c r="X18" s="754"/>
      <c r="Y18" s="754"/>
      <c r="Z18" s="754"/>
    </row>
    <row r="19" spans="1:26" ht="80.099999999999994" customHeight="1">
      <c r="A19" s="536" t="s">
        <v>16</v>
      </c>
      <c r="B19" s="537" t="s">
        <v>17</v>
      </c>
      <c r="C19" s="537" t="s">
        <v>66</v>
      </c>
      <c r="D19" s="538" t="s">
        <v>424</v>
      </c>
      <c r="E19" s="539" t="s">
        <v>425</v>
      </c>
      <c r="F19" s="538" t="s">
        <v>433</v>
      </c>
      <c r="G19" s="539" t="s">
        <v>434</v>
      </c>
      <c r="H19" s="540" t="s">
        <v>183</v>
      </c>
      <c r="I19" s="747"/>
      <c r="J19" s="542" t="s">
        <v>731</v>
      </c>
      <c r="K19" s="907">
        <v>0</v>
      </c>
      <c r="L19" s="539"/>
      <c r="M19" s="908">
        <v>0</v>
      </c>
      <c r="N19" s="1015" t="s">
        <v>1489</v>
      </c>
      <c r="O19" s="1019"/>
      <c r="P19" s="1020" t="s">
        <v>1459</v>
      </c>
      <c r="Q19" s="1021" t="s">
        <v>53</v>
      </c>
      <c r="R19" s="752"/>
      <c r="S19" s="935"/>
      <c r="T19" s="1022"/>
      <c r="U19" s="754"/>
      <c r="V19" s="754"/>
      <c r="W19" s="754"/>
      <c r="X19" s="754"/>
      <c r="Y19" s="754"/>
      <c r="Z19" s="754"/>
    </row>
    <row r="20" spans="1:26" ht="80.099999999999994" customHeight="1">
      <c r="A20" s="536" t="s">
        <v>16</v>
      </c>
      <c r="B20" s="537" t="s">
        <v>17</v>
      </c>
      <c r="C20" s="537" t="s">
        <v>66</v>
      </c>
      <c r="D20" s="538" t="s">
        <v>438</v>
      </c>
      <c r="E20" s="539" t="s">
        <v>439</v>
      </c>
      <c r="F20" s="538" t="s">
        <v>440</v>
      </c>
      <c r="G20" s="539" t="s">
        <v>441</v>
      </c>
      <c r="H20" s="540" t="s">
        <v>257</v>
      </c>
      <c r="I20" s="747"/>
      <c r="J20" s="542" t="s">
        <v>833</v>
      </c>
      <c r="K20" s="907">
        <v>10000000</v>
      </c>
      <c r="L20" s="539" t="s">
        <v>833</v>
      </c>
      <c r="M20" s="908">
        <v>10000000</v>
      </c>
      <c r="N20" s="1015" t="s">
        <v>1496</v>
      </c>
      <c r="O20" s="1027" t="s">
        <v>1472</v>
      </c>
      <c r="P20" s="1020" t="s">
        <v>1400</v>
      </c>
      <c r="Q20" s="1021" t="s">
        <v>151</v>
      </c>
      <c r="R20" s="752"/>
      <c r="S20" s="935"/>
      <c r="T20" s="927"/>
      <c r="U20" s="754"/>
      <c r="V20" s="754"/>
      <c r="W20" s="754"/>
      <c r="X20" s="754"/>
      <c r="Y20" s="754"/>
      <c r="Z20" s="754"/>
    </row>
    <row r="21" spans="1:26" ht="80.099999999999994" customHeight="1">
      <c r="A21" s="536" t="s">
        <v>16</v>
      </c>
      <c r="B21" s="537" t="s">
        <v>17</v>
      </c>
      <c r="C21" s="537" t="s">
        <v>66</v>
      </c>
      <c r="D21" s="538" t="s">
        <v>438</v>
      </c>
      <c r="E21" s="539" t="s">
        <v>439</v>
      </c>
      <c r="F21" s="538" t="s">
        <v>445</v>
      </c>
      <c r="G21" s="539" t="s">
        <v>446</v>
      </c>
      <c r="H21" s="540"/>
      <c r="I21" s="747" t="s">
        <v>257</v>
      </c>
      <c r="J21" s="542" t="s">
        <v>857</v>
      </c>
      <c r="K21" s="907">
        <v>50000000</v>
      </c>
      <c r="L21" s="539" t="s">
        <v>857</v>
      </c>
      <c r="M21" s="908">
        <v>50000000</v>
      </c>
      <c r="N21" s="1015" t="s">
        <v>1499</v>
      </c>
      <c r="O21" s="1019"/>
      <c r="P21" s="909"/>
      <c r="Q21" s="910"/>
      <c r="R21" s="752"/>
      <c r="S21" s="935"/>
      <c r="T21" s="927"/>
      <c r="U21" s="754"/>
      <c r="V21" s="754"/>
      <c r="W21" s="754"/>
      <c r="X21" s="754"/>
      <c r="Y21" s="754"/>
      <c r="Z21" s="754"/>
    </row>
    <row r="22" spans="1:26" ht="80.099999999999994" customHeight="1">
      <c r="A22" s="536" t="s">
        <v>16</v>
      </c>
      <c r="B22" s="537" t="s">
        <v>17</v>
      </c>
      <c r="C22" s="537" t="s">
        <v>66</v>
      </c>
      <c r="D22" s="538" t="s">
        <v>438</v>
      </c>
      <c r="E22" s="539" t="s">
        <v>439</v>
      </c>
      <c r="F22" s="538" t="s">
        <v>449</v>
      </c>
      <c r="G22" s="539" t="s">
        <v>451</v>
      </c>
      <c r="H22" s="540"/>
      <c r="I22" s="540" t="s">
        <v>906</v>
      </c>
      <c r="J22" s="1033" t="s">
        <v>907</v>
      </c>
      <c r="K22" s="907">
        <v>5000000</v>
      </c>
      <c r="L22" s="539" t="s">
        <v>907</v>
      </c>
      <c r="M22" s="908">
        <v>5000000</v>
      </c>
      <c r="N22" s="1011" t="s">
        <v>1507</v>
      </c>
      <c r="O22" s="1016" t="s">
        <v>1509</v>
      </c>
      <c r="P22" s="1034" t="s">
        <v>1510</v>
      </c>
      <c r="Q22" s="1021" t="s">
        <v>151</v>
      </c>
      <c r="R22" s="752"/>
      <c r="S22" s="935"/>
      <c r="T22" s="927"/>
      <c r="U22" s="754"/>
      <c r="V22" s="754"/>
      <c r="W22" s="754"/>
      <c r="X22" s="754"/>
      <c r="Y22" s="754"/>
      <c r="Z22" s="754"/>
    </row>
    <row r="23" spans="1:26" ht="80.099999999999994" customHeight="1">
      <c r="A23" s="536" t="s">
        <v>16</v>
      </c>
      <c r="B23" s="537" t="s">
        <v>17</v>
      </c>
      <c r="C23" s="537" t="s">
        <v>66</v>
      </c>
      <c r="D23" s="538" t="s">
        <v>438</v>
      </c>
      <c r="E23" s="539" t="s">
        <v>439</v>
      </c>
      <c r="F23" s="538" t="s">
        <v>929</v>
      </c>
      <c r="G23" s="539" t="s">
        <v>930</v>
      </c>
      <c r="H23" s="540" t="s">
        <v>183</v>
      </c>
      <c r="I23" s="747"/>
      <c r="J23" s="1015" t="s">
        <v>937</v>
      </c>
      <c r="K23" s="907">
        <v>50000000</v>
      </c>
      <c r="L23" s="539" t="s">
        <v>938</v>
      </c>
      <c r="M23" s="1008">
        <v>50000000</v>
      </c>
      <c r="N23" s="1015" t="s">
        <v>1513</v>
      </c>
      <c r="O23" s="1027" t="s">
        <v>1514</v>
      </c>
      <c r="P23" s="956" t="s">
        <v>1515</v>
      </c>
      <c r="Q23" s="1035"/>
      <c r="R23" s="752"/>
      <c r="S23" s="935"/>
      <c r="T23" s="927"/>
      <c r="U23" s="754"/>
      <c r="V23" s="754"/>
      <c r="W23" s="754"/>
      <c r="X23" s="754"/>
      <c r="Y23" s="754"/>
      <c r="Z23" s="754"/>
    </row>
    <row r="24" spans="1:26" ht="80.099999999999994" customHeight="1">
      <c r="A24" s="536" t="s">
        <v>16</v>
      </c>
      <c r="B24" s="537" t="s">
        <v>17</v>
      </c>
      <c r="C24" s="537" t="s">
        <v>66</v>
      </c>
      <c r="D24" s="538" t="s">
        <v>68</v>
      </c>
      <c r="E24" s="539" t="s">
        <v>69</v>
      </c>
      <c r="F24" s="538" t="s">
        <v>70</v>
      </c>
      <c r="G24" s="539" t="s">
        <v>72</v>
      </c>
      <c r="H24" s="540"/>
      <c r="I24" s="747" t="s">
        <v>257</v>
      </c>
      <c r="J24" s="542" t="s">
        <v>232</v>
      </c>
      <c r="K24" s="907">
        <v>7500000</v>
      </c>
      <c r="L24" s="912" t="s">
        <v>232</v>
      </c>
      <c r="M24" s="908">
        <v>7500000</v>
      </c>
      <c r="N24" s="1036" t="s">
        <v>1521</v>
      </c>
      <c r="O24" s="1027" t="s">
        <v>1422</v>
      </c>
      <c r="P24" s="961" t="s">
        <v>1422</v>
      </c>
      <c r="Q24" s="1037" t="s">
        <v>1422</v>
      </c>
      <c r="R24" s="1038" t="s">
        <v>1422</v>
      </c>
      <c r="S24" s="935"/>
      <c r="T24" s="927"/>
      <c r="U24" s="754"/>
      <c r="V24" s="754"/>
      <c r="W24" s="754"/>
      <c r="X24" s="754"/>
      <c r="Y24" s="754"/>
      <c r="Z24" s="754"/>
    </row>
    <row r="25" spans="1:26" ht="80.099999999999994" customHeight="1">
      <c r="A25" s="536" t="s">
        <v>16</v>
      </c>
      <c r="B25" s="537" t="s">
        <v>17</v>
      </c>
      <c r="C25" s="537" t="s">
        <v>66</v>
      </c>
      <c r="D25" s="538" t="s">
        <v>68</v>
      </c>
      <c r="E25" s="539" t="s">
        <v>69</v>
      </c>
      <c r="F25" s="538" t="s">
        <v>95</v>
      </c>
      <c r="G25" s="539" t="s">
        <v>507</v>
      </c>
      <c r="H25" s="540"/>
      <c r="I25" s="747" t="s">
        <v>293</v>
      </c>
      <c r="J25" s="542" t="s">
        <v>1349</v>
      </c>
      <c r="K25" s="907">
        <v>2000000</v>
      </c>
      <c r="L25" s="539" t="s">
        <v>1349</v>
      </c>
      <c r="M25" s="1008">
        <v>2000000</v>
      </c>
      <c r="N25" s="1015" t="s">
        <v>1349</v>
      </c>
      <c r="O25" s="1016" t="s">
        <v>1514</v>
      </c>
      <c r="P25" s="1020" t="s">
        <v>1529</v>
      </c>
      <c r="Q25" s="1026" t="s">
        <v>151</v>
      </c>
      <c r="R25" s="752"/>
      <c r="S25" s="935"/>
      <c r="T25" s="927"/>
      <c r="U25" s="754"/>
      <c r="V25" s="754"/>
      <c r="W25" s="754"/>
      <c r="X25" s="754"/>
      <c r="Y25" s="754"/>
      <c r="Z25" s="754"/>
    </row>
    <row r="26" spans="1:26" ht="80.099999999999994" customHeight="1">
      <c r="A26" s="536" t="s">
        <v>16</v>
      </c>
      <c r="B26" s="537" t="s">
        <v>17</v>
      </c>
      <c r="C26" s="537" t="s">
        <v>66</v>
      </c>
      <c r="D26" s="538" t="s">
        <v>68</v>
      </c>
      <c r="E26" s="539" t="s">
        <v>69</v>
      </c>
      <c r="F26" s="538" t="s">
        <v>81</v>
      </c>
      <c r="G26" s="539" t="s">
        <v>82</v>
      </c>
      <c r="H26" s="540"/>
      <c r="I26" s="747" t="s">
        <v>183</v>
      </c>
      <c r="J26" s="542" t="s">
        <v>1021</v>
      </c>
      <c r="K26" s="907">
        <v>3000000</v>
      </c>
      <c r="L26" s="539" t="s">
        <v>1021</v>
      </c>
      <c r="M26" s="908">
        <v>3000000</v>
      </c>
      <c r="N26" s="1015" t="s">
        <v>1421</v>
      </c>
      <c r="O26" s="1016" t="s">
        <v>1422</v>
      </c>
      <c r="P26" s="956" t="s">
        <v>1422</v>
      </c>
      <c r="Q26" s="1026" t="s">
        <v>1422</v>
      </c>
      <c r="R26" s="956" t="s">
        <v>1422</v>
      </c>
      <c r="S26" s="1012" t="s">
        <v>1422</v>
      </c>
      <c r="T26" s="927"/>
      <c r="U26" s="754"/>
      <c r="V26" s="754"/>
      <c r="W26" s="754"/>
      <c r="X26" s="754"/>
      <c r="Y26" s="754"/>
      <c r="Z26" s="754"/>
    </row>
    <row r="27" spans="1:26" ht="80.099999999999994" customHeight="1">
      <c r="A27" s="536" t="s">
        <v>16</v>
      </c>
      <c r="B27" s="537" t="s">
        <v>17</v>
      </c>
      <c r="C27" s="537" t="s">
        <v>66</v>
      </c>
      <c r="D27" s="538" t="s">
        <v>68</v>
      </c>
      <c r="E27" s="539" t="s">
        <v>69</v>
      </c>
      <c r="F27" s="538" t="s">
        <v>462</v>
      </c>
      <c r="G27" s="539" t="s">
        <v>464</v>
      </c>
      <c r="H27" s="540"/>
      <c r="I27" s="747" t="s">
        <v>183</v>
      </c>
      <c r="J27" s="542" t="s">
        <v>1063</v>
      </c>
      <c r="K27" s="907">
        <v>3000000</v>
      </c>
      <c r="L27" s="912"/>
      <c r="M27" s="908">
        <v>3000000</v>
      </c>
      <c r="N27" s="1015" t="s">
        <v>1421</v>
      </c>
      <c r="O27" s="1016" t="s">
        <v>1422</v>
      </c>
      <c r="P27" s="956" t="s">
        <v>1422</v>
      </c>
      <c r="Q27" s="1026" t="s">
        <v>1422</v>
      </c>
      <c r="R27" s="956" t="s">
        <v>1422</v>
      </c>
      <c r="S27" s="935"/>
      <c r="T27" s="927"/>
      <c r="U27" s="754"/>
      <c r="V27" s="754"/>
      <c r="W27" s="754"/>
      <c r="X27" s="754"/>
      <c r="Y27" s="754"/>
      <c r="Z27" s="754"/>
    </row>
    <row r="28" spans="1:26" ht="80.099999999999994" customHeight="1">
      <c r="A28" s="536" t="s">
        <v>16</v>
      </c>
      <c r="B28" s="537" t="s">
        <v>17</v>
      </c>
      <c r="C28" s="537" t="s">
        <v>66</v>
      </c>
      <c r="D28" s="538" t="s">
        <v>68</v>
      </c>
      <c r="E28" s="539" t="s">
        <v>69</v>
      </c>
      <c r="F28" s="538" t="s">
        <v>468</v>
      </c>
      <c r="G28" s="539" t="s">
        <v>469</v>
      </c>
      <c r="H28" s="540"/>
      <c r="I28" s="747" t="s">
        <v>183</v>
      </c>
      <c r="J28" s="542" t="s">
        <v>1143</v>
      </c>
      <c r="K28" s="907">
        <v>0</v>
      </c>
      <c r="L28" s="539" t="s">
        <v>1143</v>
      </c>
      <c r="M28" s="908">
        <v>0</v>
      </c>
      <c r="N28" s="1015" t="s">
        <v>1538</v>
      </c>
      <c r="O28" s="1016" t="s">
        <v>1422</v>
      </c>
      <c r="P28" s="1039" t="s">
        <v>1422</v>
      </c>
      <c r="Q28" s="1026" t="s">
        <v>1422</v>
      </c>
      <c r="R28" s="956" t="s">
        <v>1422</v>
      </c>
      <c r="S28" s="935"/>
      <c r="T28" s="1022"/>
      <c r="U28" s="754"/>
      <c r="V28" s="754"/>
      <c r="W28" s="754"/>
      <c r="X28" s="754"/>
      <c r="Y28" s="754"/>
      <c r="Z28" s="754"/>
    </row>
    <row r="29" spans="1:26" ht="80.099999999999994" customHeight="1">
      <c r="A29" s="536" t="s">
        <v>16</v>
      </c>
      <c r="B29" s="537" t="s">
        <v>17</v>
      </c>
      <c r="C29" s="537" t="s">
        <v>66</v>
      </c>
      <c r="D29" s="538" t="s">
        <v>68</v>
      </c>
      <c r="E29" s="539" t="s">
        <v>69</v>
      </c>
      <c r="F29" s="538" t="s">
        <v>473</v>
      </c>
      <c r="G29" s="539" t="s">
        <v>474</v>
      </c>
      <c r="H29" s="540"/>
      <c r="I29" s="747" t="s">
        <v>293</v>
      </c>
      <c r="J29" s="1015" t="s">
        <v>1213</v>
      </c>
      <c r="K29" s="907">
        <v>15000000</v>
      </c>
      <c r="L29" s="539" t="s">
        <v>1213</v>
      </c>
      <c r="M29" s="908">
        <v>15000000</v>
      </c>
      <c r="N29" s="1015" t="s">
        <v>1542</v>
      </c>
      <c r="O29" s="1016" t="s">
        <v>1422</v>
      </c>
      <c r="P29" s="1028" t="s">
        <v>1422</v>
      </c>
      <c r="Q29" s="1021" t="s">
        <v>1422</v>
      </c>
      <c r="R29" s="956" t="s">
        <v>1422</v>
      </c>
      <c r="S29" s="935"/>
      <c r="T29" s="927"/>
      <c r="U29" s="754"/>
      <c r="V29" s="754"/>
      <c r="W29" s="754"/>
      <c r="X29" s="754"/>
      <c r="Y29" s="754"/>
      <c r="Z29" s="754"/>
    </row>
    <row r="30" spans="1:26" ht="80.099999999999994" customHeight="1">
      <c r="A30" s="536" t="s">
        <v>16</v>
      </c>
      <c r="B30" s="537" t="s">
        <v>17</v>
      </c>
      <c r="C30" s="537" t="s">
        <v>66</v>
      </c>
      <c r="D30" s="538" t="s">
        <v>68</v>
      </c>
      <c r="E30" s="539" t="s">
        <v>69</v>
      </c>
      <c r="F30" s="538" t="s">
        <v>478</v>
      </c>
      <c r="G30" s="539" t="s">
        <v>479</v>
      </c>
      <c r="H30" s="540" t="s">
        <v>293</v>
      </c>
      <c r="I30" s="747"/>
      <c r="J30" s="542" t="s">
        <v>1256</v>
      </c>
      <c r="K30" s="907">
        <v>5000000</v>
      </c>
      <c r="L30" s="539" t="s">
        <v>1256</v>
      </c>
      <c r="M30" s="908">
        <v>5000000</v>
      </c>
      <c r="N30" s="1015" t="s">
        <v>1546</v>
      </c>
      <c r="O30" s="1027" t="s">
        <v>1547</v>
      </c>
      <c r="P30" s="1040" t="s">
        <v>1548</v>
      </c>
      <c r="Q30" s="1021" t="s">
        <v>53</v>
      </c>
      <c r="R30" s="752"/>
      <c r="S30" s="935"/>
      <c r="T30" s="927"/>
      <c r="U30" s="754"/>
      <c r="V30" s="754"/>
      <c r="W30" s="754"/>
      <c r="X30" s="754"/>
      <c r="Y30" s="754"/>
      <c r="Z30" s="754"/>
    </row>
    <row r="31" spans="1:26" ht="80.099999999999994" customHeight="1">
      <c r="A31" s="536" t="s">
        <v>16</v>
      </c>
      <c r="B31" s="537" t="s">
        <v>17</v>
      </c>
      <c r="C31" s="537" t="s">
        <v>66</v>
      </c>
      <c r="D31" s="538" t="s">
        <v>68</v>
      </c>
      <c r="E31" s="539" t="s">
        <v>69</v>
      </c>
      <c r="F31" s="538" t="s">
        <v>485</v>
      </c>
      <c r="G31" s="539" t="s">
        <v>486</v>
      </c>
      <c r="H31" s="540" t="s">
        <v>293</v>
      </c>
      <c r="I31" s="747"/>
      <c r="J31" s="542" t="s">
        <v>1277</v>
      </c>
      <c r="K31" s="907">
        <v>5000000</v>
      </c>
      <c r="L31" s="539" t="s">
        <v>1277</v>
      </c>
      <c r="M31" s="1008">
        <v>5000000</v>
      </c>
      <c r="N31" s="1015" t="s">
        <v>1551</v>
      </c>
      <c r="O31" s="907">
        <v>5000000</v>
      </c>
      <c r="P31" s="1025" t="s">
        <v>1548</v>
      </c>
      <c r="Q31" s="1026" t="s">
        <v>53</v>
      </c>
      <c r="R31" s="752"/>
      <c r="S31" s="935"/>
      <c r="T31" s="927"/>
      <c r="U31" s="754"/>
      <c r="V31" s="754"/>
      <c r="W31" s="754"/>
      <c r="X31" s="754"/>
      <c r="Y31" s="754"/>
      <c r="Z31" s="754"/>
    </row>
    <row r="32" spans="1:26" ht="80.099999999999994" customHeight="1">
      <c r="A32" s="536" t="s">
        <v>16</v>
      </c>
      <c r="B32" s="537" t="s">
        <v>17</v>
      </c>
      <c r="C32" s="537" t="s">
        <v>66</v>
      </c>
      <c r="D32" s="538" t="s">
        <v>68</v>
      </c>
      <c r="E32" s="539" t="s">
        <v>69</v>
      </c>
      <c r="F32" s="538" t="s">
        <v>492</v>
      </c>
      <c r="G32" s="539" t="s">
        <v>493</v>
      </c>
      <c r="H32" s="540" t="s">
        <v>183</v>
      </c>
      <c r="I32" s="747"/>
      <c r="J32" s="542" t="s">
        <v>1307</v>
      </c>
      <c r="K32" s="907">
        <v>5000000</v>
      </c>
      <c r="L32" s="539" t="s">
        <v>1307</v>
      </c>
      <c r="M32" s="1008">
        <v>5000000</v>
      </c>
      <c r="N32" s="1015" t="s">
        <v>1557</v>
      </c>
      <c r="O32" s="907">
        <v>5000000</v>
      </c>
      <c r="P32" s="1020" t="s">
        <v>1548</v>
      </c>
      <c r="Q32" s="1021" t="s">
        <v>53</v>
      </c>
      <c r="R32" s="752"/>
      <c r="S32" s="935"/>
      <c r="T32" s="927"/>
      <c r="U32" s="754"/>
      <c r="V32" s="754"/>
      <c r="W32" s="754"/>
      <c r="X32" s="754"/>
      <c r="Y32" s="754"/>
      <c r="Z32" s="754"/>
    </row>
    <row r="33" spans="1:26" ht="80.099999999999994" customHeight="1">
      <c r="A33" s="536" t="s">
        <v>16</v>
      </c>
      <c r="B33" s="537" t="s">
        <v>17</v>
      </c>
      <c r="C33" s="537" t="s">
        <v>66</v>
      </c>
      <c r="D33" s="538" t="s">
        <v>68</v>
      </c>
      <c r="E33" s="539" t="s">
        <v>69</v>
      </c>
      <c r="F33" s="538" t="s">
        <v>500</v>
      </c>
      <c r="G33" s="539" t="s">
        <v>501</v>
      </c>
      <c r="H33" s="540"/>
      <c r="I33" s="747" t="s">
        <v>183</v>
      </c>
      <c r="J33" s="542" t="s">
        <v>1324</v>
      </c>
      <c r="K33" s="907">
        <v>2000000</v>
      </c>
      <c r="L33" s="539" t="s">
        <v>1325</v>
      </c>
      <c r="M33" s="908">
        <v>2000000</v>
      </c>
      <c r="N33" s="930" t="s">
        <v>1561</v>
      </c>
      <c r="O33" s="1019"/>
      <c r="P33" s="909"/>
      <c r="Q33" s="910"/>
      <c r="R33" s="752"/>
      <c r="S33" s="935"/>
      <c r="T33" s="927"/>
      <c r="U33" s="754"/>
      <c r="V33" s="754"/>
      <c r="W33" s="754"/>
      <c r="X33" s="754"/>
      <c r="Y33" s="754"/>
      <c r="Z33" s="754"/>
    </row>
    <row r="34" spans="1:26" ht="80.099999999999994" customHeight="1">
      <c r="A34" s="536" t="s">
        <v>16</v>
      </c>
      <c r="B34" s="537" t="s">
        <v>17</v>
      </c>
      <c r="C34" s="537" t="s">
        <v>107</v>
      </c>
      <c r="D34" s="538" t="s">
        <v>108</v>
      </c>
      <c r="E34" s="539" t="s">
        <v>109</v>
      </c>
      <c r="F34" s="538" t="s">
        <v>1372</v>
      </c>
      <c r="G34" s="539" t="s">
        <v>1373</v>
      </c>
      <c r="H34" s="540" t="s">
        <v>183</v>
      </c>
      <c r="I34" s="747"/>
      <c r="J34" s="542" t="s">
        <v>1374</v>
      </c>
      <c r="K34" s="907">
        <v>0</v>
      </c>
      <c r="L34" s="539"/>
      <c r="M34" s="908">
        <v>0</v>
      </c>
      <c r="N34" s="1015" t="s">
        <v>1563</v>
      </c>
      <c r="O34" s="1019"/>
      <c r="P34" s="1020" t="s">
        <v>1459</v>
      </c>
      <c r="Q34" s="910"/>
      <c r="R34" s="752"/>
      <c r="S34" s="1012" t="s">
        <v>53</v>
      </c>
      <c r="T34" s="1022"/>
      <c r="U34" s="754"/>
      <c r="V34" s="754"/>
      <c r="W34" s="754"/>
      <c r="X34" s="754"/>
      <c r="Y34" s="754"/>
      <c r="Z34" s="754"/>
    </row>
    <row r="35" spans="1:26" ht="80.099999999999994" customHeight="1">
      <c r="A35" s="536" t="s">
        <v>23</v>
      </c>
      <c r="B35" s="537" t="s">
        <v>532</v>
      </c>
      <c r="C35" s="537" t="s">
        <v>28</v>
      </c>
      <c r="D35" s="538" t="s">
        <v>1565</v>
      </c>
      <c r="E35" s="539" t="s">
        <v>1566</v>
      </c>
      <c r="F35" s="538" t="s">
        <v>1568</v>
      </c>
      <c r="G35" s="539" t="s">
        <v>1569</v>
      </c>
      <c r="H35" s="540" t="s">
        <v>183</v>
      </c>
      <c r="I35" s="747"/>
      <c r="J35" s="542" t="s">
        <v>1570</v>
      </c>
      <c r="K35" s="907">
        <v>2000000</v>
      </c>
      <c r="L35" s="539" t="s">
        <v>1570</v>
      </c>
      <c r="M35" s="908">
        <v>2000000</v>
      </c>
      <c r="N35" s="1041" t="s">
        <v>1571</v>
      </c>
      <c r="O35" s="1019"/>
      <c r="P35" s="909"/>
      <c r="Q35" s="910"/>
      <c r="R35" s="752"/>
      <c r="S35" s="1020" t="s">
        <v>53</v>
      </c>
      <c r="T35" s="927"/>
      <c r="U35" s="754"/>
      <c r="V35" s="754"/>
      <c r="W35" s="754"/>
      <c r="X35" s="754"/>
      <c r="Y35" s="754"/>
      <c r="Z35" s="754"/>
    </row>
    <row r="36" spans="1:26" ht="80.099999999999994" customHeight="1">
      <c r="A36" s="536" t="s">
        <v>23</v>
      </c>
      <c r="B36" s="537" t="s">
        <v>532</v>
      </c>
      <c r="C36" s="537" t="s">
        <v>28</v>
      </c>
      <c r="D36" s="538" t="s">
        <v>1565</v>
      </c>
      <c r="E36" s="539" t="s">
        <v>1566</v>
      </c>
      <c r="F36" s="538" t="s">
        <v>1574</v>
      </c>
      <c r="G36" s="539" t="s">
        <v>1575</v>
      </c>
      <c r="H36" s="540" t="s">
        <v>183</v>
      </c>
      <c r="I36" s="747"/>
      <c r="J36" s="542" t="s">
        <v>1570</v>
      </c>
      <c r="K36" s="907">
        <v>2000000</v>
      </c>
      <c r="L36" s="539" t="s">
        <v>1570</v>
      </c>
      <c r="M36" s="908">
        <v>2000000</v>
      </c>
      <c r="N36" s="1011" t="s">
        <v>1576</v>
      </c>
      <c r="O36" s="1019"/>
      <c r="P36" s="1041" t="s">
        <v>1571</v>
      </c>
      <c r="Q36" s="910"/>
      <c r="R36" s="752"/>
      <c r="S36" s="1020" t="s">
        <v>53</v>
      </c>
      <c r="T36" s="927"/>
      <c r="U36" s="754"/>
      <c r="V36" s="754"/>
      <c r="W36" s="754"/>
      <c r="X36" s="754"/>
      <c r="Y36" s="754"/>
      <c r="Z36" s="754"/>
    </row>
    <row r="37" spans="1:26" ht="80.099999999999994" customHeight="1">
      <c r="A37" s="536" t="s">
        <v>23</v>
      </c>
      <c r="B37" s="537" t="s">
        <v>532</v>
      </c>
      <c r="C37" s="537" t="s">
        <v>28</v>
      </c>
      <c r="D37" s="538" t="s">
        <v>1565</v>
      </c>
      <c r="E37" s="539" t="s">
        <v>1566</v>
      </c>
      <c r="F37" s="538" t="s">
        <v>1578</v>
      </c>
      <c r="G37" s="539" t="s">
        <v>1579</v>
      </c>
      <c r="H37" s="540" t="s">
        <v>183</v>
      </c>
      <c r="I37" s="747"/>
      <c r="J37" s="542" t="s">
        <v>1570</v>
      </c>
      <c r="K37" s="907">
        <v>2000000</v>
      </c>
      <c r="L37" s="539" t="s">
        <v>1570</v>
      </c>
      <c r="M37" s="908">
        <v>2000000</v>
      </c>
      <c r="N37" s="1011" t="s">
        <v>1576</v>
      </c>
      <c r="O37" s="1019"/>
      <c r="P37" s="1041" t="s">
        <v>1571</v>
      </c>
      <c r="Q37" s="910"/>
      <c r="R37" s="752"/>
      <c r="S37" s="1020" t="s">
        <v>53</v>
      </c>
      <c r="T37" s="927"/>
      <c r="U37" s="754"/>
      <c r="V37" s="754"/>
      <c r="W37" s="754"/>
      <c r="X37" s="754"/>
      <c r="Y37" s="754"/>
      <c r="Z37" s="754"/>
    </row>
    <row r="38" spans="1:26" ht="80.099999999999994" customHeight="1">
      <c r="A38" s="536" t="s">
        <v>23</v>
      </c>
      <c r="B38" s="537" t="s">
        <v>532</v>
      </c>
      <c r="C38" s="537" t="s">
        <v>28</v>
      </c>
      <c r="D38" s="538" t="s">
        <v>1585</v>
      </c>
      <c r="E38" s="539" t="s">
        <v>1586</v>
      </c>
      <c r="F38" s="538" t="s">
        <v>1587</v>
      </c>
      <c r="G38" s="539" t="s">
        <v>1588</v>
      </c>
      <c r="H38" s="540" t="s">
        <v>183</v>
      </c>
      <c r="I38" s="747"/>
      <c r="J38" s="542" t="s">
        <v>1589</v>
      </c>
      <c r="K38" s="907">
        <v>0</v>
      </c>
      <c r="L38" s="539" t="s">
        <v>1434</v>
      </c>
      <c r="M38" s="908">
        <v>0</v>
      </c>
      <c r="N38" s="1011" t="s">
        <v>1590</v>
      </c>
      <c r="O38" s="1019"/>
      <c r="P38" s="1011" t="s">
        <v>1590</v>
      </c>
      <c r="Q38" s="910"/>
      <c r="R38" s="752"/>
      <c r="S38" s="1020" t="s">
        <v>53</v>
      </c>
      <c r="T38" s="1042"/>
      <c r="U38" s="754"/>
      <c r="V38" s="754"/>
      <c r="W38" s="754"/>
      <c r="X38" s="754"/>
      <c r="Y38" s="754"/>
      <c r="Z38" s="754"/>
    </row>
    <row r="39" spans="1:26" ht="80.099999999999994" customHeight="1">
      <c r="A39" s="536" t="s">
        <v>23</v>
      </c>
      <c r="B39" s="537" t="s">
        <v>532</v>
      </c>
      <c r="C39" s="537" t="s">
        <v>28</v>
      </c>
      <c r="D39" s="538" t="s">
        <v>533</v>
      </c>
      <c r="E39" s="539" t="s">
        <v>534</v>
      </c>
      <c r="F39" s="538" t="s">
        <v>535</v>
      </c>
      <c r="G39" s="539" t="s">
        <v>536</v>
      </c>
      <c r="H39" s="540"/>
      <c r="I39" s="747" t="s">
        <v>183</v>
      </c>
      <c r="J39" s="542" t="s">
        <v>1406</v>
      </c>
      <c r="K39" s="907">
        <v>20000000</v>
      </c>
      <c r="L39" s="539" t="s">
        <v>1407</v>
      </c>
      <c r="M39" s="908">
        <v>2000000</v>
      </c>
      <c r="N39" s="1015" t="s">
        <v>1597</v>
      </c>
      <c r="O39" s="1019"/>
      <c r="P39" s="1009" t="s">
        <v>1422</v>
      </c>
      <c r="Q39" s="1017" t="s">
        <v>1422</v>
      </c>
      <c r="R39" s="961" t="s">
        <v>1422</v>
      </c>
      <c r="S39" s="935"/>
      <c r="T39" s="927"/>
      <c r="U39" s="754"/>
      <c r="V39" s="754"/>
      <c r="W39" s="754"/>
      <c r="X39" s="754"/>
      <c r="Y39" s="754"/>
      <c r="Z39" s="754"/>
    </row>
    <row r="40" spans="1:26" ht="80.099999999999994" customHeight="1">
      <c r="A40" s="536" t="s">
        <v>23</v>
      </c>
      <c r="B40" s="537" t="s">
        <v>532</v>
      </c>
      <c r="C40" s="537" t="s">
        <v>28</v>
      </c>
      <c r="D40" s="538" t="s">
        <v>533</v>
      </c>
      <c r="E40" s="539" t="s">
        <v>534</v>
      </c>
      <c r="F40" s="538" t="s">
        <v>1431</v>
      </c>
      <c r="G40" s="539" t="s">
        <v>1432</v>
      </c>
      <c r="H40" s="540" t="s">
        <v>183</v>
      </c>
      <c r="I40" s="747"/>
      <c r="J40" s="542" t="s">
        <v>1433</v>
      </c>
      <c r="K40" s="907">
        <v>200000000</v>
      </c>
      <c r="L40" s="539" t="s">
        <v>1434</v>
      </c>
      <c r="M40" s="908">
        <v>20000000</v>
      </c>
      <c r="N40" s="1015" t="s">
        <v>1600</v>
      </c>
      <c r="O40" s="1027" t="s">
        <v>1601</v>
      </c>
      <c r="P40" s="1040" t="s">
        <v>1602</v>
      </c>
      <c r="Q40" s="1021" t="s">
        <v>151</v>
      </c>
      <c r="R40" s="752"/>
      <c r="S40" s="1012"/>
      <c r="T40" s="927"/>
      <c r="U40" s="754"/>
      <c r="V40" s="754"/>
      <c r="W40" s="754"/>
      <c r="X40" s="754"/>
      <c r="Y40" s="754"/>
      <c r="Z40" s="754"/>
    </row>
    <row r="41" spans="1:26" ht="80.099999999999994" customHeight="1">
      <c r="A41" s="536" t="s">
        <v>23</v>
      </c>
      <c r="B41" s="537" t="s">
        <v>532</v>
      </c>
      <c r="C41" s="537" t="s">
        <v>28</v>
      </c>
      <c r="D41" s="538" t="s">
        <v>533</v>
      </c>
      <c r="E41" s="539" t="s">
        <v>534</v>
      </c>
      <c r="F41" s="538" t="s">
        <v>542</v>
      </c>
      <c r="G41" s="539" t="s">
        <v>541</v>
      </c>
      <c r="H41" s="540" t="s">
        <v>183</v>
      </c>
      <c r="I41" s="747"/>
      <c r="J41" s="542"/>
      <c r="K41" s="907">
        <v>0</v>
      </c>
      <c r="L41" s="539" t="s">
        <v>1434</v>
      </c>
      <c r="M41" s="908">
        <v>0</v>
      </c>
      <c r="N41" s="542"/>
      <c r="O41" s="1019"/>
      <c r="P41" s="909"/>
      <c r="Q41" s="910"/>
      <c r="R41" s="752"/>
      <c r="S41" s="935"/>
      <c r="T41" s="1042"/>
      <c r="U41" s="754"/>
      <c r="V41" s="754"/>
      <c r="W41" s="754"/>
      <c r="X41" s="754"/>
      <c r="Y41" s="754"/>
      <c r="Z41" s="754"/>
    </row>
    <row r="42" spans="1:26" ht="80.099999999999994" customHeight="1">
      <c r="A42" s="536" t="s">
        <v>23</v>
      </c>
      <c r="B42" s="537" t="s">
        <v>532</v>
      </c>
      <c r="C42" s="537" t="s">
        <v>28</v>
      </c>
      <c r="D42" s="538" t="s">
        <v>533</v>
      </c>
      <c r="E42" s="539" t="s">
        <v>534</v>
      </c>
      <c r="F42" s="538" t="s">
        <v>1503</v>
      </c>
      <c r="G42" s="539" t="s">
        <v>1504</v>
      </c>
      <c r="H42" s="540" t="s">
        <v>183</v>
      </c>
      <c r="I42" s="747"/>
      <c r="J42" s="542" t="s">
        <v>1505</v>
      </c>
      <c r="K42" s="907">
        <v>0</v>
      </c>
      <c r="L42" s="539" t="s">
        <v>1434</v>
      </c>
      <c r="M42" s="908">
        <v>0</v>
      </c>
      <c r="N42" s="1011" t="s">
        <v>1605</v>
      </c>
      <c r="O42" s="922" t="s">
        <v>1606</v>
      </c>
      <c r="P42" s="1011" t="s">
        <v>1607</v>
      </c>
      <c r="Q42" s="1043" t="s">
        <v>53</v>
      </c>
      <c r="R42" s="752"/>
      <c r="S42" s="935"/>
      <c r="T42" s="1042"/>
      <c r="U42" s="754"/>
      <c r="V42" s="754"/>
      <c r="W42" s="754"/>
      <c r="X42" s="754"/>
      <c r="Y42" s="754"/>
      <c r="Z42" s="754"/>
    </row>
    <row r="43" spans="1:26" ht="80.099999999999994" customHeight="1">
      <c r="A43" s="536" t="s">
        <v>23</v>
      </c>
      <c r="B43" s="537" t="s">
        <v>532</v>
      </c>
      <c r="C43" s="537" t="s">
        <v>28</v>
      </c>
      <c r="D43" s="538" t="s">
        <v>533</v>
      </c>
      <c r="E43" s="539" t="s">
        <v>534</v>
      </c>
      <c r="F43" s="538" t="s">
        <v>1423</v>
      </c>
      <c r="G43" s="539" t="s">
        <v>1424</v>
      </c>
      <c r="H43" s="540" t="s">
        <v>293</v>
      </c>
      <c r="I43" s="747"/>
      <c r="J43" s="542" t="s">
        <v>1530</v>
      </c>
      <c r="K43" s="907">
        <v>0</v>
      </c>
      <c r="L43" s="539" t="s">
        <v>1434</v>
      </c>
      <c r="M43" s="908">
        <v>0</v>
      </c>
      <c r="N43" s="1044" t="s">
        <v>1611</v>
      </c>
      <c r="O43" s="1045" t="s">
        <v>1613</v>
      </c>
      <c r="P43" s="1020" t="s">
        <v>1614</v>
      </c>
      <c r="Q43" s="1043" t="s">
        <v>53</v>
      </c>
      <c r="R43" s="752"/>
      <c r="S43" s="935"/>
      <c r="T43" s="1042"/>
      <c r="U43" s="754"/>
      <c r="V43" s="754"/>
      <c r="W43" s="754"/>
      <c r="X43" s="754"/>
      <c r="Y43" s="754"/>
      <c r="Z43" s="754"/>
    </row>
    <row r="44" spans="1:26" ht="80.099999999999994" customHeight="1">
      <c r="A44" s="536" t="s">
        <v>23</v>
      </c>
      <c r="B44" s="537" t="s">
        <v>532</v>
      </c>
      <c r="C44" s="537" t="s">
        <v>28</v>
      </c>
      <c r="D44" s="538" t="s">
        <v>533</v>
      </c>
      <c r="E44" s="539" t="s">
        <v>534</v>
      </c>
      <c r="F44" s="538" t="s">
        <v>1436</v>
      </c>
      <c r="G44" s="539" t="s">
        <v>1437</v>
      </c>
      <c r="H44" s="540" t="s">
        <v>183</v>
      </c>
      <c r="I44" s="747"/>
      <c r="J44" s="542" t="s">
        <v>1560</v>
      </c>
      <c r="K44" s="907">
        <v>0</v>
      </c>
      <c r="L44" s="539" t="s">
        <v>1434</v>
      </c>
      <c r="M44" s="908">
        <v>0</v>
      </c>
      <c r="N44" s="1011" t="s">
        <v>1617</v>
      </c>
      <c r="O44" s="1045" t="s">
        <v>1613</v>
      </c>
      <c r="P44" s="1020" t="s">
        <v>1618</v>
      </c>
      <c r="Q44" s="1043" t="s">
        <v>53</v>
      </c>
      <c r="R44" s="752"/>
      <c r="S44" s="935"/>
      <c r="T44" s="1042"/>
      <c r="U44" s="754"/>
      <c r="V44" s="754"/>
      <c r="W44" s="754"/>
      <c r="X44" s="754"/>
      <c r="Y44" s="754"/>
      <c r="Z44" s="754"/>
    </row>
    <row r="45" spans="1:26" ht="80.099999999999994" customHeight="1">
      <c r="A45" s="536" t="s">
        <v>23</v>
      </c>
      <c r="B45" s="537" t="s">
        <v>532</v>
      </c>
      <c r="C45" s="537" t="s">
        <v>28</v>
      </c>
      <c r="D45" s="538" t="s">
        <v>547</v>
      </c>
      <c r="E45" s="539" t="s">
        <v>806</v>
      </c>
      <c r="F45" s="538" t="s">
        <v>1581</v>
      </c>
      <c r="G45" s="539" t="s">
        <v>1583</v>
      </c>
      <c r="H45" s="540" t="s">
        <v>183</v>
      </c>
      <c r="I45" s="747"/>
      <c r="J45" s="542" t="s">
        <v>1584</v>
      </c>
      <c r="K45" s="907">
        <v>0</v>
      </c>
      <c r="L45" s="539" t="s">
        <v>1434</v>
      </c>
      <c r="M45" s="908">
        <v>0</v>
      </c>
      <c r="N45" s="1015" t="s">
        <v>1584</v>
      </c>
      <c r="O45" s="1019"/>
      <c r="P45" s="1020" t="s">
        <v>1602</v>
      </c>
      <c r="Q45" s="1021" t="s">
        <v>151</v>
      </c>
      <c r="R45" s="752"/>
      <c r="S45" s="935"/>
      <c r="T45" s="1042"/>
      <c r="U45" s="754"/>
      <c r="V45" s="754"/>
      <c r="W45" s="754"/>
      <c r="X45" s="754"/>
      <c r="Y45" s="754"/>
      <c r="Z45" s="754"/>
    </row>
    <row r="46" spans="1:26" ht="80.099999999999994" customHeight="1">
      <c r="A46" s="536" t="s">
        <v>23</v>
      </c>
      <c r="B46" s="537" t="s">
        <v>532</v>
      </c>
      <c r="C46" s="537" t="s">
        <v>28</v>
      </c>
      <c r="D46" s="538" t="s">
        <v>547</v>
      </c>
      <c r="E46" s="539" t="s">
        <v>806</v>
      </c>
      <c r="F46" s="538" t="s">
        <v>1603</v>
      </c>
      <c r="G46" s="539" t="s">
        <v>1604</v>
      </c>
      <c r="H46" s="540" t="s">
        <v>183</v>
      </c>
      <c r="I46" s="747"/>
      <c r="J46" s="542" t="s">
        <v>1505</v>
      </c>
      <c r="K46" s="907">
        <v>0</v>
      </c>
      <c r="L46" s="539" t="s">
        <v>1434</v>
      </c>
      <c r="M46" s="908">
        <v>0</v>
      </c>
      <c r="N46" s="1044" t="s">
        <v>1622</v>
      </c>
      <c r="O46" s="1019"/>
      <c r="P46" s="1013" t="s">
        <v>1623</v>
      </c>
      <c r="Q46" s="1043" t="s">
        <v>53</v>
      </c>
      <c r="R46" s="752"/>
      <c r="S46" s="935"/>
      <c r="T46" s="1042"/>
      <c r="U46" s="754"/>
      <c r="V46" s="754"/>
      <c r="W46" s="754"/>
      <c r="X46" s="754"/>
      <c r="Y46" s="754"/>
      <c r="Z46" s="754"/>
    </row>
    <row r="47" spans="1:26" ht="80.099999999999994" customHeight="1">
      <c r="A47" s="536" t="s">
        <v>23</v>
      </c>
      <c r="B47" s="537" t="s">
        <v>532</v>
      </c>
      <c r="C47" s="537" t="s">
        <v>28</v>
      </c>
      <c r="D47" s="538" t="s">
        <v>547</v>
      </c>
      <c r="E47" s="539" t="s">
        <v>806</v>
      </c>
      <c r="F47" s="538" t="s">
        <v>1619</v>
      </c>
      <c r="G47" s="539" t="s">
        <v>1620</v>
      </c>
      <c r="H47" s="540" t="s">
        <v>183</v>
      </c>
      <c r="I47" s="747"/>
      <c r="J47" s="542" t="s">
        <v>1621</v>
      </c>
      <c r="K47" s="907">
        <v>0</v>
      </c>
      <c r="L47" s="539" t="s">
        <v>1434</v>
      </c>
      <c r="M47" s="908">
        <v>0</v>
      </c>
      <c r="N47" s="1011" t="s">
        <v>1627</v>
      </c>
      <c r="O47" s="1019"/>
      <c r="P47" s="1041" t="s">
        <v>1628</v>
      </c>
      <c r="Q47" s="1043" t="s">
        <v>53</v>
      </c>
      <c r="R47" s="752"/>
      <c r="S47" s="935"/>
      <c r="T47" s="1042"/>
      <c r="U47" s="754"/>
      <c r="V47" s="754"/>
      <c r="W47" s="754"/>
      <c r="X47" s="754"/>
      <c r="Y47" s="754"/>
      <c r="Z47" s="754"/>
    </row>
    <row r="48" spans="1:26" ht="80.099999999999994" customHeight="1">
      <c r="A48" s="536" t="s">
        <v>23</v>
      </c>
      <c r="B48" s="537" t="s">
        <v>532</v>
      </c>
      <c r="C48" s="537" t="s">
        <v>28</v>
      </c>
      <c r="D48" s="538" t="s">
        <v>547</v>
      </c>
      <c r="E48" s="539" t="s">
        <v>806</v>
      </c>
      <c r="F48" s="538" t="s">
        <v>549</v>
      </c>
      <c r="G48" s="539" t="s">
        <v>550</v>
      </c>
      <c r="H48" s="540" t="s">
        <v>183</v>
      </c>
      <c r="I48" s="747"/>
      <c r="J48" s="542" t="s">
        <v>1621</v>
      </c>
      <c r="K48" s="907">
        <v>0</v>
      </c>
      <c r="L48" s="539" t="s">
        <v>1434</v>
      </c>
      <c r="M48" s="908">
        <v>0</v>
      </c>
      <c r="N48" s="1011" t="s">
        <v>1631</v>
      </c>
      <c r="O48" s="1046" t="s">
        <v>1632</v>
      </c>
      <c r="P48" s="1041" t="s">
        <v>1614</v>
      </c>
      <c r="Q48" s="1043" t="s">
        <v>53</v>
      </c>
      <c r="R48" s="752"/>
      <c r="S48" s="935"/>
      <c r="T48" s="1042"/>
      <c r="U48" s="754"/>
      <c r="V48" s="754"/>
      <c r="W48" s="754"/>
      <c r="X48" s="754"/>
      <c r="Y48" s="754"/>
      <c r="Z48" s="754"/>
    </row>
    <row r="49" spans="1:26" ht="80.099999999999994" customHeight="1">
      <c r="A49" s="536" t="s">
        <v>23</v>
      </c>
      <c r="B49" s="537" t="s">
        <v>532</v>
      </c>
      <c r="C49" s="537" t="s">
        <v>28</v>
      </c>
      <c r="D49" s="538" t="s">
        <v>29</v>
      </c>
      <c r="E49" s="539" t="s">
        <v>30</v>
      </c>
      <c r="F49" s="538" t="s">
        <v>1637</v>
      </c>
      <c r="G49" s="539" t="s">
        <v>1638</v>
      </c>
      <c r="H49" s="540" t="s">
        <v>183</v>
      </c>
      <c r="I49" s="747"/>
      <c r="J49" s="542" t="s">
        <v>1621</v>
      </c>
      <c r="K49" s="907">
        <v>0</v>
      </c>
      <c r="L49" s="539" t="s">
        <v>1434</v>
      </c>
      <c r="M49" s="908">
        <v>0</v>
      </c>
      <c r="N49" s="1011" t="s">
        <v>1640</v>
      </c>
      <c r="O49" s="1046" t="s">
        <v>1632</v>
      </c>
      <c r="P49" s="1011" t="s">
        <v>1641</v>
      </c>
      <c r="Q49" s="1043" t="s">
        <v>53</v>
      </c>
      <c r="R49" s="752"/>
      <c r="S49" s="935"/>
      <c r="T49" s="1042"/>
      <c r="U49" s="754"/>
      <c r="V49" s="754"/>
      <c r="W49" s="754"/>
      <c r="X49" s="754"/>
      <c r="Y49" s="754"/>
      <c r="Z49" s="754"/>
    </row>
    <row r="50" spans="1:26" ht="80.099999999999994" customHeight="1">
      <c r="A50" s="536" t="s">
        <v>23</v>
      </c>
      <c r="B50" s="537" t="s">
        <v>532</v>
      </c>
      <c r="C50" s="537" t="s">
        <v>28</v>
      </c>
      <c r="D50" s="538" t="s">
        <v>1642</v>
      </c>
      <c r="E50" s="539" t="s">
        <v>1643</v>
      </c>
      <c r="F50" s="538" t="s">
        <v>1644</v>
      </c>
      <c r="G50" s="539" t="s">
        <v>1645</v>
      </c>
      <c r="H50" s="540" t="s">
        <v>293</v>
      </c>
      <c r="I50" s="747"/>
      <c r="J50" s="542" t="s">
        <v>1505</v>
      </c>
      <c r="K50" s="907">
        <v>0</v>
      </c>
      <c r="L50" s="539" t="s">
        <v>1434</v>
      </c>
      <c r="M50" s="908">
        <v>0</v>
      </c>
      <c r="N50" s="1011" t="s">
        <v>1646</v>
      </c>
      <c r="O50" s="1019"/>
      <c r="P50" s="1041" t="s">
        <v>1647</v>
      </c>
      <c r="Q50" s="1043" t="s">
        <v>53</v>
      </c>
      <c r="R50" s="752"/>
      <c r="S50" s="935"/>
      <c r="T50" s="1042"/>
      <c r="U50" s="754"/>
      <c r="V50" s="754"/>
      <c r="W50" s="754"/>
      <c r="X50" s="754"/>
      <c r="Y50" s="754"/>
      <c r="Z50" s="754"/>
    </row>
    <row r="51" spans="1:26" ht="80.099999999999994" customHeight="1">
      <c r="A51" s="536" t="s">
        <v>23</v>
      </c>
      <c r="B51" s="537" t="s">
        <v>532</v>
      </c>
      <c r="C51" s="537" t="s">
        <v>28</v>
      </c>
      <c r="D51" s="538" t="s">
        <v>1642</v>
      </c>
      <c r="E51" s="539" t="s">
        <v>1643</v>
      </c>
      <c r="F51" s="538" t="s">
        <v>1650</v>
      </c>
      <c r="G51" s="539" t="s">
        <v>1651</v>
      </c>
      <c r="H51" s="540" t="s">
        <v>183</v>
      </c>
      <c r="I51" s="747"/>
      <c r="J51" s="542" t="s">
        <v>1505</v>
      </c>
      <c r="K51" s="907">
        <v>0</v>
      </c>
      <c r="L51" s="539" t="s">
        <v>1434</v>
      </c>
      <c r="M51" s="908">
        <v>0</v>
      </c>
      <c r="N51" s="1044" t="s">
        <v>1652</v>
      </c>
      <c r="O51" s="1019"/>
      <c r="P51" s="1041" t="s">
        <v>1653</v>
      </c>
      <c r="Q51" s="1043" t="s">
        <v>53</v>
      </c>
      <c r="R51" s="752"/>
      <c r="S51" s="935"/>
      <c r="T51" s="1042"/>
      <c r="U51" s="754"/>
      <c r="V51" s="754"/>
      <c r="W51" s="754"/>
      <c r="X51" s="754"/>
      <c r="Y51" s="754"/>
      <c r="Z51" s="754"/>
    </row>
    <row r="52" spans="1:26" ht="80.099999999999994" customHeight="1">
      <c r="A52" s="536" t="s">
        <v>23</v>
      </c>
      <c r="B52" s="537" t="s">
        <v>532</v>
      </c>
      <c r="C52" s="537" t="s">
        <v>28</v>
      </c>
      <c r="D52" s="538" t="s">
        <v>1642</v>
      </c>
      <c r="E52" s="539" t="s">
        <v>1643</v>
      </c>
      <c r="F52" s="538" t="s">
        <v>1654</v>
      </c>
      <c r="G52" s="539" t="s">
        <v>1655</v>
      </c>
      <c r="H52" s="540" t="s">
        <v>183</v>
      </c>
      <c r="I52" s="747"/>
      <c r="J52" s="542" t="s">
        <v>1505</v>
      </c>
      <c r="K52" s="907">
        <v>0</v>
      </c>
      <c r="L52" s="539" t="s">
        <v>1434</v>
      </c>
      <c r="M52" s="908">
        <v>0</v>
      </c>
      <c r="N52" s="1011" t="s">
        <v>1656</v>
      </c>
      <c r="O52" s="1019"/>
      <c r="P52" s="1011" t="s">
        <v>1658</v>
      </c>
      <c r="Q52" s="1043" t="s">
        <v>53</v>
      </c>
      <c r="R52" s="752"/>
      <c r="S52" s="935"/>
      <c r="T52" s="1042"/>
      <c r="U52" s="754"/>
      <c r="V52" s="754"/>
      <c r="W52" s="754"/>
      <c r="X52" s="754"/>
      <c r="Y52" s="754"/>
      <c r="Z52" s="754"/>
    </row>
    <row r="53" spans="1:26" ht="80.099999999999994" customHeight="1">
      <c r="A53" s="536" t="s">
        <v>23</v>
      </c>
      <c r="B53" s="537" t="s">
        <v>532</v>
      </c>
      <c r="C53" s="537" t="s">
        <v>28</v>
      </c>
      <c r="D53" s="538" t="s">
        <v>1659</v>
      </c>
      <c r="E53" s="539" t="s">
        <v>1660</v>
      </c>
      <c r="F53" s="538" t="s">
        <v>1661</v>
      </c>
      <c r="G53" s="539" t="s">
        <v>1662</v>
      </c>
      <c r="H53" s="540" t="s">
        <v>183</v>
      </c>
      <c r="I53" s="747"/>
      <c r="J53" s="542" t="s">
        <v>1505</v>
      </c>
      <c r="K53" s="907">
        <v>0</v>
      </c>
      <c r="L53" s="539" t="s">
        <v>1434</v>
      </c>
      <c r="M53" s="908">
        <v>0</v>
      </c>
      <c r="N53" s="1044" t="s">
        <v>1663</v>
      </c>
      <c r="O53" s="1019"/>
      <c r="P53" s="1047" t="s">
        <v>1658</v>
      </c>
      <c r="Q53" s="1021" t="s">
        <v>53</v>
      </c>
      <c r="R53" s="752"/>
      <c r="S53" s="935"/>
      <c r="T53" s="1042"/>
      <c r="U53" s="754"/>
      <c r="V53" s="754"/>
      <c r="W53" s="754"/>
      <c r="X53" s="754"/>
      <c r="Y53" s="754"/>
      <c r="Z53" s="754"/>
    </row>
    <row r="54" spans="1:26" ht="80.099999999999994" customHeight="1">
      <c r="A54" s="536" t="s">
        <v>23</v>
      </c>
      <c r="B54" s="537" t="s">
        <v>532</v>
      </c>
      <c r="C54" s="537" t="s">
        <v>28</v>
      </c>
      <c r="D54" s="538" t="s">
        <v>1659</v>
      </c>
      <c r="E54" s="539" t="s">
        <v>1660</v>
      </c>
      <c r="F54" s="538" t="s">
        <v>1664</v>
      </c>
      <c r="G54" s="539" t="s">
        <v>1665</v>
      </c>
      <c r="H54" s="540" t="s">
        <v>183</v>
      </c>
      <c r="I54" s="747"/>
      <c r="J54" s="542" t="s">
        <v>1505</v>
      </c>
      <c r="K54" s="907">
        <v>0</v>
      </c>
      <c r="L54" s="539" t="s">
        <v>1434</v>
      </c>
      <c r="M54" s="908">
        <v>0</v>
      </c>
      <c r="N54" s="1041" t="s">
        <v>1666</v>
      </c>
      <c r="O54" s="1019"/>
      <c r="P54" s="1041" t="s">
        <v>1666</v>
      </c>
      <c r="Q54" s="1043" t="s">
        <v>53</v>
      </c>
      <c r="R54" s="752"/>
      <c r="S54" s="935"/>
      <c r="T54" s="1042"/>
      <c r="U54" s="754"/>
      <c r="V54" s="754"/>
      <c r="W54" s="754"/>
      <c r="X54" s="754"/>
      <c r="Y54" s="754"/>
      <c r="Z54" s="754"/>
    </row>
    <row r="55" spans="1:26" ht="80.099999999999994" customHeight="1">
      <c r="A55" s="536" t="s">
        <v>23</v>
      </c>
      <c r="B55" s="537" t="s">
        <v>532</v>
      </c>
      <c r="C55" s="537" t="s">
        <v>28</v>
      </c>
      <c r="D55" s="538" t="s">
        <v>562</v>
      </c>
      <c r="E55" s="539" t="s">
        <v>563</v>
      </c>
      <c r="F55" s="538" t="s">
        <v>564</v>
      </c>
      <c r="G55" s="539" t="s">
        <v>565</v>
      </c>
      <c r="H55" s="540" t="s">
        <v>293</v>
      </c>
      <c r="I55" s="747"/>
      <c r="J55" s="1015" t="s">
        <v>1530</v>
      </c>
      <c r="K55" s="907">
        <v>0</v>
      </c>
      <c r="L55" s="539" t="s">
        <v>1434</v>
      </c>
      <c r="M55" s="908">
        <v>0</v>
      </c>
      <c r="N55" s="1015" t="s">
        <v>1667</v>
      </c>
      <c r="O55" s="1019"/>
      <c r="P55" s="1009" t="s">
        <v>1668</v>
      </c>
      <c r="Q55" s="1021" t="s">
        <v>53</v>
      </c>
      <c r="R55" s="752"/>
      <c r="S55" s="935"/>
      <c r="T55" s="1042"/>
      <c r="U55" s="754"/>
      <c r="V55" s="754"/>
      <c r="W55" s="754"/>
      <c r="X55" s="754"/>
      <c r="Y55" s="754"/>
      <c r="Z55" s="754"/>
    </row>
    <row r="56" spans="1:26" ht="80.099999999999994" customHeight="1">
      <c r="A56" s="536" t="s">
        <v>23</v>
      </c>
      <c r="B56" s="537" t="s">
        <v>532</v>
      </c>
      <c r="C56" s="537" t="s">
        <v>28</v>
      </c>
      <c r="D56" s="538" t="s">
        <v>562</v>
      </c>
      <c r="E56" s="539" t="s">
        <v>563</v>
      </c>
      <c r="F56" s="538" t="s">
        <v>1669</v>
      </c>
      <c r="G56" s="539" t="s">
        <v>1670</v>
      </c>
      <c r="H56" s="540" t="s">
        <v>183</v>
      </c>
      <c r="I56" s="747"/>
      <c r="J56" s="1015" t="s">
        <v>1671</v>
      </c>
      <c r="K56" s="907">
        <v>15000000</v>
      </c>
      <c r="L56" s="539" t="s">
        <v>1671</v>
      </c>
      <c r="M56" s="908">
        <v>15000000</v>
      </c>
      <c r="N56" s="1020" t="s">
        <v>1673</v>
      </c>
      <c r="O56" s="1019"/>
      <c r="P56" s="1020" t="s">
        <v>1602</v>
      </c>
      <c r="Q56" s="1021" t="s">
        <v>53</v>
      </c>
      <c r="R56" s="752"/>
      <c r="S56" s="935"/>
      <c r="T56" s="927"/>
      <c r="U56" s="754"/>
      <c r="V56" s="754"/>
      <c r="W56" s="754"/>
      <c r="X56" s="754"/>
      <c r="Y56" s="754"/>
      <c r="Z56" s="754"/>
    </row>
    <row r="57" spans="1:26" ht="80.099999999999994" customHeight="1">
      <c r="A57" s="536" t="s">
        <v>23</v>
      </c>
      <c r="B57" s="537" t="s">
        <v>532</v>
      </c>
      <c r="C57" s="537" t="s">
        <v>28</v>
      </c>
      <c r="D57" s="538" t="s">
        <v>562</v>
      </c>
      <c r="E57" s="539" t="s">
        <v>563</v>
      </c>
      <c r="F57" s="538" t="s">
        <v>568</v>
      </c>
      <c r="G57" s="539" t="s">
        <v>569</v>
      </c>
      <c r="H57" s="540" t="s">
        <v>183</v>
      </c>
      <c r="I57" s="747"/>
      <c r="J57" s="542" t="s">
        <v>1674</v>
      </c>
      <c r="K57" s="907">
        <v>500000</v>
      </c>
      <c r="L57" s="539" t="s">
        <v>1674</v>
      </c>
      <c r="M57" s="908">
        <v>500000</v>
      </c>
      <c r="N57" s="1015" t="s">
        <v>1675</v>
      </c>
      <c r="O57" s="1027" t="s">
        <v>1676</v>
      </c>
      <c r="P57" s="1020" t="s">
        <v>1480</v>
      </c>
      <c r="Q57" s="1021" t="s">
        <v>53</v>
      </c>
      <c r="R57" s="752"/>
      <c r="S57" s="935"/>
      <c r="T57" s="927"/>
      <c r="U57" s="754"/>
      <c r="V57" s="754"/>
      <c r="W57" s="754"/>
      <c r="X57" s="754"/>
      <c r="Y57" s="754"/>
      <c r="Z57" s="754"/>
    </row>
    <row r="58" spans="1:26" ht="80.099999999999994" customHeight="1">
      <c r="A58" s="536" t="s">
        <v>23</v>
      </c>
      <c r="B58" s="537" t="s">
        <v>532</v>
      </c>
      <c r="C58" s="537" t="s">
        <v>28</v>
      </c>
      <c r="D58" s="538" t="s">
        <v>562</v>
      </c>
      <c r="E58" s="539" t="s">
        <v>563</v>
      </c>
      <c r="F58" s="538" t="s">
        <v>1175</v>
      </c>
      <c r="G58" s="539" t="s">
        <v>1176</v>
      </c>
      <c r="H58" s="540" t="s">
        <v>183</v>
      </c>
      <c r="I58" s="747"/>
      <c r="J58" s="1015" t="s">
        <v>1677</v>
      </c>
      <c r="K58" s="907">
        <v>2000000</v>
      </c>
      <c r="L58" s="539" t="s">
        <v>1677</v>
      </c>
      <c r="M58" s="908">
        <v>2000000</v>
      </c>
      <c r="N58" s="1020" t="s">
        <v>1678</v>
      </c>
      <c r="O58" s="907">
        <v>2000000</v>
      </c>
      <c r="P58" s="1020" t="s">
        <v>1679</v>
      </c>
      <c r="Q58" s="1021" t="s">
        <v>53</v>
      </c>
      <c r="R58" s="752"/>
      <c r="S58" s="935"/>
      <c r="T58" s="927"/>
      <c r="U58" s="754"/>
      <c r="V58" s="754"/>
      <c r="W58" s="754"/>
      <c r="X58" s="754"/>
      <c r="Y58" s="754"/>
      <c r="Z58" s="754"/>
    </row>
    <row r="59" spans="1:26" ht="80.099999999999994" customHeight="1">
      <c r="A59" s="536" t="s">
        <v>23</v>
      </c>
      <c r="B59" s="537" t="s">
        <v>532</v>
      </c>
      <c r="C59" s="537" t="s">
        <v>28</v>
      </c>
      <c r="D59" s="538" t="s">
        <v>574</v>
      </c>
      <c r="E59" s="539" t="s">
        <v>575</v>
      </c>
      <c r="F59" s="538" t="s">
        <v>1680</v>
      </c>
      <c r="G59" s="539" t="s">
        <v>1681</v>
      </c>
      <c r="H59" s="540" t="s">
        <v>183</v>
      </c>
      <c r="I59" s="747"/>
      <c r="J59" s="542" t="s">
        <v>1682</v>
      </c>
      <c r="K59" s="907">
        <v>2000000</v>
      </c>
      <c r="L59" s="539" t="s">
        <v>1682</v>
      </c>
      <c r="M59" s="908">
        <v>2000000</v>
      </c>
      <c r="N59" s="1024" t="s">
        <v>1683</v>
      </c>
      <c r="O59" s="907">
        <v>2000000</v>
      </c>
      <c r="P59" s="1020" t="s">
        <v>1684</v>
      </c>
      <c r="Q59" s="1021" t="s">
        <v>53</v>
      </c>
      <c r="R59" s="752"/>
      <c r="S59" s="1020"/>
      <c r="T59" s="927"/>
      <c r="U59" s="754"/>
      <c r="V59" s="754"/>
      <c r="W59" s="754"/>
      <c r="X59" s="754"/>
      <c r="Y59" s="754"/>
      <c r="Z59" s="754"/>
    </row>
    <row r="60" spans="1:26" ht="80.099999999999994" customHeight="1">
      <c r="A60" s="536" t="s">
        <v>23</v>
      </c>
      <c r="B60" s="537" t="s">
        <v>532</v>
      </c>
      <c r="C60" s="537" t="s">
        <v>28</v>
      </c>
      <c r="D60" s="538" t="s">
        <v>574</v>
      </c>
      <c r="E60" s="539" t="s">
        <v>575</v>
      </c>
      <c r="F60" s="538" t="s">
        <v>1685</v>
      </c>
      <c r="G60" s="539" t="s">
        <v>1686</v>
      </c>
      <c r="H60" s="540" t="s">
        <v>183</v>
      </c>
      <c r="I60" s="747"/>
      <c r="J60" s="542" t="s">
        <v>1433</v>
      </c>
      <c r="K60" s="907">
        <v>0</v>
      </c>
      <c r="L60" s="539" t="s">
        <v>1433</v>
      </c>
      <c r="M60" s="908">
        <v>0</v>
      </c>
      <c r="N60" s="542"/>
      <c r="O60" s="1019"/>
      <c r="P60" s="909"/>
      <c r="Q60" s="910"/>
      <c r="R60" s="752"/>
      <c r="S60" s="935"/>
      <c r="T60" s="1042"/>
      <c r="U60" s="754"/>
      <c r="V60" s="754"/>
      <c r="W60" s="754"/>
      <c r="X60" s="754"/>
      <c r="Y60" s="754"/>
      <c r="Z60" s="754"/>
    </row>
    <row r="61" spans="1:26" ht="80.099999999999994" customHeight="1">
      <c r="A61" s="536" t="s">
        <v>23</v>
      </c>
      <c r="B61" s="537" t="s">
        <v>532</v>
      </c>
      <c r="C61" s="537" t="s">
        <v>28</v>
      </c>
      <c r="D61" s="538" t="s">
        <v>574</v>
      </c>
      <c r="E61" s="539" t="s">
        <v>575</v>
      </c>
      <c r="F61" s="538" t="s">
        <v>1687</v>
      </c>
      <c r="G61" s="539" t="s">
        <v>1688</v>
      </c>
      <c r="H61" s="540" t="s">
        <v>183</v>
      </c>
      <c r="I61" s="747"/>
      <c r="J61" s="542" t="s">
        <v>1530</v>
      </c>
      <c r="K61" s="907">
        <v>0</v>
      </c>
      <c r="L61" s="539" t="s">
        <v>1434</v>
      </c>
      <c r="M61" s="908">
        <v>0</v>
      </c>
      <c r="N61" s="1011" t="s">
        <v>1689</v>
      </c>
      <c r="O61" s="1019"/>
      <c r="P61" s="1020" t="s">
        <v>1690</v>
      </c>
      <c r="Q61" s="1021"/>
      <c r="R61" s="752"/>
      <c r="S61" s="1020" t="s">
        <v>53</v>
      </c>
      <c r="T61" s="1042"/>
      <c r="U61" s="754"/>
      <c r="V61" s="754"/>
      <c r="W61" s="754"/>
      <c r="X61" s="754"/>
      <c r="Y61" s="754"/>
      <c r="Z61" s="754"/>
    </row>
    <row r="62" spans="1:26" ht="80.099999999999994" customHeight="1">
      <c r="A62" s="536" t="s">
        <v>23</v>
      </c>
      <c r="B62" s="537" t="s">
        <v>532</v>
      </c>
      <c r="C62" s="537" t="s">
        <v>28</v>
      </c>
      <c r="D62" s="538" t="s">
        <v>987</v>
      </c>
      <c r="E62" s="539" t="s">
        <v>988</v>
      </c>
      <c r="F62" s="538" t="s">
        <v>1691</v>
      </c>
      <c r="G62" s="539" t="s">
        <v>1692</v>
      </c>
      <c r="H62" s="540"/>
      <c r="I62" s="747" t="s">
        <v>257</v>
      </c>
      <c r="J62" s="542" t="s">
        <v>1693</v>
      </c>
      <c r="K62" s="907">
        <v>5000000</v>
      </c>
      <c r="L62" s="539" t="s">
        <v>1434</v>
      </c>
      <c r="M62" s="908">
        <v>0</v>
      </c>
      <c r="N62" s="1011" t="s">
        <v>1694</v>
      </c>
      <c r="O62" s="1019"/>
      <c r="P62" s="1020" t="s">
        <v>1571</v>
      </c>
      <c r="Q62" s="910"/>
      <c r="R62" s="752"/>
      <c r="S62" s="1020" t="s">
        <v>53</v>
      </c>
      <c r="T62" s="1042"/>
      <c r="U62" s="754"/>
      <c r="V62" s="754"/>
      <c r="W62" s="754"/>
      <c r="X62" s="754"/>
      <c r="Y62" s="754"/>
      <c r="Z62" s="754"/>
    </row>
    <row r="63" spans="1:26" ht="80.099999999999994" customHeight="1">
      <c r="A63" s="536" t="s">
        <v>23</v>
      </c>
      <c r="B63" s="537" t="s">
        <v>532</v>
      </c>
      <c r="C63" s="537" t="s">
        <v>28</v>
      </c>
      <c r="D63" s="538" t="s">
        <v>1633</v>
      </c>
      <c r="E63" s="539" t="s">
        <v>1634</v>
      </c>
      <c r="F63" s="538" t="s">
        <v>1635</v>
      </c>
      <c r="G63" s="539" t="s">
        <v>1636</v>
      </c>
      <c r="H63" s="540" t="s">
        <v>183</v>
      </c>
      <c r="I63" s="747"/>
      <c r="J63" s="1015" t="s">
        <v>1530</v>
      </c>
      <c r="K63" s="907">
        <v>0</v>
      </c>
      <c r="L63" s="539" t="s">
        <v>1434</v>
      </c>
      <c r="M63" s="908">
        <v>0</v>
      </c>
      <c r="N63" s="1040" t="s">
        <v>1695</v>
      </c>
      <c r="O63" s="1019"/>
      <c r="P63" s="1040" t="s">
        <v>1602</v>
      </c>
      <c r="Q63" s="910"/>
      <c r="R63" s="752"/>
      <c r="S63" s="935"/>
      <c r="T63" s="1042"/>
      <c r="U63" s="754"/>
      <c r="V63" s="754"/>
      <c r="W63" s="754"/>
      <c r="X63" s="754"/>
      <c r="Y63" s="754"/>
      <c r="Z63" s="754"/>
    </row>
    <row r="64" spans="1:26" ht="80.099999999999994" customHeight="1">
      <c r="A64" s="536" t="s">
        <v>581</v>
      </c>
      <c r="B64" s="537" t="s">
        <v>582</v>
      </c>
      <c r="C64" s="537" t="s">
        <v>583</v>
      </c>
      <c r="D64" s="538" t="s">
        <v>584</v>
      </c>
      <c r="E64" s="539" t="s">
        <v>585</v>
      </c>
      <c r="F64" s="538" t="s">
        <v>629</v>
      </c>
      <c r="G64" s="539" t="s">
        <v>631</v>
      </c>
      <c r="H64" s="540"/>
      <c r="I64" s="747" t="s">
        <v>183</v>
      </c>
      <c r="J64" s="542" t="s">
        <v>1696</v>
      </c>
      <c r="K64" s="907">
        <v>0</v>
      </c>
      <c r="L64" s="539"/>
      <c r="M64" s="908">
        <v>0</v>
      </c>
      <c r="N64" s="538" t="s">
        <v>1697</v>
      </c>
      <c r="O64" s="538" t="s">
        <v>1698</v>
      </c>
      <c r="P64" s="538" t="s">
        <v>1699</v>
      </c>
      <c r="Q64" s="1021" t="s">
        <v>53</v>
      </c>
      <c r="R64" s="752"/>
      <c r="S64" s="935"/>
      <c r="T64" s="1042"/>
      <c r="U64" s="754"/>
      <c r="V64" s="754"/>
      <c r="W64" s="754"/>
      <c r="X64" s="754"/>
      <c r="Y64" s="754"/>
      <c r="Z64" s="754"/>
    </row>
    <row r="65" spans="1:26" ht="80.099999999999994" customHeight="1">
      <c r="A65" s="536" t="s">
        <v>581</v>
      </c>
      <c r="B65" s="537" t="s">
        <v>582</v>
      </c>
      <c r="C65" s="537" t="s">
        <v>583</v>
      </c>
      <c r="D65" s="538" t="s">
        <v>584</v>
      </c>
      <c r="E65" s="539" t="s">
        <v>585</v>
      </c>
      <c r="F65" s="538" t="s">
        <v>636</v>
      </c>
      <c r="G65" s="539" t="s">
        <v>637</v>
      </c>
      <c r="H65" s="540"/>
      <c r="I65" s="747" t="s">
        <v>293</v>
      </c>
      <c r="J65" s="542" t="s">
        <v>1696</v>
      </c>
      <c r="K65" s="907">
        <v>0</v>
      </c>
      <c r="L65" s="539" t="s">
        <v>1700</v>
      </c>
      <c r="M65" s="908">
        <v>0</v>
      </c>
      <c r="N65" s="538" t="s">
        <v>1701</v>
      </c>
      <c r="O65" s="1019"/>
      <c r="P65" s="1023" t="s">
        <v>1702</v>
      </c>
      <c r="Q65" s="1023" t="s">
        <v>151</v>
      </c>
      <c r="R65" s="752"/>
      <c r="S65" s="1048" t="s">
        <v>53</v>
      </c>
      <c r="T65" s="1042"/>
      <c r="U65" s="754"/>
      <c r="V65" s="754"/>
      <c r="W65" s="754"/>
      <c r="X65" s="754"/>
      <c r="Y65" s="754"/>
      <c r="Z65" s="754"/>
    </row>
    <row r="66" spans="1:26" ht="80.099999999999994" customHeight="1">
      <c r="A66" s="536" t="s">
        <v>581</v>
      </c>
      <c r="B66" s="537" t="s">
        <v>582</v>
      </c>
      <c r="C66" s="537" t="s">
        <v>583</v>
      </c>
      <c r="D66" s="538" t="s">
        <v>584</v>
      </c>
      <c r="E66" s="539" t="s">
        <v>585</v>
      </c>
      <c r="F66" s="538" t="s">
        <v>1703</v>
      </c>
      <c r="G66" s="539" t="s">
        <v>1704</v>
      </c>
      <c r="H66" s="540" t="s">
        <v>183</v>
      </c>
      <c r="I66" s="747"/>
      <c r="J66" s="542" t="s">
        <v>1705</v>
      </c>
      <c r="K66" s="907">
        <v>0</v>
      </c>
      <c r="L66" s="539" t="s">
        <v>1705</v>
      </c>
      <c r="M66" s="908">
        <v>0</v>
      </c>
      <c r="N66" s="538" t="s">
        <v>1706</v>
      </c>
      <c r="O66" s="1027" t="s">
        <v>1422</v>
      </c>
      <c r="P66" s="1009" t="s">
        <v>1422</v>
      </c>
      <c r="Q66" s="1017" t="s">
        <v>1422</v>
      </c>
      <c r="R66" s="1018" t="s">
        <v>1422</v>
      </c>
      <c r="S66" s="939" t="s">
        <v>1422</v>
      </c>
      <c r="T66" s="1022"/>
      <c r="U66" s="754"/>
      <c r="V66" s="754"/>
      <c r="W66" s="754"/>
      <c r="X66" s="754"/>
      <c r="Y66" s="754"/>
      <c r="Z66" s="754"/>
    </row>
    <row r="67" spans="1:26" ht="80.099999999999994" customHeight="1">
      <c r="A67" s="536" t="s">
        <v>581</v>
      </c>
      <c r="B67" s="537" t="s">
        <v>582</v>
      </c>
      <c r="C67" s="537" t="s">
        <v>583</v>
      </c>
      <c r="D67" s="538" t="s">
        <v>584</v>
      </c>
      <c r="E67" s="539" t="s">
        <v>585</v>
      </c>
      <c r="F67" s="538" t="s">
        <v>596</v>
      </c>
      <c r="G67" s="539" t="s">
        <v>597</v>
      </c>
      <c r="H67" s="540"/>
      <c r="I67" s="747" t="s">
        <v>183</v>
      </c>
      <c r="J67" s="542" t="s">
        <v>1707</v>
      </c>
      <c r="K67" s="907">
        <v>0</v>
      </c>
      <c r="L67" s="539"/>
      <c r="M67" s="908">
        <v>0</v>
      </c>
      <c r="N67" s="1044" t="s">
        <v>1708</v>
      </c>
      <c r="O67" s="538" t="s">
        <v>1709</v>
      </c>
      <c r="P67" s="538" t="s">
        <v>1710</v>
      </c>
      <c r="Q67" s="1021" t="s">
        <v>151</v>
      </c>
      <c r="R67" s="752"/>
      <c r="S67" s="935"/>
      <c r="T67" s="1042"/>
      <c r="U67" s="754"/>
      <c r="V67" s="754"/>
      <c r="W67" s="754"/>
      <c r="X67" s="754"/>
      <c r="Y67" s="754"/>
      <c r="Z67" s="754"/>
    </row>
    <row r="68" spans="1:26" ht="80.099999999999994" customHeight="1">
      <c r="A68" s="536" t="s">
        <v>581</v>
      </c>
      <c r="B68" s="537" t="s">
        <v>582</v>
      </c>
      <c r="C68" s="537" t="s">
        <v>583</v>
      </c>
      <c r="D68" s="538" t="s">
        <v>584</v>
      </c>
      <c r="E68" s="539" t="s">
        <v>585</v>
      </c>
      <c r="F68" s="538" t="s">
        <v>649</v>
      </c>
      <c r="G68" s="539" t="s">
        <v>650</v>
      </c>
      <c r="H68" s="540"/>
      <c r="I68" s="747" t="s">
        <v>183</v>
      </c>
      <c r="J68" s="542" t="s">
        <v>1711</v>
      </c>
      <c r="K68" s="907">
        <v>0</v>
      </c>
      <c r="L68" s="539"/>
      <c r="M68" s="908">
        <v>0</v>
      </c>
      <c r="N68" s="538" t="s">
        <v>1712</v>
      </c>
      <c r="O68" s="1027" t="s">
        <v>1422</v>
      </c>
      <c r="P68" s="1009" t="s">
        <v>1422</v>
      </c>
      <c r="Q68" s="1017" t="s">
        <v>1422</v>
      </c>
      <c r="R68" s="1018" t="s">
        <v>1422</v>
      </c>
      <c r="S68" s="939" t="s">
        <v>1422</v>
      </c>
      <c r="T68" s="927"/>
      <c r="U68" s="754"/>
      <c r="V68" s="754"/>
      <c r="W68" s="754"/>
      <c r="X68" s="754"/>
      <c r="Y68" s="754"/>
      <c r="Z68" s="754"/>
    </row>
    <row r="69" spans="1:26" ht="80.099999999999994" customHeight="1">
      <c r="A69" s="536" t="s">
        <v>581</v>
      </c>
      <c r="B69" s="537" t="s">
        <v>582</v>
      </c>
      <c r="C69" s="537" t="s">
        <v>583</v>
      </c>
      <c r="D69" s="538" t="s">
        <v>584</v>
      </c>
      <c r="E69" s="539" t="s">
        <v>585</v>
      </c>
      <c r="F69" s="1023" t="s">
        <v>654</v>
      </c>
      <c r="G69" s="912" t="s">
        <v>655</v>
      </c>
      <c r="H69" s="540" t="s">
        <v>183</v>
      </c>
      <c r="I69" s="747"/>
      <c r="J69" s="542" t="s">
        <v>1696</v>
      </c>
      <c r="K69" s="907">
        <v>0</v>
      </c>
      <c r="L69" s="539" t="s">
        <v>1700</v>
      </c>
      <c r="M69" s="908">
        <v>0</v>
      </c>
      <c r="N69" s="538" t="s">
        <v>1713</v>
      </c>
      <c r="O69" s="1019"/>
      <c r="P69" s="909"/>
      <c r="Q69" s="910"/>
      <c r="R69" s="752"/>
      <c r="S69" s="1012" t="s">
        <v>53</v>
      </c>
      <c r="T69" s="1022"/>
      <c r="U69" s="754"/>
      <c r="V69" s="754"/>
      <c r="W69" s="754"/>
      <c r="X69" s="754"/>
      <c r="Y69" s="754"/>
      <c r="Z69" s="754"/>
    </row>
    <row r="70" spans="1:26" ht="80.099999999999994" customHeight="1">
      <c r="A70" s="536" t="s">
        <v>581</v>
      </c>
      <c r="B70" s="537" t="s">
        <v>582</v>
      </c>
      <c r="C70" s="537" t="s">
        <v>583</v>
      </c>
      <c r="D70" s="538" t="s">
        <v>584</v>
      </c>
      <c r="E70" s="539" t="s">
        <v>585</v>
      </c>
      <c r="F70" s="538" t="s">
        <v>1460</v>
      </c>
      <c r="G70" s="539" t="s">
        <v>1461</v>
      </c>
      <c r="H70" s="540" t="s">
        <v>183</v>
      </c>
      <c r="I70" s="747"/>
      <c r="J70" s="1049" t="s">
        <v>1714</v>
      </c>
      <c r="K70" s="907">
        <v>15000000000</v>
      </c>
      <c r="L70" s="539"/>
      <c r="M70" s="908">
        <v>0</v>
      </c>
      <c r="N70" s="1049" t="s">
        <v>1714</v>
      </c>
      <c r="O70" s="1027" t="s">
        <v>1716</v>
      </c>
      <c r="P70" s="1028" t="s">
        <v>1717</v>
      </c>
      <c r="Q70" s="1021" t="s">
        <v>53</v>
      </c>
      <c r="R70" s="752"/>
      <c r="S70" s="935"/>
      <c r="T70" s="927"/>
      <c r="U70" s="754"/>
      <c r="V70" s="754"/>
      <c r="W70" s="754"/>
      <c r="X70" s="754"/>
      <c r="Y70" s="754"/>
      <c r="Z70" s="754"/>
    </row>
    <row r="71" spans="1:26" ht="80.099999999999994" customHeight="1">
      <c r="A71" s="536" t="s">
        <v>581</v>
      </c>
      <c r="B71" s="537" t="s">
        <v>582</v>
      </c>
      <c r="C71" s="537" t="s">
        <v>583</v>
      </c>
      <c r="D71" s="538" t="s">
        <v>584</v>
      </c>
      <c r="E71" s="539" t="s">
        <v>585</v>
      </c>
      <c r="F71" s="538" t="s">
        <v>1719</v>
      </c>
      <c r="G71" s="539" t="s">
        <v>1721</v>
      </c>
      <c r="H71" s="540" t="s">
        <v>183</v>
      </c>
      <c r="I71" s="747"/>
      <c r="J71" s="542" t="s">
        <v>1696</v>
      </c>
      <c r="K71" s="907">
        <v>0</v>
      </c>
      <c r="L71" s="539"/>
      <c r="M71" s="908">
        <v>0</v>
      </c>
      <c r="N71" s="538" t="s">
        <v>1713</v>
      </c>
      <c r="O71" s="538" t="s">
        <v>1722</v>
      </c>
      <c r="P71" s="1028" t="s">
        <v>1422</v>
      </c>
      <c r="Q71" s="910"/>
      <c r="R71" s="752"/>
      <c r="S71" s="1050" t="s">
        <v>53</v>
      </c>
      <c r="T71" s="927"/>
      <c r="U71" s="754"/>
      <c r="V71" s="754"/>
      <c r="W71" s="754"/>
      <c r="X71" s="754"/>
      <c r="Y71" s="754"/>
      <c r="Z71" s="754"/>
    </row>
    <row r="72" spans="1:26" ht="80.099999999999994" customHeight="1">
      <c r="A72" s="536" t="s">
        <v>581</v>
      </c>
      <c r="B72" s="537" t="s">
        <v>582</v>
      </c>
      <c r="C72" s="537" t="s">
        <v>583</v>
      </c>
      <c r="D72" s="538" t="s">
        <v>584</v>
      </c>
      <c r="E72" s="539" t="s">
        <v>585</v>
      </c>
      <c r="F72" s="538" t="s">
        <v>1724</v>
      </c>
      <c r="G72" s="539" t="s">
        <v>1725</v>
      </c>
      <c r="H72" s="540" t="s">
        <v>183</v>
      </c>
      <c r="I72" s="747"/>
      <c r="J72" s="542" t="s">
        <v>1726</v>
      </c>
      <c r="K72" s="907">
        <v>50000000</v>
      </c>
      <c r="L72" s="539" t="s">
        <v>1727</v>
      </c>
      <c r="M72" s="908">
        <v>50000000</v>
      </c>
      <c r="N72" s="542"/>
      <c r="O72" s="1019"/>
      <c r="P72" s="909"/>
      <c r="Q72" s="910"/>
      <c r="R72" s="752"/>
      <c r="S72" s="935"/>
      <c r="T72" s="927"/>
      <c r="U72" s="754"/>
      <c r="V72" s="754"/>
      <c r="W72" s="754"/>
      <c r="X72" s="754"/>
      <c r="Y72" s="754"/>
      <c r="Z72" s="754"/>
    </row>
    <row r="73" spans="1:26" ht="80.099999999999994" customHeight="1">
      <c r="A73" s="536" t="s">
        <v>581</v>
      </c>
      <c r="B73" s="537" t="s">
        <v>582</v>
      </c>
      <c r="C73" s="537" t="s">
        <v>583</v>
      </c>
      <c r="D73" s="538" t="s">
        <v>584</v>
      </c>
      <c r="E73" s="539" t="s">
        <v>585</v>
      </c>
      <c r="F73" s="538" t="s">
        <v>602</v>
      </c>
      <c r="G73" s="539" t="s">
        <v>603</v>
      </c>
      <c r="H73" s="540"/>
      <c r="I73" s="747" t="s">
        <v>183</v>
      </c>
      <c r="J73" s="542"/>
      <c r="K73" s="907"/>
      <c r="L73" s="539" t="s">
        <v>1700</v>
      </c>
      <c r="M73" s="908">
        <v>30000000</v>
      </c>
      <c r="N73" s="542"/>
      <c r="O73" s="1019"/>
      <c r="P73" s="909"/>
      <c r="Q73" s="910"/>
      <c r="R73" s="752"/>
      <c r="S73" s="935"/>
      <c r="T73" s="927"/>
      <c r="U73" s="754"/>
      <c r="V73" s="754"/>
      <c r="W73" s="754"/>
      <c r="X73" s="754"/>
      <c r="Y73" s="754"/>
      <c r="Z73" s="754"/>
    </row>
    <row r="74" spans="1:26" ht="80.099999999999994" customHeight="1">
      <c r="A74" s="536" t="s">
        <v>581</v>
      </c>
      <c r="B74" s="537" t="s">
        <v>582</v>
      </c>
      <c r="C74" s="537" t="s">
        <v>583</v>
      </c>
      <c r="D74" s="538" t="s">
        <v>584</v>
      </c>
      <c r="E74" s="539" t="s">
        <v>585</v>
      </c>
      <c r="F74" s="538" t="s">
        <v>1466</v>
      </c>
      <c r="G74" s="539" t="s">
        <v>1467</v>
      </c>
      <c r="H74" s="540" t="s">
        <v>183</v>
      </c>
      <c r="I74" s="747"/>
      <c r="J74" s="542"/>
      <c r="K74" s="907">
        <v>0</v>
      </c>
      <c r="L74" s="539"/>
      <c r="M74" s="908">
        <v>0</v>
      </c>
      <c r="N74" s="542"/>
      <c r="O74" s="1019"/>
      <c r="P74" s="909"/>
      <c r="Q74" s="910"/>
      <c r="R74" s="752"/>
      <c r="S74" s="935"/>
      <c r="T74" s="927"/>
      <c r="U74" s="754"/>
      <c r="V74" s="754"/>
      <c r="W74" s="754"/>
      <c r="X74" s="754"/>
      <c r="Y74" s="754"/>
      <c r="Z74" s="754"/>
    </row>
    <row r="75" spans="1:26" ht="80.099999999999994" customHeight="1">
      <c r="A75" s="536" t="s">
        <v>581</v>
      </c>
      <c r="B75" s="537" t="s">
        <v>582</v>
      </c>
      <c r="C75" s="537" t="s">
        <v>583</v>
      </c>
      <c r="D75" s="538" t="s">
        <v>584</v>
      </c>
      <c r="E75" s="539" t="s">
        <v>585</v>
      </c>
      <c r="F75" s="538" t="s">
        <v>1469</v>
      </c>
      <c r="G75" s="539" t="s">
        <v>1470</v>
      </c>
      <c r="H75" s="540" t="s">
        <v>183</v>
      </c>
      <c r="I75" s="747"/>
      <c r="J75" s="542"/>
      <c r="K75" s="907">
        <v>0</v>
      </c>
      <c r="L75" s="539"/>
      <c r="M75" s="908">
        <v>0</v>
      </c>
      <c r="N75" s="542"/>
      <c r="O75" s="1019"/>
      <c r="P75" s="909"/>
      <c r="Q75" s="910"/>
      <c r="R75" s="752"/>
      <c r="S75" s="935"/>
      <c r="T75" s="927"/>
      <c r="U75" s="754"/>
      <c r="V75" s="754"/>
      <c r="W75" s="754"/>
      <c r="X75" s="754"/>
      <c r="Y75" s="754"/>
      <c r="Z75" s="754"/>
    </row>
    <row r="76" spans="1:26" ht="80.099999999999994" customHeight="1">
      <c r="A76" s="536" t="s">
        <v>581</v>
      </c>
      <c r="B76" s="537" t="s">
        <v>582</v>
      </c>
      <c r="C76" s="537" t="s">
        <v>583</v>
      </c>
      <c r="D76" s="538" t="s">
        <v>584</v>
      </c>
      <c r="E76" s="539" t="s">
        <v>585</v>
      </c>
      <c r="F76" s="538" t="s">
        <v>1473</v>
      </c>
      <c r="G76" s="539" t="s">
        <v>1474</v>
      </c>
      <c r="H76" s="540" t="s">
        <v>183</v>
      </c>
      <c r="I76" s="747"/>
      <c r="J76" s="542" t="s">
        <v>1696</v>
      </c>
      <c r="K76" s="907">
        <v>600000000</v>
      </c>
      <c r="L76" s="539"/>
      <c r="M76" s="908">
        <v>0</v>
      </c>
      <c r="N76" s="538" t="s">
        <v>1701</v>
      </c>
      <c r="O76" s="1019"/>
      <c r="P76" s="1023" t="s">
        <v>1702</v>
      </c>
      <c r="Q76" s="910"/>
      <c r="R76" s="752"/>
      <c r="S76" s="1050" t="s">
        <v>151</v>
      </c>
      <c r="T76" s="927"/>
      <c r="U76" s="754"/>
      <c r="V76" s="754"/>
      <c r="W76" s="754"/>
      <c r="X76" s="754"/>
      <c r="Y76" s="754"/>
      <c r="Z76" s="754"/>
    </row>
    <row r="77" spans="1:26" ht="80.099999999999994" customHeight="1">
      <c r="A77" s="536" t="s">
        <v>581</v>
      </c>
      <c r="B77" s="537" t="s">
        <v>582</v>
      </c>
      <c r="C77" s="537" t="s">
        <v>583</v>
      </c>
      <c r="D77" s="538" t="s">
        <v>584</v>
      </c>
      <c r="E77" s="539" t="s">
        <v>585</v>
      </c>
      <c r="F77" s="538" t="s">
        <v>1731</v>
      </c>
      <c r="G77" s="539" t="s">
        <v>1732</v>
      </c>
      <c r="H77" s="540" t="s">
        <v>183</v>
      </c>
      <c r="I77" s="747"/>
      <c r="J77" s="542"/>
      <c r="K77" s="907">
        <v>0</v>
      </c>
      <c r="L77" s="539" t="s">
        <v>1733</v>
      </c>
      <c r="M77" s="908">
        <v>250000000</v>
      </c>
      <c r="N77" s="542"/>
      <c r="O77" s="1019"/>
      <c r="P77" s="909"/>
      <c r="Q77" s="910"/>
      <c r="R77" s="752"/>
      <c r="S77" s="935"/>
      <c r="T77" s="927"/>
      <c r="U77" s="754"/>
      <c r="V77" s="754"/>
      <c r="W77" s="754"/>
      <c r="X77" s="754"/>
      <c r="Y77" s="754"/>
      <c r="Z77" s="754"/>
    </row>
    <row r="78" spans="1:26" ht="80.099999999999994" customHeight="1">
      <c r="A78" s="536" t="s">
        <v>581</v>
      </c>
      <c r="B78" s="537" t="s">
        <v>582</v>
      </c>
      <c r="C78" s="537" t="s">
        <v>583</v>
      </c>
      <c r="D78" s="538" t="s">
        <v>584</v>
      </c>
      <c r="E78" s="539" t="s">
        <v>585</v>
      </c>
      <c r="F78" s="538" t="s">
        <v>1478</v>
      </c>
      <c r="G78" s="539" t="s">
        <v>1479</v>
      </c>
      <c r="H78" s="540" t="s">
        <v>183</v>
      </c>
      <c r="I78" s="747"/>
      <c r="J78" s="542" t="s">
        <v>1736</v>
      </c>
      <c r="K78" s="907">
        <v>15000000000</v>
      </c>
      <c r="L78" s="539"/>
      <c r="M78" s="908">
        <v>0</v>
      </c>
      <c r="N78" s="538" t="s">
        <v>1697</v>
      </c>
      <c r="O78" s="538" t="s">
        <v>1698</v>
      </c>
      <c r="P78" s="538" t="s">
        <v>1699</v>
      </c>
      <c r="Q78" s="1021" t="s">
        <v>53</v>
      </c>
      <c r="R78" s="925"/>
      <c r="S78" s="935"/>
      <c r="T78" s="927"/>
      <c r="U78" s="754"/>
      <c r="V78" s="754"/>
      <c r="W78" s="754"/>
      <c r="X78" s="754"/>
      <c r="Y78" s="754"/>
      <c r="Z78" s="754"/>
    </row>
    <row r="79" spans="1:26" ht="80.099999999999994" customHeight="1">
      <c r="A79" s="536" t="s">
        <v>581</v>
      </c>
      <c r="B79" s="537" t="s">
        <v>582</v>
      </c>
      <c r="C79" s="537" t="s">
        <v>583</v>
      </c>
      <c r="D79" s="538" t="s">
        <v>584</v>
      </c>
      <c r="E79" s="539" t="s">
        <v>585</v>
      </c>
      <c r="F79" s="538" t="s">
        <v>1484</v>
      </c>
      <c r="G79" s="539" t="s">
        <v>1485</v>
      </c>
      <c r="H79" s="540"/>
      <c r="I79" s="747" t="s">
        <v>183</v>
      </c>
      <c r="J79" s="542" t="s">
        <v>1705</v>
      </c>
      <c r="K79" s="907">
        <v>1000000</v>
      </c>
      <c r="L79" s="539" t="s">
        <v>1705</v>
      </c>
      <c r="M79" s="908">
        <v>1000000</v>
      </c>
      <c r="N79" s="538" t="s">
        <v>1706</v>
      </c>
      <c r="O79" s="1027" t="s">
        <v>1422</v>
      </c>
      <c r="P79" s="1028" t="s">
        <v>1422</v>
      </c>
      <c r="Q79" s="1021" t="s">
        <v>1422</v>
      </c>
      <c r="R79" s="1025" t="s">
        <v>1422</v>
      </c>
      <c r="S79" s="1012" t="s">
        <v>1422</v>
      </c>
      <c r="T79" s="927"/>
      <c r="U79" s="754"/>
      <c r="V79" s="754"/>
      <c r="W79" s="754"/>
      <c r="X79" s="754"/>
      <c r="Y79" s="754"/>
      <c r="Z79" s="754"/>
    </row>
    <row r="80" spans="1:26" ht="80.099999999999994" customHeight="1">
      <c r="A80" s="536" t="s">
        <v>581</v>
      </c>
      <c r="B80" s="537" t="s">
        <v>582</v>
      </c>
      <c r="C80" s="537" t="s">
        <v>666</v>
      </c>
      <c r="D80" s="538" t="s">
        <v>667</v>
      </c>
      <c r="E80" s="539" t="s">
        <v>668</v>
      </c>
      <c r="F80" s="538" t="s">
        <v>669</v>
      </c>
      <c r="G80" s="539" t="s">
        <v>670</v>
      </c>
      <c r="H80" s="540" t="s">
        <v>183</v>
      </c>
      <c r="I80" s="747"/>
      <c r="J80" s="542" t="s">
        <v>1737</v>
      </c>
      <c r="K80" s="907">
        <v>5000000</v>
      </c>
      <c r="L80" s="539" t="s">
        <v>1737</v>
      </c>
      <c r="M80" s="908">
        <v>5000000</v>
      </c>
      <c r="N80" s="1015" t="s">
        <v>1739</v>
      </c>
      <c r="O80" s="1019"/>
      <c r="P80" s="1020" t="s">
        <v>1740</v>
      </c>
      <c r="Q80" s="1021" t="s">
        <v>53</v>
      </c>
      <c r="R80" s="752"/>
      <c r="S80" s="935"/>
      <c r="T80" s="927"/>
      <c r="U80" s="754"/>
      <c r="V80" s="754"/>
      <c r="W80" s="754"/>
      <c r="X80" s="754"/>
      <c r="Y80" s="754"/>
      <c r="Z80" s="754"/>
    </row>
    <row r="81" spans="1:26" ht="80.099999999999994" customHeight="1">
      <c r="A81" s="536" t="s">
        <v>58</v>
      </c>
      <c r="B81" s="537" t="s">
        <v>80</v>
      </c>
      <c r="C81" s="537" t="s">
        <v>677</v>
      </c>
      <c r="D81" s="538" t="s">
        <v>678</v>
      </c>
      <c r="E81" s="539" t="s">
        <v>679</v>
      </c>
      <c r="F81" s="538" t="s">
        <v>696</v>
      </c>
      <c r="G81" s="539" t="s">
        <v>697</v>
      </c>
      <c r="H81" s="540" t="s">
        <v>183</v>
      </c>
      <c r="I81" s="747"/>
      <c r="J81" s="542" t="s">
        <v>1741</v>
      </c>
      <c r="K81" s="907">
        <v>5000000</v>
      </c>
      <c r="L81" s="539" t="s">
        <v>1742</v>
      </c>
      <c r="M81" s="908">
        <v>3000000</v>
      </c>
      <c r="N81" s="1015" t="s">
        <v>1741</v>
      </c>
      <c r="O81" s="1019"/>
      <c r="P81" s="1020" t="s">
        <v>1743</v>
      </c>
      <c r="Q81" s="1021" t="s">
        <v>53</v>
      </c>
      <c r="R81" s="752"/>
      <c r="S81" s="935"/>
      <c r="T81" s="927"/>
      <c r="U81" s="754"/>
      <c r="V81" s="754"/>
      <c r="W81" s="754"/>
      <c r="X81" s="754"/>
      <c r="Y81" s="754"/>
      <c r="Z81" s="754"/>
    </row>
    <row r="82" spans="1:26" ht="80.099999999999994" customHeight="1">
      <c r="A82" s="536" t="s">
        <v>58</v>
      </c>
      <c r="B82" s="537" t="s">
        <v>80</v>
      </c>
      <c r="C82" s="537" t="s">
        <v>677</v>
      </c>
      <c r="D82" s="538" t="s">
        <v>678</v>
      </c>
      <c r="E82" s="539" t="s">
        <v>679</v>
      </c>
      <c r="F82" s="538" t="s">
        <v>701</v>
      </c>
      <c r="G82" s="539" t="s">
        <v>702</v>
      </c>
      <c r="H82" s="540" t="s">
        <v>183</v>
      </c>
      <c r="I82" s="747"/>
      <c r="J82" s="542" t="s">
        <v>1705</v>
      </c>
      <c r="K82" s="907">
        <v>2000000</v>
      </c>
      <c r="L82" s="539"/>
      <c r="M82" s="908">
        <v>0</v>
      </c>
      <c r="N82" s="1015" t="s">
        <v>1744</v>
      </c>
      <c r="O82" s="1019"/>
      <c r="P82" s="1020" t="s">
        <v>1745</v>
      </c>
      <c r="Q82" s="1021" t="s">
        <v>53</v>
      </c>
      <c r="R82" s="752"/>
      <c r="S82" s="935"/>
      <c r="T82" s="927"/>
      <c r="U82" s="754"/>
      <c r="V82" s="754"/>
      <c r="W82" s="754"/>
      <c r="X82" s="754"/>
      <c r="Y82" s="754"/>
      <c r="Z82" s="754"/>
    </row>
    <row r="83" spans="1:26" ht="80.099999999999994" customHeight="1">
      <c r="A83" s="536" t="s">
        <v>58</v>
      </c>
      <c r="B83" s="537" t="s">
        <v>80</v>
      </c>
      <c r="C83" s="537" t="s">
        <v>677</v>
      </c>
      <c r="D83" s="538" t="s">
        <v>678</v>
      </c>
      <c r="E83" s="539" t="s">
        <v>679</v>
      </c>
      <c r="F83" s="538" t="s">
        <v>705</v>
      </c>
      <c r="G83" s="539" t="s">
        <v>706</v>
      </c>
      <c r="H83" s="540" t="s">
        <v>183</v>
      </c>
      <c r="I83" s="747"/>
      <c r="J83" s="542" t="s">
        <v>1705</v>
      </c>
      <c r="K83" s="907">
        <v>2000000</v>
      </c>
      <c r="L83" s="539" t="s">
        <v>1705</v>
      </c>
      <c r="M83" s="908">
        <v>2000000</v>
      </c>
      <c r="N83" s="1015" t="s">
        <v>1744</v>
      </c>
      <c r="O83" s="1019"/>
      <c r="P83" s="1020" t="s">
        <v>1745</v>
      </c>
      <c r="Q83" s="1021" t="s">
        <v>53</v>
      </c>
      <c r="R83" s="752"/>
      <c r="S83" s="935"/>
      <c r="T83" s="927"/>
      <c r="U83" s="754"/>
      <c r="V83" s="754"/>
      <c r="W83" s="754"/>
      <c r="X83" s="754"/>
      <c r="Y83" s="754"/>
      <c r="Z83" s="754"/>
    </row>
    <row r="84" spans="1:26" ht="80.099999999999994" customHeight="1">
      <c r="A84" s="536" t="s">
        <v>58</v>
      </c>
      <c r="B84" s="537" t="s">
        <v>80</v>
      </c>
      <c r="C84" s="537" t="s">
        <v>677</v>
      </c>
      <c r="D84" s="538" t="s">
        <v>1101</v>
      </c>
      <c r="E84" s="539" t="s">
        <v>1102</v>
      </c>
      <c r="F84" s="538" t="s">
        <v>1103</v>
      </c>
      <c r="G84" s="539" t="s">
        <v>1105</v>
      </c>
      <c r="H84" s="540"/>
      <c r="I84" s="747" t="s">
        <v>257</v>
      </c>
      <c r="J84" s="542" t="s">
        <v>1705</v>
      </c>
      <c r="K84" s="907">
        <v>2000000</v>
      </c>
      <c r="L84" s="539" t="s">
        <v>1705</v>
      </c>
      <c r="M84" s="908">
        <v>2000000</v>
      </c>
      <c r="N84" s="1015" t="s">
        <v>1748</v>
      </c>
      <c r="O84" s="1027" t="s">
        <v>1422</v>
      </c>
      <c r="P84" s="1028" t="s">
        <v>1422</v>
      </c>
      <c r="Q84" s="1017" t="s">
        <v>1422</v>
      </c>
      <c r="R84" s="956" t="s">
        <v>1422</v>
      </c>
      <c r="S84" s="1012" t="s">
        <v>1422</v>
      </c>
      <c r="T84" s="927"/>
      <c r="U84" s="754"/>
      <c r="V84" s="754"/>
      <c r="W84" s="754"/>
      <c r="X84" s="754"/>
      <c r="Y84" s="754"/>
      <c r="Z84" s="754"/>
    </row>
    <row r="85" spans="1:26" ht="80.099999999999994" customHeight="1">
      <c r="A85" s="536" t="s">
        <v>58</v>
      </c>
      <c r="B85" s="537" t="s">
        <v>80</v>
      </c>
      <c r="C85" s="537" t="s">
        <v>677</v>
      </c>
      <c r="D85" s="538" t="s">
        <v>1101</v>
      </c>
      <c r="E85" s="539" t="s">
        <v>1102</v>
      </c>
      <c r="F85" s="538" t="s">
        <v>1110</v>
      </c>
      <c r="G85" s="539" t="s">
        <v>1111</v>
      </c>
      <c r="H85" s="540"/>
      <c r="I85" s="747" t="s">
        <v>906</v>
      </c>
      <c r="J85" s="542" t="s">
        <v>1705</v>
      </c>
      <c r="K85" s="907">
        <v>2000000</v>
      </c>
      <c r="L85" s="539" t="s">
        <v>1705</v>
      </c>
      <c r="M85" s="908">
        <v>2000000</v>
      </c>
      <c r="N85" s="1015" t="s">
        <v>1751</v>
      </c>
      <c r="O85" s="1027" t="s">
        <v>1422</v>
      </c>
      <c r="P85" s="1028" t="s">
        <v>1422</v>
      </c>
      <c r="Q85" s="1017" t="s">
        <v>1422</v>
      </c>
      <c r="R85" s="956" t="s">
        <v>1422</v>
      </c>
      <c r="S85" s="1012" t="s">
        <v>1422</v>
      </c>
      <c r="T85" s="927"/>
      <c r="U85" s="754"/>
      <c r="V85" s="754"/>
      <c r="W85" s="754"/>
      <c r="X85" s="754"/>
      <c r="Y85" s="754"/>
      <c r="Z85" s="754"/>
    </row>
    <row r="86" spans="1:26" ht="80.099999999999994" customHeight="1">
      <c r="A86" s="536" t="s">
        <v>58</v>
      </c>
      <c r="B86" s="537" t="s">
        <v>80</v>
      </c>
      <c r="C86" s="537" t="s">
        <v>677</v>
      </c>
      <c r="D86" s="538" t="s">
        <v>1101</v>
      </c>
      <c r="E86" s="539" t="s">
        <v>1102</v>
      </c>
      <c r="F86" s="538" t="s">
        <v>1116</v>
      </c>
      <c r="G86" s="539" t="s">
        <v>1118</v>
      </c>
      <c r="H86" s="540" t="s">
        <v>183</v>
      </c>
      <c r="I86" s="747"/>
      <c r="J86" s="542" t="s">
        <v>1705</v>
      </c>
      <c r="K86" s="907">
        <v>2000000</v>
      </c>
      <c r="L86" s="539" t="s">
        <v>1705</v>
      </c>
      <c r="M86" s="908">
        <v>2000000</v>
      </c>
      <c r="N86" s="1015" t="s">
        <v>1705</v>
      </c>
      <c r="O86" s="907">
        <v>2000000</v>
      </c>
      <c r="P86" s="1020" t="s">
        <v>1745</v>
      </c>
      <c r="Q86" s="1021" t="s">
        <v>53</v>
      </c>
      <c r="R86" s="752"/>
      <c r="S86" s="935"/>
      <c r="T86" s="927"/>
      <c r="U86" s="754"/>
      <c r="V86" s="754"/>
      <c r="W86" s="754"/>
      <c r="X86" s="754"/>
      <c r="Y86" s="754"/>
      <c r="Z86" s="754"/>
    </row>
    <row r="87" spans="1:26" ht="80.099999999999994" customHeight="1">
      <c r="A87" s="536" t="s">
        <v>58</v>
      </c>
      <c r="B87" s="537" t="s">
        <v>80</v>
      </c>
      <c r="C87" s="537" t="s">
        <v>677</v>
      </c>
      <c r="D87" s="538" t="s">
        <v>710</v>
      </c>
      <c r="E87" s="539" t="s">
        <v>711</v>
      </c>
      <c r="F87" s="538" t="s">
        <v>712</v>
      </c>
      <c r="G87" s="539" t="s">
        <v>713</v>
      </c>
      <c r="H87" s="540" t="s">
        <v>183</v>
      </c>
      <c r="I87" s="747"/>
      <c r="J87" s="542" t="s">
        <v>1705</v>
      </c>
      <c r="K87" s="907">
        <v>2000000</v>
      </c>
      <c r="L87" s="539" t="s">
        <v>1705</v>
      </c>
      <c r="M87" s="908">
        <v>2000000</v>
      </c>
      <c r="N87" s="1015" t="s">
        <v>1756</v>
      </c>
      <c r="O87" s="908">
        <v>2000000</v>
      </c>
      <c r="P87" s="1020" t="s">
        <v>1745</v>
      </c>
      <c r="Q87" s="1021" t="s">
        <v>53</v>
      </c>
      <c r="R87" s="752"/>
      <c r="S87" s="935"/>
      <c r="T87" s="927"/>
      <c r="U87" s="754"/>
      <c r="V87" s="754"/>
      <c r="W87" s="754"/>
      <c r="X87" s="754"/>
      <c r="Y87" s="754"/>
      <c r="Z87" s="754"/>
    </row>
    <row r="88" spans="1:26" ht="80.099999999999994" customHeight="1">
      <c r="A88" s="536" t="s">
        <v>58</v>
      </c>
      <c r="B88" s="537" t="s">
        <v>80</v>
      </c>
      <c r="C88" s="537" t="s">
        <v>677</v>
      </c>
      <c r="D88" s="538" t="s">
        <v>710</v>
      </c>
      <c r="E88" s="539" t="s">
        <v>711</v>
      </c>
      <c r="F88" s="538" t="s">
        <v>716</v>
      </c>
      <c r="G88" s="539" t="s">
        <v>815</v>
      </c>
      <c r="H88" s="540" t="s">
        <v>183</v>
      </c>
      <c r="I88" s="747"/>
      <c r="J88" s="542" t="s">
        <v>1705</v>
      </c>
      <c r="K88" s="907">
        <v>2000000</v>
      </c>
      <c r="L88" s="539" t="s">
        <v>1705</v>
      </c>
      <c r="M88" s="908">
        <v>2000000</v>
      </c>
      <c r="N88" s="1015" t="s">
        <v>1756</v>
      </c>
      <c r="O88" s="908">
        <v>2000000</v>
      </c>
      <c r="P88" s="1020" t="s">
        <v>1745</v>
      </c>
      <c r="Q88" s="1021" t="s">
        <v>53</v>
      </c>
      <c r="R88" s="752"/>
      <c r="S88" s="935"/>
      <c r="T88" s="927"/>
      <c r="U88" s="754"/>
      <c r="V88" s="754"/>
      <c r="W88" s="754"/>
      <c r="X88" s="754"/>
      <c r="Y88" s="754"/>
      <c r="Z88" s="754"/>
    </row>
    <row r="89" spans="1:26" ht="80.099999999999994" customHeight="1">
      <c r="A89" s="536" t="s">
        <v>58</v>
      </c>
      <c r="B89" s="537" t="s">
        <v>80</v>
      </c>
      <c r="C89" s="537" t="s">
        <v>677</v>
      </c>
      <c r="D89" s="538" t="s">
        <v>710</v>
      </c>
      <c r="E89" s="539" t="s">
        <v>711</v>
      </c>
      <c r="F89" s="538" t="s">
        <v>720</v>
      </c>
      <c r="G89" s="539" t="s">
        <v>721</v>
      </c>
      <c r="H89" s="540" t="s">
        <v>183</v>
      </c>
      <c r="I89" s="747"/>
      <c r="J89" s="542" t="s">
        <v>1705</v>
      </c>
      <c r="K89" s="907">
        <v>2000000</v>
      </c>
      <c r="L89" s="539" t="s">
        <v>1705</v>
      </c>
      <c r="M89" s="908">
        <v>2000000</v>
      </c>
      <c r="N89" s="1024" t="s">
        <v>1744</v>
      </c>
      <c r="O89" s="907">
        <v>2000000</v>
      </c>
      <c r="P89" s="1020" t="s">
        <v>1745</v>
      </c>
      <c r="Q89" s="1021" t="s">
        <v>53</v>
      </c>
      <c r="R89" s="752"/>
      <c r="S89" s="1012" t="s">
        <v>151</v>
      </c>
      <c r="T89" s="927"/>
      <c r="U89" s="754"/>
      <c r="V89" s="754"/>
      <c r="W89" s="754"/>
      <c r="X89" s="754"/>
      <c r="Y89" s="754"/>
      <c r="Z89" s="754"/>
    </row>
    <row r="90" spans="1:26" ht="80.099999999999994" customHeight="1">
      <c r="A90" s="536" t="s">
        <v>359</v>
      </c>
      <c r="B90" s="537" t="s">
        <v>360</v>
      </c>
      <c r="C90" s="537" t="s">
        <v>373</v>
      </c>
      <c r="D90" s="538" t="s">
        <v>381</v>
      </c>
      <c r="E90" s="539" t="s">
        <v>384</v>
      </c>
      <c r="F90" s="557" t="s">
        <v>385</v>
      </c>
      <c r="G90" s="539" t="s">
        <v>387</v>
      </c>
      <c r="H90" s="540" t="s">
        <v>183</v>
      </c>
      <c r="I90" s="747"/>
      <c r="J90" s="542" t="s">
        <v>1759</v>
      </c>
      <c r="K90" s="907">
        <v>0</v>
      </c>
      <c r="L90" s="539"/>
      <c r="M90" s="908">
        <v>0</v>
      </c>
      <c r="N90" s="1024" t="s">
        <v>1760</v>
      </c>
      <c r="O90" s="1019"/>
      <c r="P90" s="1020" t="s">
        <v>1745</v>
      </c>
      <c r="Q90" s="1021" t="s">
        <v>53</v>
      </c>
      <c r="R90" s="752"/>
      <c r="S90" s="1012" t="s">
        <v>151</v>
      </c>
      <c r="T90" s="1022"/>
      <c r="U90" s="754"/>
      <c r="V90" s="754"/>
      <c r="W90" s="754"/>
      <c r="X90" s="754"/>
      <c r="Y90" s="754"/>
      <c r="Z90" s="754"/>
    </row>
    <row r="91" spans="1:26" ht="80.099999999999994" customHeight="1">
      <c r="A91" s="536" t="s">
        <v>743</v>
      </c>
      <c r="B91" s="537" t="s">
        <v>744</v>
      </c>
      <c r="C91" s="537" t="s">
        <v>745</v>
      </c>
      <c r="D91" s="538" t="s">
        <v>746</v>
      </c>
      <c r="E91" s="539" t="s">
        <v>747</v>
      </c>
      <c r="F91" s="538" t="s">
        <v>748</v>
      </c>
      <c r="G91" s="539" t="s">
        <v>749</v>
      </c>
      <c r="H91" s="540" t="s">
        <v>183</v>
      </c>
      <c r="I91" s="747"/>
      <c r="J91" s="542" t="s">
        <v>1762</v>
      </c>
      <c r="K91" s="907">
        <v>5000000</v>
      </c>
      <c r="L91" s="539" t="s">
        <v>1762</v>
      </c>
      <c r="M91" s="908">
        <v>5000000</v>
      </c>
      <c r="N91" s="1015" t="s">
        <v>1763</v>
      </c>
      <c r="O91" s="1019"/>
      <c r="P91" s="1028" t="s">
        <v>1765</v>
      </c>
      <c r="Q91" s="1021" t="s">
        <v>53</v>
      </c>
      <c r="R91" s="752"/>
      <c r="S91" s="935"/>
      <c r="T91" s="927"/>
      <c r="U91" s="754"/>
      <c r="V91" s="754"/>
      <c r="W91" s="754"/>
      <c r="X91" s="754"/>
      <c r="Y91" s="754"/>
      <c r="Z91" s="754"/>
    </row>
    <row r="92" spans="1:26" ht="80.099999999999994" customHeight="1">
      <c r="A92" s="536" t="s">
        <v>743</v>
      </c>
      <c r="B92" s="537" t="s">
        <v>744</v>
      </c>
      <c r="C92" s="537" t="s">
        <v>1767</v>
      </c>
      <c r="D92" s="538" t="s">
        <v>1768</v>
      </c>
      <c r="E92" s="539" t="s">
        <v>1769</v>
      </c>
      <c r="F92" s="538" t="s">
        <v>1770</v>
      </c>
      <c r="G92" s="539" t="s">
        <v>1771</v>
      </c>
      <c r="H92" s="540" t="s">
        <v>183</v>
      </c>
      <c r="I92" s="747"/>
      <c r="J92" s="542" t="s">
        <v>1772</v>
      </c>
      <c r="K92" s="907">
        <v>30000000</v>
      </c>
      <c r="L92" s="539" t="s">
        <v>1772</v>
      </c>
      <c r="M92" s="908">
        <v>30000000</v>
      </c>
      <c r="N92" s="539" t="s">
        <v>1773</v>
      </c>
      <c r="O92" s="558" t="s">
        <v>1774</v>
      </c>
      <c r="P92" s="948" t="s">
        <v>1776</v>
      </c>
      <c r="Q92" s="1021" t="s">
        <v>53</v>
      </c>
      <c r="R92" s="752"/>
      <c r="S92" s="935"/>
      <c r="T92" s="927"/>
      <c r="U92" s="754"/>
      <c r="V92" s="754"/>
      <c r="W92" s="754"/>
      <c r="X92" s="754"/>
      <c r="Y92" s="754"/>
      <c r="Z92" s="754"/>
    </row>
    <row r="93" spans="1:26" ht="80.099999999999994" customHeight="1">
      <c r="A93" s="536" t="s">
        <v>743</v>
      </c>
      <c r="B93" s="537" t="s">
        <v>744</v>
      </c>
      <c r="C93" s="947" t="s">
        <v>1767</v>
      </c>
      <c r="D93" s="538" t="s">
        <v>1768</v>
      </c>
      <c r="E93" s="539" t="s">
        <v>1769</v>
      </c>
      <c r="F93" s="538" t="s">
        <v>1777</v>
      </c>
      <c r="G93" s="539" t="s">
        <v>1778</v>
      </c>
      <c r="H93" s="540" t="s">
        <v>1779</v>
      </c>
      <c r="I93" s="747"/>
      <c r="J93" s="542" t="s">
        <v>1780</v>
      </c>
      <c r="K93" s="907">
        <v>300000000</v>
      </c>
      <c r="L93" s="539" t="s">
        <v>1780</v>
      </c>
      <c r="M93" s="908">
        <v>300000000</v>
      </c>
      <c r="N93" s="1051" t="s">
        <v>1783</v>
      </c>
      <c r="O93" s="558" t="s">
        <v>1774</v>
      </c>
      <c r="P93" s="1030" t="s">
        <v>1784</v>
      </c>
      <c r="Q93" s="1021" t="s">
        <v>53</v>
      </c>
      <c r="R93" s="752"/>
      <c r="S93" s="935"/>
      <c r="T93" s="927"/>
      <c r="U93" s="754"/>
      <c r="V93" s="754"/>
      <c r="W93" s="754"/>
      <c r="X93" s="754"/>
      <c r="Y93" s="754"/>
      <c r="Z93" s="754"/>
    </row>
    <row r="94" spans="1:26" ht="80.099999999999994" customHeight="1">
      <c r="A94" s="536" t="s">
        <v>752</v>
      </c>
      <c r="B94" s="537" t="s">
        <v>753</v>
      </c>
      <c r="C94" s="537" t="s">
        <v>754</v>
      </c>
      <c r="D94" s="538" t="s">
        <v>755</v>
      </c>
      <c r="E94" s="539" t="s">
        <v>756</v>
      </c>
      <c r="F94" s="538" t="s">
        <v>757</v>
      </c>
      <c r="G94" s="539" t="s">
        <v>758</v>
      </c>
      <c r="H94" s="540" t="s">
        <v>183</v>
      </c>
      <c r="I94" s="747"/>
      <c r="J94" s="542" t="s">
        <v>1705</v>
      </c>
      <c r="K94" s="907">
        <v>2000000</v>
      </c>
      <c r="L94" s="539" t="s">
        <v>1705</v>
      </c>
      <c r="M94" s="908">
        <v>2000000</v>
      </c>
      <c r="N94" s="1024" t="s">
        <v>1744</v>
      </c>
      <c r="O94" s="1019"/>
      <c r="P94" s="1020" t="s">
        <v>1745</v>
      </c>
      <c r="Q94" s="1021" t="s">
        <v>53</v>
      </c>
      <c r="R94" s="752"/>
      <c r="S94" s="1024" t="s">
        <v>53</v>
      </c>
      <c r="T94" s="927"/>
      <c r="U94" s="754"/>
      <c r="V94" s="754"/>
      <c r="W94" s="754"/>
      <c r="X94" s="754"/>
      <c r="Y94" s="754"/>
      <c r="Z94" s="754"/>
    </row>
    <row r="95" spans="1:26" ht="80.099999999999994" customHeight="1">
      <c r="A95" s="536" t="s">
        <v>752</v>
      </c>
      <c r="B95" s="537" t="s">
        <v>753</v>
      </c>
      <c r="C95" s="537" t="s">
        <v>754</v>
      </c>
      <c r="D95" s="538" t="s">
        <v>762</v>
      </c>
      <c r="E95" s="539" t="s">
        <v>763</v>
      </c>
      <c r="F95" s="538" t="s">
        <v>764</v>
      </c>
      <c r="G95" s="539" t="s">
        <v>765</v>
      </c>
      <c r="H95" s="540" t="s">
        <v>183</v>
      </c>
      <c r="I95" s="747"/>
      <c r="J95" s="542" t="s">
        <v>1705</v>
      </c>
      <c r="K95" s="907">
        <v>2000000</v>
      </c>
      <c r="L95" s="539" t="s">
        <v>1705</v>
      </c>
      <c r="M95" s="908">
        <v>2000000</v>
      </c>
      <c r="N95" s="1024" t="s">
        <v>1744</v>
      </c>
      <c r="O95" s="1019"/>
      <c r="P95" s="1020" t="s">
        <v>1745</v>
      </c>
      <c r="Q95" s="1021" t="s">
        <v>53</v>
      </c>
      <c r="R95" s="752"/>
      <c r="S95" s="935"/>
      <c r="T95" s="927"/>
      <c r="U95" s="754"/>
      <c r="V95" s="754"/>
      <c r="W95" s="754"/>
      <c r="X95" s="754"/>
      <c r="Y95" s="754"/>
      <c r="Z95" s="754"/>
    </row>
    <row r="96" spans="1:26" ht="80.099999999999994" customHeight="1">
      <c r="A96" s="536" t="s">
        <v>752</v>
      </c>
      <c r="B96" s="537" t="s">
        <v>753</v>
      </c>
      <c r="C96" s="537" t="s">
        <v>768</v>
      </c>
      <c r="D96" s="538" t="s">
        <v>770</v>
      </c>
      <c r="E96" s="539" t="s">
        <v>771</v>
      </c>
      <c r="F96" s="538" t="s">
        <v>772</v>
      </c>
      <c r="G96" s="539" t="s">
        <v>773</v>
      </c>
      <c r="H96" s="540" t="s">
        <v>183</v>
      </c>
      <c r="I96" s="747"/>
      <c r="J96" s="542" t="s">
        <v>1705</v>
      </c>
      <c r="K96" s="907">
        <v>2000000</v>
      </c>
      <c r="L96" s="539" t="s">
        <v>1705</v>
      </c>
      <c r="M96" s="908">
        <v>2000000</v>
      </c>
      <c r="N96" s="1024" t="s">
        <v>1744</v>
      </c>
      <c r="O96" s="1019"/>
      <c r="P96" s="1020" t="s">
        <v>1745</v>
      </c>
      <c r="Q96" s="1021" t="s">
        <v>53</v>
      </c>
      <c r="R96" s="752"/>
      <c r="S96" s="935"/>
      <c r="T96" s="927"/>
      <c r="U96" s="754"/>
      <c r="V96" s="754"/>
      <c r="W96" s="754"/>
      <c r="X96" s="754"/>
      <c r="Y96" s="754"/>
      <c r="Z96" s="754"/>
    </row>
    <row r="97" spans="1:26" ht="80.099999999999994" customHeight="1">
      <c r="A97" s="536" t="s">
        <v>752</v>
      </c>
      <c r="B97" s="537" t="s">
        <v>753</v>
      </c>
      <c r="C97" s="537" t="s">
        <v>768</v>
      </c>
      <c r="D97" s="538" t="s">
        <v>770</v>
      </c>
      <c r="E97" s="539" t="s">
        <v>771</v>
      </c>
      <c r="F97" s="538" t="s">
        <v>775</v>
      </c>
      <c r="G97" s="539" t="s">
        <v>776</v>
      </c>
      <c r="H97" s="540" t="s">
        <v>183</v>
      </c>
      <c r="I97" s="747"/>
      <c r="J97" s="542" t="s">
        <v>1705</v>
      </c>
      <c r="K97" s="907">
        <v>2000000</v>
      </c>
      <c r="L97" s="539" t="s">
        <v>1705</v>
      </c>
      <c r="M97" s="908">
        <v>2000000</v>
      </c>
      <c r="N97" s="1024" t="s">
        <v>1744</v>
      </c>
      <c r="O97" s="1019"/>
      <c r="P97" s="1024" t="s">
        <v>1744</v>
      </c>
      <c r="Q97" s="1021" t="s">
        <v>53</v>
      </c>
      <c r="R97" s="752"/>
      <c r="S97" s="935"/>
      <c r="T97" s="927"/>
      <c r="U97" s="754"/>
      <c r="V97" s="754"/>
      <c r="W97" s="754"/>
      <c r="X97" s="754"/>
      <c r="Y97" s="754"/>
      <c r="Z97" s="754"/>
    </row>
    <row r="98" spans="1:26" ht="80.099999999999994" customHeight="1">
      <c r="A98" s="536" t="s">
        <v>120</v>
      </c>
      <c r="B98" s="537" t="s">
        <v>122</v>
      </c>
      <c r="C98" s="537" t="s">
        <v>125</v>
      </c>
      <c r="D98" s="538" t="s">
        <v>1788</v>
      </c>
      <c r="E98" s="539" t="s">
        <v>1789</v>
      </c>
      <c r="F98" s="538" t="s">
        <v>1790</v>
      </c>
      <c r="G98" s="539" t="s">
        <v>1791</v>
      </c>
      <c r="H98" s="540" t="s">
        <v>183</v>
      </c>
      <c r="I98" s="747"/>
      <c r="J98" s="542" t="s">
        <v>1705</v>
      </c>
      <c r="K98" s="907">
        <v>2000000</v>
      </c>
      <c r="L98" s="539" t="s">
        <v>1705</v>
      </c>
      <c r="M98" s="908">
        <v>2000000</v>
      </c>
      <c r="N98" s="1024" t="s">
        <v>1744</v>
      </c>
      <c r="O98" s="1019"/>
      <c r="P98" s="1024" t="s">
        <v>1744</v>
      </c>
      <c r="Q98" s="1021" t="s">
        <v>53</v>
      </c>
      <c r="R98" s="752"/>
      <c r="S98" s="935"/>
      <c r="T98" s="927"/>
      <c r="U98" s="754"/>
      <c r="V98" s="754"/>
      <c r="W98" s="754"/>
      <c r="X98" s="754"/>
      <c r="Y98" s="754"/>
      <c r="Z98" s="754"/>
    </row>
    <row r="99" spans="1:26" ht="80.099999999999994" customHeight="1">
      <c r="A99" s="536" t="s">
        <v>120</v>
      </c>
      <c r="B99" s="537" t="s">
        <v>122</v>
      </c>
      <c r="C99" s="537" t="s">
        <v>125</v>
      </c>
      <c r="D99" s="538" t="s">
        <v>126</v>
      </c>
      <c r="E99" s="539" t="s">
        <v>127</v>
      </c>
      <c r="F99" s="538" t="s">
        <v>129</v>
      </c>
      <c r="G99" s="539" t="s">
        <v>132</v>
      </c>
      <c r="H99" s="540" t="s">
        <v>1792</v>
      </c>
      <c r="I99" s="747"/>
      <c r="J99" s="542" t="s">
        <v>1705</v>
      </c>
      <c r="K99" s="907">
        <v>2000000</v>
      </c>
      <c r="L99" s="539" t="s">
        <v>1705</v>
      </c>
      <c r="M99" s="908">
        <v>2000000</v>
      </c>
      <c r="N99" s="1015" t="s">
        <v>1793</v>
      </c>
      <c r="O99" s="1027" t="s">
        <v>1794</v>
      </c>
      <c r="P99" s="1009" t="s">
        <v>1795</v>
      </c>
      <c r="Q99" s="1021" t="s">
        <v>151</v>
      </c>
      <c r="R99" s="925"/>
      <c r="S99" s="935"/>
      <c r="T99" s="927"/>
      <c r="U99" s="754"/>
      <c r="V99" s="754"/>
      <c r="W99" s="754"/>
      <c r="X99" s="754"/>
      <c r="Y99" s="754"/>
      <c r="Z99" s="754"/>
    </row>
    <row r="100" spans="1:26" ht="80.099999999999994" customHeight="1">
      <c r="A100" s="536" t="s">
        <v>781</v>
      </c>
      <c r="B100" s="537" t="s">
        <v>782</v>
      </c>
      <c r="C100" s="537" t="s">
        <v>783</v>
      </c>
      <c r="D100" s="538" t="s">
        <v>784</v>
      </c>
      <c r="E100" s="539" t="s">
        <v>785</v>
      </c>
      <c r="F100" s="538" t="s">
        <v>789</v>
      </c>
      <c r="G100" s="539" t="s">
        <v>790</v>
      </c>
      <c r="H100" s="540"/>
      <c r="I100" s="747" t="s">
        <v>183</v>
      </c>
      <c r="J100" s="542" t="s">
        <v>1705</v>
      </c>
      <c r="K100" s="907">
        <v>2000000</v>
      </c>
      <c r="L100" s="539" t="s">
        <v>1705</v>
      </c>
      <c r="M100" s="908">
        <v>2000000</v>
      </c>
      <c r="N100" s="1015" t="s">
        <v>1796</v>
      </c>
      <c r="O100" s="1019"/>
      <c r="P100" s="909"/>
      <c r="Q100" s="910"/>
      <c r="R100" s="752"/>
      <c r="S100" s="935"/>
      <c r="T100" s="927"/>
      <c r="U100" s="754"/>
      <c r="V100" s="754"/>
      <c r="W100" s="754"/>
      <c r="X100" s="754"/>
      <c r="Y100" s="754"/>
      <c r="Z100" s="754"/>
    </row>
    <row r="101" spans="1:26" ht="80.099999999999994" customHeight="1">
      <c r="A101" s="536" t="s">
        <v>781</v>
      </c>
      <c r="B101" s="537" t="s">
        <v>782</v>
      </c>
      <c r="C101" s="537" t="s">
        <v>795</v>
      </c>
      <c r="D101" s="538" t="s">
        <v>784</v>
      </c>
      <c r="E101" s="539" t="s">
        <v>785</v>
      </c>
      <c r="F101" s="538" t="s">
        <v>823</v>
      </c>
      <c r="G101" s="539" t="s">
        <v>824</v>
      </c>
      <c r="H101" s="540" t="s">
        <v>183</v>
      </c>
      <c r="I101" s="747"/>
      <c r="J101" s="542" t="s">
        <v>1705</v>
      </c>
      <c r="K101" s="1052">
        <v>2000000</v>
      </c>
      <c r="L101" s="539" t="s">
        <v>1705</v>
      </c>
      <c r="M101" s="908">
        <v>2000000</v>
      </c>
      <c r="N101" s="1024" t="s">
        <v>1744</v>
      </c>
      <c r="O101" s="1023" t="s">
        <v>1797</v>
      </c>
      <c r="P101" s="1053" t="s">
        <v>1798</v>
      </c>
      <c r="Q101" s="913" t="s">
        <v>53</v>
      </c>
      <c r="R101" s="752"/>
      <c r="S101" s="935"/>
      <c r="T101" s="927"/>
      <c r="U101" s="754"/>
      <c r="V101" s="754"/>
      <c r="W101" s="754"/>
      <c r="X101" s="754"/>
      <c r="Y101" s="754"/>
      <c r="Z101" s="754"/>
    </row>
    <row r="102" spans="1:26" ht="80.099999999999994" customHeight="1">
      <c r="A102" s="560" t="s">
        <v>781</v>
      </c>
      <c r="B102" s="561" t="s">
        <v>782</v>
      </c>
      <c r="C102" s="561" t="s">
        <v>795</v>
      </c>
      <c r="D102" s="562" t="s">
        <v>784</v>
      </c>
      <c r="E102" s="563" t="s">
        <v>785</v>
      </c>
      <c r="F102" s="562" t="s">
        <v>1519</v>
      </c>
      <c r="G102" s="563" t="s">
        <v>1520</v>
      </c>
      <c r="H102" s="564" t="s">
        <v>183</v>
      </c>
      <c r="I102" s="918"/>
      <c r="J102" s="566" t="s">
        <v>1705</v>
      </c>
      <c r="K102" s="919">
        <v>2000000</v>
      </c>
      <c r="L102" s="563" t="s">
        <v>1705</v>
      </c>
      <c r="M102" s="920">
        <v>2000000</v>
      </c>
      <c r="N102" s="1054" t="s">
        <v>1744</v>
      </c>
      <c r="O102" s="1055"/>
      <c r="P102" s="1020" t="s">
        <v>1745</v>
      </c>
      <c r="Q102" s="1056" t="s">
        <v>53</v>
      </c>
      <c r="R102" s="1057"/>
      <c r="S102" s="946"/>
      <c r="T102" s="927"/>
      <c r="U102" s="754"/>
      <c r="V102" s="754"/>
      <c r="W102" s="754"/>
      <c r="X102" s="754"/>
      <c r="Y102" s="754"/>
      <c r="Z102" s="754"/>
    </row>
    <row r="103" spans="1:26" ht="82.5" customHeight="1">
      <c r="A103" s="1058"/>
      <c r="B103" s="1058"/>
      <c r="C103" s="1058"/>
      <c r="D103" s="1058"/>
      <c r="E103" s="1058"/>
      <c r="F103" s="1058"/>
      <c r="G103" s="1058"/>
      <c r="H103" s="1059"/>
      <c r="I103" s="1059"/>
      <c r="J103" s="1058"/>
      <c r="K103" s="1060"/>
      <c r="L103" s="1058"/>
      <c r="M103" s="1061"/>
      <c r="N103" s="1058"/>
      <c r="O103" s="1061"/>
      <c r="P103" s="1058"/>
      <c r="Q103" s="1062"/>
      <c r="R103" s="1063"/>
      <c r="S103" s="1063"/>
      <c r="T103" s="888"/>
      <c r="U103" s="754"/>
      <c r="V103" s="754"/>
      <c r="W103" s="754"/>
      <c r="X103" s="754"/>
      <c r="Y103" s="754"/>
      <c r="Z103" s="754"/>
    </row>
    <row r="104" spans="1:26" ht="15.75" customHeight="1">
      <c r="A104" s="1058"/>
      <c r="B104" s="1058"/>
      <c r="C104" s="1058"/>
      <c r="D104" s="1058"/>
      <c r="E104" s="1058"/>
      <c r="F104" s="1058"/>
      <c r="G104" s="1058"/>
      <c r="H104" s="1059"/>
      <c r="I104" s="1059"/>
      <c r="J104" s="889"/>
      <c r="K104" s="1064"/>
      <c r="L104" s="889"/>
      <c r="M104" s="1064"/>
      <c r="N104" s="889"/>
      <c r="O104" s="1064"/>
      <c r="P104" s="889"/>
      <c r="Q104" s="1065"/>
      <c r="R104" s="889"/>
      <c r="S104" s="889"/>
      <c r="T104" s="889"/>
      <c r="U104" s="754"/>
      <c r="V104" s="754"/>
      <c r="W104" s="754"/>
      <c r="X104" s="754"/>
      <c r="Y104" s="754"/>
      <c r="Z104" s="754"/>
    </row>
    <row r="105" spans="1:26" ht="15.75" customHeight="1">
      <c r="A105" s="754"/>
      <c r="B105" s="754"/>
      <c r="C105" s="754"/>
      <c r="D105" s="754"/>
      <c r="E105" s="754"/>
      <c r="F105" s="754"/>
      <c r="G105" s="754"/>
      <c r="H105" s="754"/>
      <c r="I105" s="754"/>
      <c r="J105" s="754"/>
      <c r="K105" s="921"/>
      <c r="L105" s="754"/>
      <c r="M105" s="921"/>
      <c r="N105" s="754"/>
      <c r="O105" s="921"/>
      <c r="P105" s="754"/>
      <c r="Q105" s="754"/>
      <c r="R105" s="754"/>
      <c r="S105" s="754"/>
      <c r="T105" s="754"/>
      <c r="U105" s="754"/>
      <c r="V105" s="754"/>
      <c r="W105" s="754"/>
      <c r="X105" s="754"/>
      <c r="Y105" s="754"/>
      <c r="Z105" s="754"/>
    </row>
    <row r="106" spans="1:26" ht="15.75" customHeight="1">
      <c r="K106" s="921"/>
      <c r="M106" s="921"/>
      <c r="O106" s="921"/>
      <c r="R106" s="754"/>
      <c r="S106" s="754"/>
      <c r="T106" s="754"/>
      <c r="U106" s="754"/>
      <c r="V106" s="754"/>
      <c r="W106" s="754"/>
      <c r="X106" s="754"/>
      <c r="Y106" s="754"/>
      <c r="Z106" s="754"/>
    </row>
    <row r="107" spans="1:26" ht="15.75" customHeight="1">
      <c r="K107" s="921"/>
      <c r="M107" s="921"/>
      <c r="O107" s="921"/>
      <c r="R107" s="754"/>
      <c r="S107" s="754"/>
      <c r="T107" s="754"/>
      <c r="U107" s="754"/>
      <c r="V107" s="754"/>
      <c r="W107" s="754"/>
      <c r="X107" s="754"/>
      <c r="Y107" s="754"/>
      <c r="Z107" s="754"/>
    </row>
    <row r="108" spans="1:26" ht="15.75" customHeight="1">
      <c r="K108" s="921"/>
      <c r="M108" s="921"/>
      <c r="O108" s="921"/>
      <c r="R108" s="754"/>
      <c r="S108" s="754"/>
      <c r="T108" s="754"/>
      <c r="U108" s="754"/>
      <c r="V108" s="754"/>
      <c r="W108" s="754"/>
      <c r="X108" s="754"/>
      <c r="Y108" s="754"/>
      <c r="Z108" s="754"/>
    </row>
    <row r="109" spans="1:26" ht="15.75" customHeight="1">
      <c r="K109" s="921"/>
      <c r="M109" s="921"/>
      <c r="O109" s="921"/>
      <c r="R109" s="754"/>
      <c r="S109" s="754"/>
      <c r="T109" s="754"/>
      <c r="U109" s="754"/>
      <c r="V109" s="754"/>
      <c r="W109" s="754"/>
      <c r="X109" s="754"/>
      <c r="Y109" s="754"/>
      <c r="Z109" s="754"/>
    </row>
    <row r="110" spans="1:26" ht="15.75" customHeight="1">
      <c r="K110" s="921"/>
      <c r="M110" s="921"/>
      <c r="O110" s="921"/>
      <c r="R110" s="754"/>
      <c r="S110" s="754"/>
      <c r="T110" s="754"/>
      <c r="U110" s="754"/>
      <c r="V110" s="754"/>
      <c r="W110" s="754"/>
      <c r="X110" s="754"/>
      <c r="Y110" s="754"/>
      <c r="Z110" s="754"/>
    </row>
    <row r="111" spans="1:26" ht="15.75" customHeight="1">
      <c r="K111" s="921"/>
      <c r="M111" s="921"/>
      <c r="O111" s="921"/>
      <c r="R111" s="754"/>
      <c r="S111" s="754"/>
      <c r="T111" s="754"/>
      <c r="U111" s="754"/>
      <c r="V111" s="754"/>
      <c r="W111" s="754"/>
      <c r="X111" s="754"/>
      <c r="Y111" s="754"/>
      <c r="Z111" s="754"/>
    </row>
    <row r="112" spans="1:26" ht="15.75" customHeight="1">
      <c r="K112" s="921"/>
      <c r="M112" s="921"/>
      <c r="O112" s="921"/>
      <c r="R112" s="754"/>
      <c r="S112" s="754"/>
      <c r="T112" s="754"/>
      <c r="U112" s="754"/>
      <c r="V112" s="754"/>
      <c r="W112" s="754"/>
      <c r="X112" s="754"/>
      <c r="Y112" s="754"/>
      <c r="Z112" s="754"/>
    </row>
    <row r="113" spans="11:26" ht="15.75" customHeight="1">
      <c r="K113" s="921"/>
      <c r="M113" s="921"/>
      <c r="O113" s="921"/>
      <c r="R113" s="754"/>
      <c r="S113" s="754"/>
      <c r="T113" s="754"/>
      <c r="U113" s="754"/>
      <c r="V113" s="754"/>
      <c r="W113" s="754"/>
      <c r="X113" s="754"/>
      <c r="Y113" s="754"/>
      <c r="Z113" s="754"/>
    </row>
    <row r="114" spans="11:26" ht="15.75" customHeight="1">
      <c r="K114" s="921"/>
      <c r="M114" s="921"/>
      <c r="O114" s="921"/>
      <c r="R114" s="754"/>
      <c r="S114" s="754"/>
      <c r="T114" s="754"/>
      <c r="U114" s="754"/>
      <c r="V114" s="754"/>
      <c r="W114" s="754"/>
      <c r="X114" s="754"/>
      <c r="Y114" s="754"/>
      <c r="Z114" s="754"/>
    </row>
    <row r="115" spans="11:26" ht="15.75" customHeight="1">
      <c r="K115" s="921"/>
      <c r="M115" s="921"/>
      <c r="O115" s="921"/>
      <c r="R115" s="754"/>
      <c r="S115" s="754"/>
      <c r="T115" s="754"/>
      <c r="U115" s="754"/>
      <c r="V115" s="754"/>
      <c r="W115" s="754"/>
      <c r="X115" s="754"/>
      <c r="Y115" s="754"/>
      <c r="Z115" s="754"/>
    </row>
    <row r="116" spans="11:26" ht="15.75" customHeight="1">
      <c r="K116" s="921"/>
      <c r="M116" s="921"/>
      <c r="O116" s="921"/>
      <c r="R116" s="754"/>
      <c r="S116" s="754"/>
      <c r="T116" s="754"/>
      <c r="U116" s="754"/>
      <c r="V116" s="754"/>
      <c r="W116" s="754"/>
      <c r="X116" s="754"/>
      <c r="Y116" s="754"/>
      <c r="Z116" s="754"/>
    </row>
    <row r="117" spans="11:26" ht="15.75" customHeight="1">
      <c r="K117" s="921"/>
      <c r="M117" s="921"/>
      <c r="O117" s="921"/>
      <c r="R117" s="754"/>
      <c r="S117" s="754"/>
      <c r="T117" s="754"/>
      <c r="U117" s="754"/>
      <c r="V117" s="754"/>
      <c r="W117" s="754"/>
      <c r="X117" s="754"/>
      <c r="Y117" s="754"/>
      <c r="Z117" s="754"/>
    </row>
    <row r="118" spans="11:26" ht="15.75" customHeight="1">
      <c r="K118" s="921"/>
      <c r="M118" s="921"/>
      <c r="O118" s="921"/>
      <c r="R118" s="754"/>
      <c r="S118" s="754"/>
      <c r="T118" s="754"/>
      <c r="U118" s="754"/>
      <c r="V118" s="754"/>
      <c r="W118" s="754"/>
      <c r="X118" s="754"/>
      <c r="Y118" s="754"/>
      <c r="Z118" s="754"/>
    </row>
    <row r="119" spans="11:26" ht="15.75" customHeight="1">
      <c r="K119" s="921"/>
      <c r="M119" s="921"/>
      <c r="O119" s="921"/>
      <c r="R119" s="754"/>
      <c r="S119" s="754"/>
      <c r="T119" s="754"/>
      <c r="U119" s="754"/>
      <c r="V119" s="754"/>
      <c r="W119" s="754"/>
      <c r="X119" s="754"/>
      <c r="Y119" s="754"/>
      <c r="Z119" s="754"/>
    </row>
    <row r="120" spans="11:26" ht="15.75" customHeight="1">
      <c r="K120" s="921"/>
      <c r="M120" s="921"/>
      <c r="O120" s="921"/>
      <c r="R120" s="754"/>
      <c r="S120" s="754"/>
      <c r="T120" s="754"/>
      <c r="U120" s="754"/>
      <c r="V120" s="754"/>
      <c r="W120" s="754"/>
      <c r="X120" s="754"/>
      <c r="Y120" s="754"/>
      <c r="Z120" s="754"/>
    </row>
    <row r="121" spans="11:26" ht="15.75" customHeight="1">
      <c r="K121" s="921"/>
      <c r="M121" s="921"/>
      <c r="O121" s="921"/>
      <c r="R121" s="754"/>
      <c r="S121" s="754"/>
      <c r="T121" s="754"/>
      <c r="U121" s="754"/>
      <c r="V121" s="754"/>
      <c r="W121" s="754"/>
      <c r="X121" s="754"/>
      <c r="Y121" s="754"/>
      <c r="Z121" s="754"/>
    </row>
    <row r="122" spans="11:26" ht="15.75" customHeight="1">
      <c r="K122" s="921"/>
      <c r="M122" s="921"/>
      <c r="O122" s="921"/>
      <c r="R122" s="754"/>
      <c r="S122" s="754"/>
      <c r="T122" s="754"/>
      <c r="U122" s="754"/>
      <c r="V122" s="754"/>
      <c r="W122" s="754"/>
      <c r="X122" s="754"/>
      <c r="Y122" s="754"/>
      <c r="Z122" s="754"/>
    </row>
    <row r="123" spans="11:26" ht="15.75" customHeight="1">
      <c r="K123" s="921"/>
      <c r="M123" s="921"/>
      <c r="O123" s="921"/>
      <c r="R123" s="754"/>
      <c r="S123" s="754"/>
      <c r="T123" s="754"/>
      <c r="U123" s="754"/>
      <c r="V123" s="754"/>
      <c r="W123" s="754"/>
      <c r="X123" s="754"/>
      <c r="Y123" s="754"/>
      <c r="Z123" s="754"/>
    </row>
    <row r="124" spans="11:26" ht="15.75" customHeight="1">
      <c r="K124" s="921"/>
      <c r="M124" s="921"/>
      <c r="O124" s="921"/>
      <c r="R124" s="754"/>
      <c r="S124" s="754"/>
      <c r="T124" s="754"/>
      <c r="U124" s="754"/>
      <c r="V124" s="754"/>
      <c r="W124" s="754"/>
      <c r="X124" s="754"/>
      <c r="Y124" s="754"/>
      <c r="Z124" s="754"/>
    </row>
    <row r="125" spans="11:26" ht="15.75" customHeight="1">
      <c r="K125" s="921"/>
      <c r="M125" s="921"/>
      <c r="O125" s="921"/>
      <c r="R125" s="754"/>
      <c r="S125" s="754"/>
      <c r="T125" s="754"/>
      <c r="U125" s="754"/>
      <c r="V125" s="754"/>
      <c r="W125" s="754"/>
      <c r="X125" s="754"/>
      <c r="Y125" s="754"/>
      <c r="Z125" s="754"/>
    </row>
    <row r="126" spans="11:26" ht="15.75" customHeight="1">
      <c r="K126" s="921"/>
      <c r="M126" s="921"/>
      <c r="O126" s="921"/>
      <c r="R126" s="754"/>
      <c r="S126" s="754"/>
      <c r="T126" s="754"/>
      <c r="U126" s="754"/>
      <c r="V126" s="754"/>
      <c r="W126" s="754"/>
      <c r="X126" s="754"/>
      <c r="Y126" s="754"/>
      <c r="Z126" s="754"/>
    </row>
    <row r="127" spans="11:26" ht="15.75" customHeight="1">
      <c r="K127" s="921"/>
      <c r="M127" s="921"/>
      <c r="O127" s="921"/>
      <c r="R127" s="754"/>
      <c r="S127" s="754"/>
      <c r="T127" s="754"/>
      <c r="U127" s="754"/>
      <c r="V127" s="754"/>
      <c r="W127" s="754"/>
      <c r="X127" s="754"/>
      <c r="Y127" s="754"/>
      <c r="Z127" s="754"/>
    </row>
    <row r="128" spans="11:26" ht="15.75" customHeight="1">
      <c r="K128" s="921"/>
      <c r="M128" s="921"/>
      <c r="O128" s="921"/>
      <c r="R128" s="754"/>
      <c r="S128" s="754"/>
      <c r="T128" s="754"/>
      <c r="U128" s="754"/>
      <c r="V128" s="754"/>
      <c r="W128" s="754"/>
      <c r="X128" s="754"/>
      <c r="Y128" s="754"/>
      <c r="Z128" s="754"/>
    </row>
    <row r="129" spans="11:26" ht="15.75" customHeight="1">
      <c r="K129" s="921"/>
      <c r="M129" s="921"/>
      <c r="O129" s="921"/>
      <c r="R129" s="754"/>
      <c r="S129" s="754"/>
      <c r="T129" s="754"/>
      <c r="U129" s="754"/>
      <c r="V129" s="754"/>
      <c r="W129" s="754"/>
      <c r="X129" s="754"/>
      <c r="Y129" s="754"/>
      <c r="Z129" s="754"/>
    </row>
    <row r="130" spans="11:26" ht="15.75" customHeight="1">
      <c r="K130" s="921"/>
      <c r="M130" s="921"/>
      <c r="O130" s="921"/>
      <c r="R130" s="754"/>
      <c r="S130" s="754"/>
      <c r="T130" s="754"/>
      <c r="U130" s="754"/>
      <c r="V130" s="754"/>
      <c r="W130" s="754"/>
      <c r="X130" s="754"/>
      <c r="Y130" s="754"/>
      <c r="Z130" s="754"/>
    </row>
    <row r="131" spans="11:26" ht="15.75" customHeight="1">
      <c r="K131" s="921"/>
      <c r="M131" s="921"/>
      <c r="O131" s="921"/>
      <c r="R131" s="754"/>
      <c r="S131" s="754"/>
      <c r="T131" s="754"/>
      <c r="U131" s="754"/>
      <c r="V131" s="754"/>
      <c r="W131" s="754"/>
      <c r="X131" s="754"/>
      <c r="Y131" s="754"/>
      <c r="Z131" s="754"/>
    </row>
    <row r="132" spans="11:26" ht="15.75" customHeight="1">
      <c r="K132" s="921"/>
      <c r="M132" s="921"/>
      <c r="O132" s="921"/>
      <c r="R132" s="754"/>
      <c r="S132" s="754"/>
      <c r="T132" s="754"/>
      <c r="U132" s="754"/>
      <c r="V132" s="754"/>
      <c r="W132" s="754"/>
      <c r="X132" s="754"/>
      <c r="Y132" s="754"/>
      <c r="Z132" s="754"/>
    </row>
    <row r="133" spans="11:26" ht="15.75" customHeight="1">
      <c r="K133" s="921"/>
      <c r="M133" s="921"/>
      <c r="O133" s="921"/>
      <c r="R133" s="754"/>
      <c r="S133" s="754"/>
      <c r="T133" s="754"/>
      <c r="U133" s="754"/>
      <c r="V133" s="754"/>
      <c r="W133" s="754"/>
      <c r="X133" s="754"/>
      <c r="Y133" s="754"/>
      <c r="Z133" s="754"/>
    </row>
    <row r="134" spans="11:26" ht="15.75" customHeight="1">
      <c r="K134" s="921"/>
      <c r="M134" s="921"/>
      <c r="O134" s="921"/>
      <c r="R134" s="754"/>
      <c r="S134" s="754"/>
      <c r="T134" s="754"/>
      <c r="U134" s="754"/>
      <c r="V134" s="754"/>
      <c r="W134" s="754"/>
      <c r="X134" s="754"/>
      <c r="Y134" s="754"/>
      <c r="Z134" s="754"/>
    </row>
    <row r="135" spans="11:26" ht="15.75" customHeight="1">
      <c r="K135" s="921"/>
      <c r="M135" s="921"/>
      <c r="O135" s="921"/>
      <c r="R135" s="754"/>
      <c r="S135" s="754"/>
      <c r="T135" s="754"/>
      <c r="U135" s="754"/>
      <c r="V135" s="754"/>
      <c r="W135" s="754"/>
      <c r="X135" s="754"/>
      <c r="Y135" s="754"/>
      <c r="Z135" s="754"/>
    </row>
    <row r="136" spans="11:26" ht="15.75" customHeight="1">
      <c r="K136" s="921"/>
      <c r="M136" s="921"/>
      <c r="O136" s="921"/>
      <c r="R136" s="754"/>
      <c r="S136" s="754"/>
      <c r="T136" s="754"/>
      <c r="U136" s="754"/>
      <c r="V136" s="754"/>
      <c r="W136" s="754"/>
      <c r="X136" s="754"/>
      <c r="Y136" s="754"/>
      <c r="Z136" s="754"/>
    </row>
    <row r="137" spans="11:26" ht="15.75" customHeight="1">
      <c r="K137" s="921"/>
      <c r="M137" s="921"/>
      <c r="O137" s="921"/>
      <c r="R137" s="754"/>
      <c r="S137" s="754"/>
      <c r="T137" s="754"/>
      <c r="U137" s="754"/>
      <c r="V137" s="754"/>
      <c r="W137" s="754"/>
      <c r="X137" s="754"/>
      <c r="Y137" s="754"/>
      <c r="Z137" s="754"/>
    </row>
    <row r="138" spans="11:26" ht="15.75" customHeight="1">
      <c r="K138" s="921"/>
      <c r="M138" s="921"/>
      <c r="O138" s="921"/>
      <c r="R138" s="754"/>
      <c r="S138" s="754"/>
      <c r="T138" s="754"/>
      <c r="U138" s="754"/>
      <c r="V138" s="754"/>
      <c r="W138" s="754"/>
      <c r="X138" s="754"/>
      <c r="Y138" s="754"/>
      <c r="Z138" s="754"/>
    </row>
    <row r="139" spans="11:26" ht="15.75" customHeight="1">
      <c r="K139" s="921"/>
      <c r="M139" s="921"/>
      <c r="O139" s="921"/>
      <c r="R139" s="754"/>
      <c r="S139" s="754"/>
      <c r="T139" s="754"/>
      <c r="U139" s="754"/>
      <c r="V139" s="754"/>
      <c r="W139" s="754"/>
      <c r="X139" s="754"/>
      <c r="Y139" s="754"/>
      <c r="Z139" s="754"/>
    </row>
    <row r="140" spans="11:26" ht="15.75" customHeight="1">
      <c r="K140" s="921"/>
      <c r="M140" s="921"/>
      <c r="O140" s="921"/>
      <c r="R140" s="754"/>
      <c r="S140" s="754"/>
      <c r="T140" s="754"/>
      <c r="U140" s="754"/>
      <c r="V140" s="754"/>
      <c r="W140" s="754"/>
      <c r="X140" s="754"/>
      <c r="Y140" s="754"/>
      <c r="Z140" s="754"/>
    </row>
    <row r="141" spans="11:26" ht="15.75" customHeight="1">
      <c r="K141" s="921"/>
      <c r="M141" s="921"/>
      <c r="O141" s="921"/>
      <c r="R141" s="754"/>
      <c r="S141" s="754"/>
      <c r="T141" s="754"/>
      <c r="U141" s="754"/>
      <c r="V141" s="754"/>
      <c r="W141" s="754"/>
      <c r="X141" s="754"/>
      <c r="Y141" s="754"/>
      <c r="Z141" s="754"/>
    </row>
    <row r="142" spans="11:26" ht="15.75" customHeight="1">
      <c r="K142" s="921"/>
      <c r="M142" s="921"/>
      <c r="O142" s="921"/>
      <c r="R142" s="754"/>
      <c r="S142" s="754"/>
      <c r="T142" s="754"/>
      <c r="U142" s="754"/>
      <c r="V142" s="754"/>
      <c r="W142" s="754"/>
      <c r="X142" s="754"/>
      <c r="Y142" s="754"/>
      <c r="Z142" s="754"/>
    </row>
    <row r="143" spans="11:26" ht="15.75" customHeight="1">
      <c r="K143" s="921"/>
      <c r="M143" s="921"/>
      <c r="O143" s="921"/>
      <c r="R143" s="754"/>
      <c r="S143" s="754"/>
      <c r="T143" s="754"/>
      <c r="U143" s="754"/>
      <c r="V143" s="754"/>
      <c r="W143" s="754"/>
      <c r="X143" s="754"/>
      <c r="Y143" s="754"/>
      <c r="Z143" s="754"/>
    </row>
    <row r="144" spans="11:26" ht="15.75" customHeight="1">
      <c r="K144" s="921"/>
      <c r="M144" s="921"/>
      <c r="O144" s="921"/>
      <c r="R144" s="754"/>
      <c r="S144" s="754"/>
      <c r="T144" s="754"/>
      <c r="U144" s="754"/>
      <c r="V144" s="754"/>
      <c r="W144" s="754"/>
      <c r="X144" s="754"/>
      <c r="Y144" s="754"/>
      <c r="Z144" s="754"/>
    </row>
    <row r="145" spans="11:26" ht="15.75" customHeight="1">
      <c r="K145" s="921"/>
      <c r="M145" s="921"/>
      <c r="O145" s="921"/>
      <c r="R145" s="754"/>
      <c r="S145" s="754"/>
      <c r="T145" s="754"/>
      <c r="U145" s="754"/>
      <c r="V145" s="754"/>
      <c r="W145" s="754"/>
      <c r="X145" s="754"/>
      <c r="Y145" s="754"/>
      <c r="Z145" s="754"/>
    </row>
    <row r="146" spans="11:26" ht="15.75" customHeight="1">
      <c r="K146" s="921"/>
      <c r="M146" s="921"/>
      <c r="O146" s="921"/>
      <c r="R146" s="754"/>
      <c r="S146" s="754"/>
      <c r="T146" s="754"/>
      <c r="U146" s="754"/>
      <c r="V146" s="754"/>
      <c r="W146" s="754"/>
      <c r="X146" s="754"/>
      <c r="Y146" s="754"/>
      <c r="Z146" s="754"/>
    </row>
    <row r="147" spans="11:26" ht="15.75" customHeight="1">
      <c r="K147" s="921"/>
      <c r="M147" s="921"/>
      <c r="O147" s="921"/>
      <c r="R147" s="754"/>
      <c r="S147" s="754"/>
      <c r="T147" s="754"/>
      <c r="U147" s="754"/>
      <c r="V147" s="754"/>
      <c r="W147" s="754"/>
      <c r="X147" s="754"/>
      <c r="Y147" s="754"/>
      <c r="Z147" s="754"/>
    </row>
    <row r="148" spans="11:26" ht="15.75" customHeight="1">
      <c r="K148" s="921"/>
      <c r="M148" s="921"/>
      <c r="O148" s="921"/>
      <c r="R148" s="754"/>
      <c r="S148" s="754"/>
      <c r="T148" s="754"/>
      <c r="U148" s="754"/>
      <c r="V148" s="754"/>
      <c r="W148" s="754"/>
      <c r="X148" s="754"/>
      <c r="Y148" s="754"/>
      <c r="Z148" s="754"/>
    </row>
    <row r="149" spans="11:26" ht="15.75" customHeight="1">
      <c r="K149" s="921"/>
      <c r="M149" s="921"/>
      <c r="O149" s="921"/>
      <c r="R149" s="754"/>
      <c r="S149" s="754"/>
      <c r="T149" s="754"/>
      <c r="U149" s="754"/>
      <c r="V149" s="754"/>
      <c r="W149" s="754"/>
      <c r="X149" s="754"/>
      <c r="Y149" s="754"/>
      <c r="Z149" s="754"/>
    </row>
    <row r="150" spans="11:26" ht="15.75" customHeight="1">
      <c r="K150" s="921"/>
      <c r="M150" s="921"/>
      <c r="O150" s="921"/>
      <c r="R150" s="754"/>
      <c r="S150" s="754"/>
      <c r="T150" s="754"/>
      <c r="U150" s="754"/>
      <c r="V150" s="754"/>
      <c r="W150" s="754"/>
      <c r="X150" s="754"/>
      <c r="Y150" s="754"/>
      <c r="Z150" s="754"/>
    </row>
    <row r="151" spans="11:26" ht="15.75" customHeight="1">
      <c r="K151" s="921"/>
      <c r="M151" s="921"/>
      <c r="O151" s="921"/>
      <c r="R151" s="754"/>
      <c r="S151" s="754"/>
      <c r="T151" s="754"/>
      <c r="U151" s="754"/>
      <c r="V151" s="754"/>
      <c r="W151" s="754"/>
      <c r="X151" s="754"/>
      <c r="Y151" s="754"/>
      <c r="Z151" s="754"/>
    </row>
    <row r="152" spans="11:26" ht="15.75" customHeight="1">
      <c r="K152" s="921"/>
      <c r="M152" s="921"/>
      <c r="O152" s="921"/>
      <c r="R152" s="754"/>
      <c r="S152" s="754"/>
      <c r="T152" s="754"/>
      <c r="U152" s="754"/>
      <c r="V152" s="754"/>
      <c r="W152" s="754"/>
      <c r="X152" s="754"/>
      <c r="Y152" s="754"/>
      <c r="Z152" s="754"/>
    </row>
    <row r="153" spans="11:26" ht="15.75" customHeight="1">
      <c r="K153" s="921"/>
      <c r="M153" s="921"/>
      <c r="O153" s="921"/>
      <c r="R153" s="754"/>
      <c r="S153" s="754"/>
      <c r="T153" s="754"/>
      <c r="U153" s="754"/>
      <c r="V153" s="754"/>
      <c r="W153" s="754"/>
      <c r="X153" s="754"/>
      <c r="Y153" s="754"/>
      <c r="Z153" s="754"/>
    </row>
    <row r="154" spans="11:26" ht="15.75" customHeight="1">
      <c r="K154" s="921"/>
      <c r="M154" s="921"/>
      <c r="O154" s="921"/>
      <c r="R154" s="754"/>
      <c r="S154" s="754"/>
      <c r="T154" s="754"/>
      <c r="U154" s="754"/>
      <c r="V154" s="754"/>
      <c r="W154" s="754"/>
      <c r="X154" s="754"/>
      <c r="Y154" s="754"/>
      <c r="Z154" s="754"/>
    </row>
    <row r="155" spans="11:26" ht="15.75" customHeight="1">
      <c r="K155" s="921"/>
      <c r="M155" s="921"/>
      <c r="O155" s="921"/>
      <c r="R155" s="754"/>
      <c r="S155" s="754"/>
      <c r="T155" s="754"/>
      <c r="U155" s="754"/>
      <c r="V155" s="754"/>
      <c r="W155" s="754"/>
      <c r="X155" s="754"/>
      <c r="Y155" s="754"/>
      <c r="Z155" s="754"/>
    </row>
    <row r="156" spans="11:26" ht="15.75" customHeight="1">
      <c r="K156" s="921"/>
      <c r="M156" s="921"/>
      <c r="O156" s="921"/>
      <c r="R156" s="754"/>
      <c r="S156" s="754"/>
      <c r="T156" s="754"/>
      <c r="U156" s="754"/>
      <c r="V156" s="754"/>
      <c r="W156" s="754"/>
      <c r="X156" s="754"/>
      <c r="Y156" s="754"/>
      <c r="Z156" s="754"/>
    </row>
    <row r="157" spans="11:26" ht="15.75" customHeight="1">
      <c r="K157" s="921"/>
      <c r="M157" s="921"/>
      <c r="O157" s="921"/>
      <c r="R157" s="754"/>
      <c r="S157" s="754"/>
      <c r="T157" s="754"/>
      <c r="U157" s="754"/>
      <c r="V157" s="754"/>
      <c r="W157" s="754"/>
      <c r="X157" s="754"/>
      <c r="Y157" s="754"/>
      <c r="Z157" s="754"/>
    </row>
    <row r="158" spans="11:26" ht="15.75" customHeight="1">
      <c r="K158" s="921"/>
      <c r="M158" s="921"/>
      <c r="O158" s="921"/>
      <c r="R158" s="754"/>
      <c r="S158" s="754"/>
      <c r="T158" s="754"/>
      <c r="U158" s="754"/>
      <c r="V158" s="754"/>
      <c r="W158" s="754"/>
      <c r="X158" s="754"/>
      <c r="Y158" s="754"/>
      <c r="Z158" s="754"/>
    </row>
    <row r="159" spans="11:26" ht="15.75" customHeight="1">
      <c r="K159" s="921"/>
      <c r="M159" s="921"/>
      <c r="O159" s="921"/>
      <c r="R159" s="754"/>
      <c r="S159" s="754"/>
      <c r="T159" s="754"/>
      <c r="U159" s="754"/>
      <c r="V159" s="754"/>
      <c r="W159" s="754"/>
      <c r="X159" s="754"/>
      <c r="Y159" s="754"/>
      <c r="Z159" s="754"/>
    </row>
    <row r="160" spans="11:26" ht="15.75" customHeight="1">
      <c r="K160" s="921"/>
      <c r="M160" s="921"/>
      <c r="O160" s="921"/>
      <c r="R160" s="754"/>
      <c r="S160" s="754"/>
      <c r="T160" s="754"/>
      <c r="U160" s="754"/>
      <c r="V160" s="754"/>
      <c r="W160" s="754"/>
      <c r="X160" s="754"/>
      <c r="Y160" s="754"/>
      <c r="Z160" s="754"/>
    </row>
    <row r="161" spans="11:26" ht="15.75" customHeight="1">
      <c r="K161" s="921"/>
      <c r="M161" s="921"/>
      <c r="O161" s="921"/>
      <c r="R161" s="754"/>
      <c r="S161" s="754"/>
      <c r="T161" s="754"/>
      <c r="U161" s="754"/>
      <c r="V161" s="754"/>
      <c r="W161" s="754"/>
      <c r="X161" s="754"/>
      <c r="Y161" s="754"/>
      <c r="Z161" s="754"/>
    </row>
    <row r="162" spans="11:26" ht="15.75" customHeight="1">
      <c r="K162" s="921"/>
      <c r="M162" s="921"/>
      <c r="O162" s="921"/>
      <c r="R162" s="754"/>
      <c r="S162" s="754"/>
      <c r="T162" s="754"/>
      <c r="U162" s="754"/>
      <c r="V162" s="754"/>
      <c r="W162" s="754"/>
      <c r="X162" s="754"/>
      <c r="Y162" s="754"/>
      <c r="Z162" s="754"/>
    </row>
    <row r="163" spans="11:26" ht="15.75" customHeight="1">
      <c r="K163" s="921"/>
      <c r="M163" s="921"/>
      <c r="O163" s="921"/>
      <c r="R163" s="754"/>
      <c r="S163" s="754"/>
      <c r="T163" s="754"/>
      <c r="U163" s="754"/>
      <c r="V163" s="754"/>
      <c r="W163" s="754"/>
      <c r="X163" s="754"/>
      <c r="Y163" s="754"/>
      <c r="Z163" s="754"/>
    </row>
    <row r="164" spans="11:26" ht="15.75" customHeight="1">
      <c r="K164" s="921"/>
      <c r="M164" s="921"/>
      <c r="O164" s="921"/>
      <c r="R164" s="754"/>
      <c r="S164" s="754"/>
      <c r="T164" s="754"/>
      <c r="U164" s="754"/>
      <c r="V164" s="754"/>
      <c r="W164" s="754"/>
      <c r="X164" s="754"/>
      <c r="Y164" s="754"/>
      <c r="Z164" s="754"/>
    </row>
    <row r="165" spans="11:26" ht="15.75" customHeight="1">
      <c r="K165" s="921"/>
      <c r="M165" s="921"/>
      <c r="O165" s="921"/>
      <c r="R165" s="754"/>
      <c r="S165" s="754"/>
      <c r="T165" s="754"/>
      <c r="U165" s="754"/>
      <c r="V165" s="754"/>
      <c r="W165" s="754"/>
      <c r="X165" s="754"/>
      <c r="Y165" s="754"/>
      <c r="Z165" s="754"/>
    </row>
    <row r="166" spans="11:26" ht="15.75" customHeight="1">
      <c r="K166" s="921"/>
      <c r="M166" s="921"/>
      <c r="O166" s="921"/>
      <c r="R166" s="754"/>
      <c r="S166" s="754"/>
      <c r="T166" s="754"/>
      <c r="U166" s="754"/>
      <c r="V166" s="754"/>
      <c r="W166" s="754"/>
      <c r="X166" s="754"/>
      <c r="Y166" s="754"/>
      <c r="Z166" s="754"/>
    </row>
    <row r="167" spans="11:26" ht="15.75" customHeight="1">
      <c r="K167" s="921"/>
      <c r="M167" s="921"/>
      <c r="O167" s="921"/>
      <c r="R167" s="754"/>
      <c r="S167" s="754"/>
      <c r="T167" s="754"/>
      <c r="U167" s="754"/>
      <c r="V167" s="754"/>
      <c r="W167" s="754"/>
      <c r="X167" s="754"/>
      <c r="Y167" s="754"/>
      <c r="Z167" s="754"/>
    </row>
    <row r="168" spans="11:26" ht="15.75" customHeight="1">
      <c r="K168" s="921"/>
      <c r="M168" s="921"/>
      <c r="O168" s="921"/>
      <c r="R168" s="754"/>
      <c r="S168" s="754"/>
      <c r="T168" s="754"/>
      <c r="U168" s="754"/>
      <c r="V168" s="754"/>
      <c r="W168" s="754"/>
      <c r="X168" s="754"/>
      <c r="Y168" s="754"/>
      <c r="Z168" s="754"/>
    </row>
    <row r="169" spans="11:26" ht="15.75" customHeight="1">
      <c r="K169" s="921"/>
      <c r="M169" s="921"/>
      <c r="O169" s="921"/>
      <c r="R169" s="754"/>
      <c r="S169" s="754"/>
      <c r="T169" s="754"/>
      <c r="U169" s="754"/>
      <c r="V169" s="754"/>
      <c r="W169" s="754"/>
      <c r="X169" s="754"/>
      <c r="Y169" s="754"/>
      <c r="Z169" s="754"/>
    </row>
    <row r="170" spans="11:26" ht="15.75" customHeight="1">
      <c r="K170" s="921"/>
      <c r="M170" s="921"/>
      <c r="O170" s="921"/>
      <c r="R170" s="754"/>
      <c r="S170" s="754"/>
      <c r="T170" s="754"/>
      <c r="U170" s="754"/>
      <c r="V170" s="754"/>
      <c r="W170" s="754"/>
      <c r="X170" s="754"/>
      <c r="Y170" s="754"/>
      <c r="Z170" s="754"/>
    </row>
    <row r="171" spans="11:26" ht="15.75" customHeight="1">
      <c r="K171" s="921"/>
      <c r="M171" s="921"/>
      <c r="O171" s="921"/>
      <c r="R171" s="754"/>
      <c r="S171" s="754"/>
      <c r="T171" s="754"/>
      <c r="U171" s="754"/>
      <c r="V171" s="754"/>
      <c r="W171" s="754"/>
      <c r="X171" s="754"/>
      <c r="Y171" s="754"/>
      <c r="Z171" s="754"/>
    </row>
    <row r="172" spans="11:26" ht="15.75" customHeight="1">
      <c r="K172" s="921"/>
      <c r="M172" s="921"/>
      <c r="O172" s="921"/>
      <c r="R172" s="754"/>
      <c r="S172" s="754"/>
      <c r="T172" s="754"/>
      <c r="U172" s="754"/>
      <c r="V172" s="754"/>
      <c r="W172" s="754"/>
      <c r="X172" s="754"/>
      <c r="Y172" s="754"/>
      <c r="Z172" s="754"/>
    </row>
    <row r="173" spans="11:26" ht="15.75" customHeight="1">
      <c r="K173" s="921"/>
      <c r="M173" s="921"/>
      <c r="O173" s="921"/>
      <c r="R173" s="754"/>
      <c r="S173" s="754"/>
      <c r="T173" s="754"/>
      <c r="U173" s="754"/>
      <c r="V173" s="754"/>
      <c r="W173" s="754"/>
      <c r="X173" s="754"/>
      <c r="Y173" s="754"/>
      <c r="Z173" s="754"/>
    </row>
    <row r="174" spans="11:26" ht="15.75" customHeight="1">
      <c r="K174" s="921"/>
      <c r="M174" s="921"/>
      <c r="O174" s="921"/>
      <c r="R174" s="754"/>
      <c r="S174" s="754"/>
      <c r="T174" s="754"/>
      <c r="U174" s="754"/>
      <c r="V174" s="754"/>
      <c r="W174" s="754"/>
      <c r="X174" s="754"/>
      <c r="Y174" s="754"/>
      <c r="Z174" s="754"/>
    </row>
    <row r="175" spans="11:26" ht="15.75" customHeight="1">
      <c r="K175" s="921"/>
      <c r="M175" s="921"/>
      <c r="O175" s="921"/>
      <c r="R175" s="754"/>
      <c r="S175" s="754"/>
      <c r="T175" s="754"/>
      <c r="U175" s="754"/>
      <c r="V175" s="754"/>
      <c r="W175" s="754"/>
      <c r="X175" s="754"/>
      <c r="Y175" s="754"/>
      <c r="Z175" s="754"/>
    </row>
    <row r="176" spans="11:26" ht="15.75" customHeight="1">
      <c r="K176" s="921"/>
      <c r="M176" s="921"/>
      <c r="O176" s="921"/>
      <c r="R176" s="754"/>
      <c r="S176" s="754"/>
      <c r="T176" s="754"/>
      <c r="U176" s="754"/>
      <c r="V176" s="754"/>
      <c r="W176" s="754"/>
      <c r="X176" s="754"/>
      <c r="Y176" s="754"/>
      <c r="Z176" s="754"/>
    </row>
    <row r="177" spans="11:26" ht="15.75" customHeight="1">
      <c r="K177" s="921"/>
      <c r="M177" s="921"/>
      <c r="O177" s="921"/>
      <c r="R177" s="754"/>
      <c r="S177" s="754"/>
      <c r="T177" s="754"/>
      <c r="U177" s="754"/>
      <c r="V177" s="754"/>
      <c r="W177" s="754"/>
      <c r="X177" s="754"/>
      <c r="Y177" s="754"/>
      <c r="Z177" s="754"/>
    </row>
    <row r="178" spans="11:26" ht="15.75" customHeight="1">
      <c r="K178" s="921"/>
      <c r="M178" s="921"/>
      <c r="O178" s="921"/>
      <c r="R178" s="754"/>
      <c r="S178" s="754"/>
      <c r="T178" s="754"/>
      <c r="U178" s="754"/>
      <c r="V178" s="754"/>
      <c r="W178" s="754"/>
      <c r="X178" s="754"/>
      <c r="Y178" s="754"/>
      <c r="Z178" s="754"/>
    </row>
    <row r="179" spans="11:26" ht="15.75" customHeight="1">
      <c r="K179" s="921"/>
      <c r="M179" s="921"/>
      <c r="O179" s="921"/>
      <c r="R179" s="754"/>
      <c r="S179" s="754"/>
      <c r="T179" s="754"/>
      <c r="U179" s="754"/>
      <c r="V179" s="754"/>
      <c r="W179" s="754"/>
      <c r="X179" s="754"/>
      <c r="Y179" s="754"/>
      <c r="Z179" s="754"/>
    </row>
    <row r="180" spans="11:26" ht="15.75" customHeight="1">
      <c r="K180" s="921"/>
      <c r="M180" s="921"/>
      <c r="O180" s="921"/>
      <c r="R180" s="754"/>
      <c r="S180" s="754"/>
      <c r="T180" s="754"/>
      <c r="U180" s="754"/>
      <c r="V180" s="754"/>
      <c r="W180" s="754"/>
      <c r="X180" s="754"/>
      <c r="Y180" s="754"/>
      <c r="Z180" s="754"/>
    </row>
    <row r="181" spans="11:26" ht="15.75" customHeight="1">
      <c r="K181" s="921"/>
      <c r="M181" s="921"/>
      <c r="O181" s="921"/>
      <c r="R181" s="754"/>
      <c r="S181" s="754"/>
      <c r="T181" s="754"/>
      <c r="U181" s="754"/>
      <c r="V181" s="754"/>
      <c r="W181" s="754"/>
      <c r="X181" s="754"/>
      <c r="Y181" s="754"/>
      <c r="Z181" s="754"/>
    </row>
    <row r="182" spans="11:26" ht="15.75" customHeight="1">
      <c r="K182" s="921"/>
      <c r="M182" s="921"/>
      <c r="O182" s="921"/>
      <c r="R182" s="754"/>
      <c r="S182" s="754"/>
      <c r="T182" s="754"/>
      <c r="U182" s="754"/>
      <c r="V182" s="754"/>
      <c r="W182" s="754"/>
      <c r="X182" s="754"/>
      <c r="Y182" s="754"/>
      <c r="Z182" s="754"/>
    </row>
    <row r="183" spans="11:26" ht="15.75" customHeight="1">
      <c r="K183" s="921"/>
      <c r="M183" s="921"/>
      <c r="O183" s="921"/>
      <c r="R183" s="754"/>
      <c r="S183" s="754"/>
      <c r="T183" s="754"/>
      <c r="U183" s="754"/>
      <c r="V183" s="754"/>
      <c r="W183" s="754"/>
      <c r="X183" s="754"/>
      <c r="Y183" s="754"/>
      <c r="Z183" s="754"/>
    </row>
    <row r="184" spans="11:26" ht="15.75" customHeight="1">
      <c r="K184" s="921"/>
      <c r="M184" s="921"/>
      <c r="O184" s="921"/>
      <c r="R184" s="754"/>
      <c r="S184" s="754"/>
      <c r="T184" s="754"/>
      <c r="U184" s="754"/>
      <c r="V184" s="754"/>
      <c r="W184" s="754"/>
      <c r="X184" s="754"/>
      <c r="Y184" s="754"/>
      <c r="Z184" s="754"/>
    </row>
    <row r="185" spans="11:26" ht="15.75" customHeight="1">
      <c r="K185" s="921"/>
      <c r="M185" s="921"/>
      <c r="O185" s="921"/>
      <c r="R185" s="754"/>
      <c r="S185" s="754"/>
      <c r="T185" s="754"/>
      <c r="U185" s="754"/>
      <c r="V185" s="754"/>
      <c r="W185" s="754"/>
      <c r="X185" s="754"/>
      <c r="Y185" s="754"/>
      <c r="Z185" s="754"/>
    </row>
    <row r="186" spans="11:26" ht="15.75" customHeight="1">
      <c r="K186" s="921"/>
      <c r="M186" s="921"/>
      <c r="O186" s="921"/>
      <c r="R186" s="754"/>
      <c r="S186" s="754"/>
      <c r="T186" s="754"/>
      <c r="U186" s="754"/>
      <c r="V186" s="754"/>
      <c r="W186" s="754"/>
      <c r="X186" s="754"/>
      <c r="Y186" s="754"/>
      <c r="Z186" s="754"/>
    </row>
    <row r="187" spans="11:26" ht="15.75" customHeight="1">
      <c r="K187" s="921"/>
      <c r="M187" s="921"/>
      <c r="O187" s="921"/>
      <c r="R187" s="754"/>
      <c r="S187" s="754"/>
      <c r="T187" s="754"/>
      <c r="U187" s="754"/>
      <c r="V187" s="754"/>
      <c r="W187" s="754"/>
      <c r="X187" s="754"/>
      <c r="Y187" s="754"/>
      <c r="Z187" s="754"/>
    </row>
    <row r="188" spans="11:26" ht="15.75" customHeight="1">
      <c r="K188" s="921"/>
      <c r="M188" s="921"/>
      <c r="O188" s="921"/>
      <c r="R188" s="754"/>
      <c r="S188" s="754"/>
      <c r="T188" s="754"/>
      <c r="U188" s="754"/>
      <c r="V188" s="754"/>
      <c r="W188" s="754"/>
      <c r="X188" s="754"/>
      <c r="Y188" s="754"/>
      <c r="Z188" s="754"/>
    </row>
    <row r="189" spans="11:26" ht="15.75" customHeight="1">
      <c r="K189" s="921"/>
      <c r="M189" s="921"/>
      <c r="O189" s="921"/>
      <c r="R189" s="754"/>
      <c r="S189" s="754"/>
      <c r="T189" s="754"/>
      <c r="U189" s="754"/>
      <c r="V189" s="754"/>
      <c r="W189" s="754"/>
      <c r="X189" s="754"/>
      <c r="Y189" s="754"/>
      <c r="Z189" s="754"/>
    </row>
    <row r="190" spans="11:26" ht="15.75" customHeight="1">
      <c r="K190" s="921"/>
      <c r="M190" s="921"/>
      <c r="O190" s="921"/>
      <c r="R190" s="754"/>
      <c r="S190" s="754"/>
      <c r="T190" s="754"/>
      <c r="U190" s="754"/>
      <c r="V190" s="754"/>
      <c r="W190" s="754"/>
      <c r="X190" s="754"/>
      <c r="Y190" s="754"/>
      <c r="Z190" s="754"/>
    </row>
    <row r="191" spans="11:26" ht="15.75" customHeight="1">
      <c r="K191" s="921"/>
      <c r="M191" s="921"/>
      <c r="O191" s="921"/>
      <c r="R191" s="754"/>
      <c r="S191" s="754"/>
      <c r="T191" s="754"/>
      <c r="U191" s="754"/>
      <c r="V191" s="754"/>
      <c r="W191" s="754"/>
      <c r="X191" s="754"/>
      <c r="Y191" s="754"/>
      <c r="Z191" s="754"/>
    </row>
    <row r="192" spans="11:26" ht="15.75" customHeight="1">
      <c r="K192" s="921"/>
      <c r="M192" s="921"/>
      <c r="O192" s="921"/>
      <c r="R192" s="754"/>
      <c r="S192" s="754"/>
      <c r="T192" s="754"/>
      <c r="U192" s="754"/>
      <c r="V192" s="754"/>
      <c r="W192" s="754"/>
      <c r="X192" s="754"/>
      <c r="Y192" s="754"/>
      <c r="Z192" s="754"/>
    </row>
    <row r="193" spans="11:26" ht="15.75" customHeight="1">
      <c r="K193" s="921"/>
      <c r="M193" s="921"/>
      <c r="O193" s="921"/>
      <c r="R193" s="754"/>
      <c r="S193" s="754"/>
      <c r="T193" s="754"/>
      <c r="U193" s="754"/>
      <c r="V193" s="754"/>
      <c r="W193" s="754"/>
      <c r="X193" s="754"/>
      <c r="Y193" s="754"/>
      <c r="Z193" s="754"/>
    </row>
    <row r="194" spans="11:26" ht="15.75" customHeight="1">
      <c r="K194" s="921"/>
      <c r="M194" s="921"/>
      <c r="O194" s="921"/>
      <c r="R194" s="754"/>
      <c r="S194" s="754"/>
      <c r="T194" s="754"/>
      <c r="U194" s="754"/>
      <c r="V194" s="754"/>
      <c r="W194" s="754"/>
      <c r="X194" s="754"/>
      <c r="Y194" s="754"/>
      <c r="Z194" s="754"/>
    </row>
    <row r="195" spans="11:26" ht="15.75" customHeight="1">
      <c r="K195" s="921"/>
      <c r="M195" s="921"/>
      <c r="O195" s="921"/>
      <c r="R195" s="754"/>
      <c r="S195" s="754"/>
      <c r="T195" s="754"/>
      <c r="U195" s="754"/>
      <c r="V195" s="754"/>
      <c r="W195" s="754"/>
      <c r="X195" s="754"/>
      <c r="Y195" s="754"/>
      <c r="Z195" s="754"/>
    </row>
    <row r="196" spans="11:26" ht="15.75" customHeight="1">
      <c r="K196" s="921"/>
      <c r="M196" s="921"/>
      <c r="O196" s="921"/>
      <c r="R196" s="754"/>
      <c r="S196" s="754"/>
      <c r="T196" s="754"/>
      <c r="U196" s="754"/>
      <c r="V196" s="754"/>
      <c r="W196" s="754"/>
      <c r="X196" s="754"/>
      <c r="Y196" s="754"/>
      <c r="Z196" s="754"/>
    </row>
    <row r="197" spans="11:26" ht="15.75" customHeight="1">
      <c r="K197" s="921"/>
      <c r="M197" s="921"/>
      <c r="O197" s="921"/>
      <c r="R197" s="754"/>
      <c r="S197" s="754"/>
      <c r="T197" s="754"/>
      <c r="U197" s="754"/>
      <c r="V197" s="754"/>
      <c r="W197" s="754"/>
      <c r="X197" s="754"/>
      <c r="Y197" s="754"/>
      <c r="Z197" s="754"/>
    </row>
    <row r="198" spans="11:26" ht="15.75" customHeight="1">
      <c r="K198" s="921"/>
      <c r="M198" s="921"/>
      <c r="O198" s="921"/>
      <c r="R198" s="754"/>
      <c r="S198" s="754"/>
      <c r="T198" s="754"/>
      <c r="U198" s="754"/>
      <c r="V198" s="754"/>
      <c r="W198" s="754"/>
      <c r="X198" s="754"/>
      <c r="Y198" s="754"/>
      <c r="Z198" s="754"/>
    </row>
    <row r="199" spans="11:26" ht="15.75" customHeight="1">
      <c r="K199" s="921"/>
      <c r="M199" s="921"/>
      <c r="O199" s="921"/>
      <c r="R199" s="754"/>
      <c r="S199" s="754"/>
      <c r="T199" s="754"/>
      <c r="U199" s="754"/>
      <c r="V199" s="754"/>
      <c r="W199" s="754"/>
      <c r="X199" s="754"/>
      <c r="Y199" s="754"/>
      <c r="Z199" s="754"/>
    </row>
    <row r="200" spans="11:26" ht="15.75" customHeight="1">
      <c r="K200" s="921"/>
      <c r="M200" s="921"/>
      <c r="O200" s="921"/>
      <c r="R200" s="754"/>
      <c r="S200" s="754"/>
      <c r="T200" s="754"/>
      <c r="U200" s="754"/>
      <c r="V200" s="754"/>
      <c r="W200" s="754"/>
      <c r="X200" s="754"/>
      <c r="Y200" s="754"/>
      <c r="Z200" s="754"/>
    </row>
    <row r="201" spans="11:26" ht="15.75" customHeight="1">
      <c r="K201" s="921"/>
      <c r="M201" s="921"/>
      <c r="O201" s="921"/>
      <c r="R201" s="754"/>
      <c r="S201" s="754"/>
      <c r="T201" s="754"/>
      <c r="U201" s="754"/>
      <c r="V201" s="754"/>
      <c r="W201" s="754"/>
      <c r="X201" s="754"/>
      <c r="Y201" s="754"/>
      <c r="Z201" s="754"/>
    </row>
    <row r="202" spans="11:26" ht="15.75" customHeight="1">
      <c r="K202" s="921"/>
      <c r="M202" s="921"/>
      <c r="O202" s="921"/>
      <c r="R202" s="754"/>
      <c r="S202" s="754"/>
      <c r="T202" s="754"/>
      <c r="U202" s="754"/>
      <c r="V202" s="754"/>
      <c r="W202" s="754"/>
      <c r="X202" s="754"/>
      <c r="Y202" s="754"/>
      <c r="Z202" s="754"/>
    </row>
    <row r="203" spans="11:26" ht="15.75" customHeight="1">
      <c r="K203" s="921"/>
      <c r="M203" s="921"/>
      <c r="O203" s="921"/>
      <c r="R203" s="754"/>
      <c r="S203" s="754"/>
      <c r="T203" s="754"/>
      <c r="U203" s="754"/>
      <c r="V203" s="754"/>
      <c r="W203" s="754"/>
      <c r="X203" s="754"/>
      <c r="Y203" s="754"/>
      <c r="Z203" s="754"/>
    </row>
    <row r="204" spans="11:26" ht="15.75" customHeight="1">
      <c r="K204" s="921"/>
      <c r="M204" s="921"/>
      <c r="O204" s="921"/>
      <c r="R204" s="754"/>
      <c r="S204" s="754"/>
      <c r="T204" s="754"/>
      <c r="U204" s="754"/>
      <c r="V204" s="754"/>
      <c r="W204" s="754"/>
      <c r="X204" s="754"/>
      <c r="Y204" s="754"/>
      <c r="Z204" s="754"/>
    </row>
    <row r="205" spans="11:26" ht="15.75" customHeight="1">
      <c r="K205" s="921"/>
      <c r="M205" s="921"/>
      <c r="O205" s="921"/>
      <c r="R205" s="754"/>
      <c r="S205" s="754"/>
      <c r="T205" s="754"/>
      <c r="U205" s="754"/>
      <c r="V205" s="754"/>
      <c r="W205" s="754"/>
      <c r="X205" s="754"/>
      <c r="Y205" s="754"/>
      <c r="Z205" s="754"/>
    </row>
    <row r="206" spans="11:26" ht="15.75" customHeight="1">
      <c r="K206" s="921"/>
      <c r="M206" s="921"/>
      <c r="O206" s="921"/>
      <c r="R206" s="754"/>
      <c r="S206" s="754"/>
      <c r="T206" s="754"/>
      <c r="U206" s="754"/>
      <c r="V206" s="754"/>
      <c r="W206" s="754"/>
      <c r="X206" s="754"/>
      <c r="Y206" s="754"/>
      <c r="Z206" s="754"/>
    </row>
    <row r="207" spans="11:26" ht="15.75" customHeight="1">
      <c r="K207" s="921"/>
      <c r="M207" s="921"/>
      <c r="O207" s="921"/>
      <c r="R207" s="754"/>
      <c r="S207" s="754"/>
      <c r="T207" s="754"/>
      <c r="U207" s="754"/>
      <c r="V207" s="754"/>
      <c r="W207" s="754"/>
      <c r="X207" s="754"/>
      <c r="Y207" s="754"/>
      <c r="Z207" s="754"/>
    </row>
    <row r="208" spans="11:26" ht="15.75" customHeight="1">
      <c r="K208" s="921"/>
      <c r="M208" s="921"/>
      <c r="O208" s="921"/>
      <c r="R208" s="754"/>
      <c r="S208" s="754"/>
      <c r="T208" s="754"/>
      <c r="U208" s="754"/>
      <c r="V208" s="754"/>
      <c r="W208" s="754"/>
      <c r="X208" s="754"/>
      <c r="Y208" s="754"/>
      <c r="Z208" s="754"/>
    </row>
    <row r="209" spans="11:26" ht="15.75" customHeight="1">
      <c r="K209" s="921"/>
      <c r="M209" s="921"/>
      <c r="O209" s="921"/>
      <c r="R209" s="754"/>
      <c r="S209" s="754"/>
      <c r="T209" s="754"/>
      <c r="U209" s="754"/>
      <c r="V209" s="754"/>
      <c r="W209" s="754"/>
      <c r="X209" s="754"/>
      <c r="Y209" s="754"/>
      <c r="Z209" s="754"/>
    </row>
    <row r="210" spans="11:26" ht="15.75" customHeight="1">
      <c r="K210" s="921"/>
      <c r="M210" s="921"/>
      <c r="O210" s="921"/>
      <c r="R210" s="754"/>
      <c r="S210" s="754"/>
      <c r="T210" s="754"/>
      <c r="U210" s="754"/>
      <c r="V210" s="754"/>
      <c r="W210" s="754"/>
      <c r="X210" s="754"/>
      <c r="Y210" s="754"/>
      <c r="Z210" s="754"/>
    </row>
    <row r="211" spans="11:26" ht="15.75" customHeight="1">
      <c r="K211" s="921"/>
      <c r="M211" s="921"/>
      <c r="O211" s="921"/>
      <c r="R211" s="754"/>
      <c r="S211" s="754"/>
      <c r="T211" s="754"/>
      <c r="U211" s="754"/>
      <c r="V211" s="754"/>
      <c r="W211" s="754"/>
      <c r="X211" s="754"/>
      <c r="Y211" s="754"/>
      <c r="Z211" s="754"/>
    </row>
    <row r="212" spans="11:26" ht="15.75" customHeight="1">
      <c r="K212" s="921"/>
      <c r="M212" s="921"/>
      <c r="O212" s="921"/>
      <c r="R212" s="754"/>
      <c r="S212" s="754"/>
      <c r="T212" s="754"/>
      <c r="U212" s="754"/>
      <c r="V212" s="754"/>
      <c r="W212" s="754"/>
      <c r="X212" s="754"/>
      <c r="Y212" s="754"/>
      <c r="Z212" s="754"/>
    </row>
    <row r="213" spans="11:26" ht="15.75" customHeight="1">
      <c r="K213" s="921"/>
      <c r="M213" s="921"/>
      <c r="O213" s="921"/>
      <c r="R213" s="754"/>
      <c r="S213" s="754"/>
      <c r="T213" s="754"/>
      <c r="U213" s="754"/>
      <c r="V213" s="754"/>
      <c r="W213" s="754"/>
      <c r="X213" s="754"/>
      <c r="Y213" s="754"/>
      <c r="Z213" s="754"/>
    </row>
    <row r="214" spans="11:26" ht="15.75" customHeight="1">
      <c r="K214" s="921"/>
      <c r="M214" s="921"/>
      <c r="O214" s="921"/>
      <c r="R214" s="754"/>
      <c r="S214" s="754"/>
      <c r="T214" s="754"/>
      <c r="U214" s="754"/>
      <c r="V214" s="754"/>
      <c r="W214" s="754"/>
      <c r="X214" s="754"/>
      <c r="Y214" s="754"/>
      <c r="Z214" s="754"/>
    </row>
    <row r="215" spans="11:26" ht="15.75" customHeight="1">
      <c r="K215" s="921"/>
      <c r="M215" s="921"/>
      <c r="O215" s="921"/>
      <c r="R215" s="754"/>
      <c r="S215" s="754"/>
      <c r="T215" s="754"/>
      <c r="U215" s="754"/>
      <c r="V215" s="754"/>
      <c r="W215" s="754"/>
      <c r="X215" s="754"/>
      <c r="Y215" s="754"/>
      <c r="Z215" s="754"/>
    </row>
    <row r="216" spans="11:26" ht="15.75" customHeight="1">
      <c r="K216" s="921"/>
      <c r="M216" s="921"/>
      <c r="O216" s="921"/>
      <c r="R216" s="754"/>
      <c r="S216" s="754"/>
      <c r="T216" s="754"/>
      <c r="U216" s="754"/>
      <c r="V216" s="754"/>
      <c r="W216" s="754"/>
      <c r="X216" s="754"/>
      <c r="Y216" s="754"/>
      <c r="Z216" s="754"/>
    </row>
    <row r="217" spans="11:26" ht="15.75" customHeight="1">
      <c r="K217" s="921"/>
      <c r="M217" s="921"/>
      <c r="O217" s="921"/>
      <c r="R217" s="754"/>
      <c r="S217" s="754"/>
      <c r="T217" s="754"/>
      <c r="U217" s="754"/>
      <c r="V217" s="754"/>
      <c r="W217" s="754"/>
      <c r="X217" s="754"/>
      <c r="Y217" s="754"/>
      <c r="Z217" s="754"/>
    </row>
    <row r="218" spans="11:26" ht="15.75" customHeight="1">
      <c r="K218" s="921"/>
      <c r="M218" s="921"/>
      <c r="O218" s="921"/>
      <c r="R218" s="754"/>
      <c r="S218" s="754"/>
      <c r="T218" s="754"/>
      <c r="U218" s="754"/>
      <c r="V218" s="754"/>
      <c r="W218" s="754"/>
      <c r="X218" s="754"/>
      <c r="Y218" s="754"/>
      <c r="Z218" s="754"/>
    </row>
    <row r="219" spans="11:26" ht="15.75" customHeight="1">
      <c r="K219" s="921"/>
      <c r="M219" s="921"/>
      <c r="O219" s="921"/>
      <c r="R219" s="754"/>
      <c r="S219" s="754"/>
      <c r="T219" s="754"/>
      <c r="U219" s="754"/>
      <c r="V219" s="754"/>
      <c r="W219" s="754"/>
      <c r="X219" s="754"/>
      <c r="Y219" s="754"/>
      <c r="Z219" s="754"/>
    </row>
    <row r="220" spans="11:26" ht="15.75" customHeight="1">
      <c r="K220" s="921"/>
      <c r="M220" s="921"/>
      <c r="O220" s="921"/>
      <c r="R220" s="754"/>
      <c r="S220" s="754"/>
      <c r="T220" s="754"/>
      <c r="U220" s="754"/>
      <c r="V220" s="754"/>
      <c r="W220" s="754"/>
      <c r="X220" s="754"/>
      <c r="Y220" s="754"/>
      <c r="Z220" s="754"/>
    </row>
    <row r="221" spans="11:26" ht="15.75" customHeight="1">
      <c r="K221" s="921"/>
      <c r="M221" s="921"/>
      <c r="O221" s="921"/>
      <c r="R221" s="754"/>
      <c r="S221" s="754"/>
      <c r="T221" s="754"/>
      <c r="U221" s="754"/>
      <c r="V221" s="754"/>
      <c r="W221" s="754"/>
      <c r="X221" s="754"/>
      <c r="Y221" s="754"/>
      <c r="Z221" s="754"/>
    </row>
    <row r="222" spans="11:26" ht="15.75" customHeight="1">
      <c r="K222" s="921"/>
      <c r="M222" s="921"/>
      <c r="O222" s="921"/>
      <c r="R222" s="754"/>
      <c r="S222" s="754"/>
      <c r="T222" s="754"/>
      <c r="U222" s="754"/>
      <c r="V222" s="754"/>
      <c r="W222" s="754"/>
      <c r="X222" s="754"/>
      <c r="Y222" s="754"/>
      <c r="Z222" s="754"/>
    </row>
    <row r="223" spans="11:26" ht="15.75" customHeight="1">
      <c r="K223" s="921"/>
      <c r="M223" s="921"/>
      <c r="O223" s="921"/>
      <c r="R223" s="754"/>
      <c r="S223" s="754"/>
      <c r="T223" s="754"/>
      <c r="U223" s="754"/>
      <c r="V223" s="754"/>
      <c r="W223" s="754"/>
      <c r="X223" s="754"/>
      <c r="Y223" s="754"/>
      <c r="Z223" s="754"/>
    </row>
    <row r="224" spans="11:26" ht="15.75" customHeight="1">
      <c r="K224" s="921"/>
      <c r="M224" s="921"/>
      <c r="O224" s="921"/>
      <c r="R224" s="754"/>
      <c r="S224" s="754"/>
      <c r="T224" s="754"/>
      <c r="U224" s="754"/>
      <c r="V224" s="754"/>
      <c r="W224" s="754"/>
      <c r="X224" s="754"/>
      <c r="Y224" s="754"/>
      <c r="Z224" s="754"/>
    </row>
    <row r="225" spans="11:26" ht="15.75" customHeight="1">
      <c r="K225" s="921"/>
      <c r="M225" s="921"/>
      <c r="O225" s="921"/>
      <c r="R225" s="754"/>
      <c r="S225" s="754"/>
      <c r="T225" s="754"/>
      <c r="U225" s="754"/>
      <c r="V225" s="754"/>
      <c r="W225" s="754"/>
      <c r="X225" s="754"/>
      <c r="Y225" s="754"/>
      <c r="Z225" s="754"/>
    </row>
    <row r="226" spans="11:26" ht="15.75" customHeight="1">
      <c r="K226" s="921"/>
      <c r="M226" s="921"/>
      <c r="O226" s="921"/>
      <c r="R226" s="754"/>
      <c r="S226" s="754"/>
      <c r="T226" s="754"/>
      <c r="U226" s="754"/>
      <c r="V226" s="754"/>
      <c r="W226" s="754"/>
      <c r="X226" s="754"/>
      <c r="Y226" s="754"/>
      <c r="Z226" s="754"/>
    </row>
    <row r="227" spans="11:26" ht="15.75" customHeight="1">
      <c r="K227" s="921"/>
      <c r="M227" s="921"/>
      <c r="O227" s="921"/>
      <c r="R227" s="754"/>
      <c r="S227" s="754"/>
      <c r="T227" s="754"/>
      <c r="U227" s="754"/>
      <c r="V227" s="754"/>
      <c r="W227" s="754"/>
      <c r="X227" s="754"/>
      <c r="Y227" s="754"/>
      <c r="Z227" s="754"/>
    </row>
    <row r="228" spans="11:26" ht="15.75" customHeight="1">
      <c r="K228" s="921"/>
      <c r="M228" s="921"/>
      <c r="O228" s="921"/>
      <c r="R228" s="754"/>
      <c r="S228" s="754"/>
      <c r="T228" s="754"/>
      <c r="U228" s="754"/>
      <c r="V228" s="754"/>
      <c r="W228" s="754"/>
      <c r="X228" s="754"/>
      <c r="Y228" s="754"/>
      <c r="Z228" s="754"/>
    </row>
    <row r="229" spans="11:26" ht="15.75" customHeight="1">
      <c r="K229" s="921"/>
      <c r="M229" s="921"/>
      <c r="O229" s="921"/>
      <c r="R229" s="754"/>
      <c r="S229" s="754"/>
      <c r="T229" s="754"/>
      <c r="U229" s="754"/>
      <c r="V229" s="754"/>
      <c r="W229" s="754"/>
      <c r="X229" s="754"/>
      <c r="Y229" s="754"/>
      <c r="Z229" s="754"/>
    </row>
    <row r="230" spans="11:26" ht="15.75" customHeight="1">
      <c r="K230" s="921"/>
      <c r="M230" s="921"/>
      <c r="O230" s="921"/>
      <c r="R230" s="754"/>
      <c r="S230" s="754"/>
      <c r="T230" s="754"/>
      <c r="U230" s="754"/>
      <c r="V230" s="754"/>
      <c r="W230" s="754"/>
      <c r="X230" s="754"/>
      <c r="Y230" s="754"/>
      <c r="Z230" s="754"/>
    </row>
    <row r="231" spans="11:26" ht="15.75" customHeight="1">
      <c r="K231" s="921"/>
      <c r="M231" s="921"/>
      <c r="O231" s="921"/>
      <c r="R231" s="754"/>
      <c r="S231" s="754"/>
      <c r="T231" s="754"/>
      <c r="U231" s="754"/>
      <c r="V231" s="754"/>
      <c r="W231" s="754"/>
      <c r="X231" s="754"/>
      <c r="Y231" s="754"/>
      <c r="Z231" s="754"/>
    </row>
    <row r="232" spans="11:26" ht="15.75" customHeight="1">
      <c r="K232" s="921"/>
      <c r="M232" s="921"/>
      <c r="O232" s="921"/>
      <c r="R232" s="754"/>
      <c r="S232" s="754"/>
      <c r="T232" s="754"/>
      <c r="U232" s="754"/>
      <c r="V232" s="754"/>
      <c r="W232" s="754"/>
      <c r="X232" s="754"/>
      <c r="Y232" s="754"/>
      <c r="Z232" s="754"/>
    </row>
    <row r="233" spans="11:26" ht="15.75" customHeight="1">
      <c r="K233" s="921"/>
      <c r="M233" s="921"/>
      <c r="O233" s="921"/>
      <c r="R233" s="754"/>
      <c r="S233" s="754"/>
      <c r="T233" s="754"/>
      <c r="U233" s="754"/>
      <c r="V233" s="754"/>
      <c r="W233" s="754"/>
      <c r="X233" s="754"/>
      <c r="Y233" s="754"/>
      <c r="Z233" s="754"/>
    </row>
    <row r="234" spans="11:26" ht="15.75" customHeight="1">
      <c r="K234" s="921"/>
      <c r="M234" s="921"/>
      <c r="O234" s="921"/>
      <c r="R234" s="754"/>
      <c r="S234" s="754"/>
      <c r="T234" s="754"/>
      <c r="U234" s="754"/>
      <c r="V234" s="754"/>
      <c r="W234" s="754"/>
      <c r="X234" s="754"/>
      <c r="Y234" s="754"/>
      <c r="Z234" s="754"/>
    </row>
    <row r="235" spans="11:26" ht="15.75" customHeight="1">
      <c r="K235" s="921"/>
      <c r="M235" s="921"/>
      <c r="O235" s="921"/>
      <c r="R235" s="754"/>
      <c r="S235" s="754"/>
      <c r="T235" s="754"/>
      <c r="U235" s="754"/>
      <c r="V235" s="754"/>
      <c r="W235" s="754"/>
      <c r="X235" s="754"/>
      <c r="Y235" s="754"/>
      <c r="Z235" s="754"/>
    </row>
    <row r="236" spans="11:26" ht="15.75" customHeight="1">
      <c r="K236" s="921"/>
      <c r="M236" s="921"/>
      <c r="O236" s="921"/>
      <c r="R236" s="754"/>
      <c r="S236" s="754"/>
      <c r="T236" s="754"/>
      <c r="U236" s="754"/>
      <c r="V236" s="754"/>
      <c r="W236" s="754"/>
      <c r="X236" s="754"/>
      <c r="Y236" s="754"/>
      <c r="Z236" s="754"/>
    </row>
    <row r="237" spans="11:26" ht="15.75" customHeight="1">
      <c r="K237" s="921"/>
      <c r="M237" s="921"/>
      <c r="O237" s="921"/>
      <c r="R237" s="754"/>
      <c r="S237" s="754"/>
      <c r="T237" s="754"/>
      <c r="U237" s="754"/>
      <c r="V237" s="754"/>
      <c r="W237" s="754"/>
      <c r="X237" s="754"/>
      <c r="Y237" s="754"/>
      <c r="Z237" s="754"/>
    </row>
    <row r="238" spans="11:26" ht="15.75" customHeight="1">
      <c r="K238" s="921"/>
      <c r="M238" s="921"/>
      <c r="O238" s="921"/>
      <c r="R238" s="754"/>
      <c r="S238" s="754"/>
      <c r="T238" s="754"/>
      <c r="U238" s="754"/>
      <c r="V238" s="754"/>
      <c r="W238" s="754"/>
      <c r="X238" s="754"/>
      <c r="Y238" s="754"/>
      <c r="Z238" s="754"/>
    </row>
    <row r="239" spans="11:26" ht="15.75" customHeight="1">
      <c r="K239" s="921"/>
      <c r="M239" s="921"/>
      <c r="O239" s="921"/>
      <c r="R239" s="754"/>
      <c r="S239" s="754"/>
      <c r="T239" s="754"/>
      <c r="U239" s="754"/>
      <c r="V239" s="754"/>
      <c r="W239" s="754"/>
      <c r="X239" s="754"/>
      <c r="Y239" s="754"/>
      <c r="Z239" s="754"/>
    </row>
    <row r="240" spans="11:26" ht="15.75" customHeight="1">
      <c r="K240" s="921"/>
      <c r="M240" s="921"/>
      <c r="O240" s="921"/>
      <c r="R240" s="754"/>
      <c r="S240" s="754"/>
      <c r="T240" s="754"/>
      <c r="U240" s="754"/>
      <c r="V240" s="754"/>
      <c r="W240" s="754"/>
      <c r="X240" s="754"/>
      <c r="Y240" s="754"/>
      <c r="Z240" s="754"/>
    </row>
    <row r="241" spans="11:26" ht="15.75" customHeight="1">
      <c r="K241" s="921"/>
      <c r="M241" s="921"/>
      <c r="O241" s="921"/>
      <c r="R241" s="754"/>
      <c r="S241" s="754"/>
      <c r="T241" s="754"/>
      <c r="U241" s="754"/>
      <c r="V241" s="754"/>
      <c r="W241" s="754"/>
      <c r="X241" s="754"/>
      <c r="Y241" s="754"/>
      <c r="Z241" s="754"/>
    </row>
    <row r="242" spans="11:26" ht="15.75" customHeight="1">
      <c r="K242" s="921"/>
      <c r="M242" s="921"/>
      <c r="O242" s="921"/>
      <c r="R242" s="754"/>
      <c r="S242" s="754"/>
      <c r="T242" s="754"/>
      <c r="U242" s="754"/>
      <c r="V242" s="754"/>
      <c r="W242" s="754"/>
      <c r="X242" s="754"/>
      <c r="Y242" s="754"/>
      <c r="Z242" s="754"/>
    </row>
    <row r="243" spans="11:26" ht="15.75" customHeight="1">
      <c r="K243" s="921"/>
      <c r="M243" s="921"/>
      <c r="O243" s="921"/>
      <c r="R243" s="754"/>
      <c r="S243" s="754"/>
      <c r="T243" s="754"/>
      <c r="U243" s="754"/>
      <c r="V243" s="754"/>
      <c r="W243" s="754"/>
      <c r="X243" s="754"/>
      <c r="Y243" s="754"/>
      <c r="Z243" s="754"/>
    </row>
    <row r="244" spans="11:26" ht="15.75" customHeight="1">
      <c r="K244" s="921"/>
      <c r="M244" s="921"/>
      <c r="O244" s="921"/>
      <c r="R244" s="754"/>
      <c r="S244" s="754"/>
      <c r="T244" s="754"/>
      <c r="U244" s="754"/>
      <c r="V244" s="754"/>
      <c r="W244" s="754"/>
      <c r="X244" s="754"/>
      <c r="Y244" s="754"/>
      <c r="Z244" s="754"/>
    </row>
    <row r="245" spans="11:26" ht="15.75" customHeight="1">
      <c r="K245" s="921"/>
      <c r="M245" s="921"/>
      <c r="O245" s="921"/>
      <c r="R245" s="754"/>
      <c r="S245" s="754"/>
      <c r="T245" s="754"/>
      <c r="U245" s="754"/>
      <c r="V245" s="754"/>
      <c r="W245" s="754"/>
      <c r="X245" s="754"/>
      <c r="Y245" s="754"/>
      <c r="Z245" s="754"/>
    </row>
    <row r="246" spans="11:26" ht="15.75" customHeight="1">
      <c r="K246" s="921"/>
      <c r="M246" s="921"/>
      <c r="O246" s="921"/>
      <c r="R246" s="754"/>
      <c r="S246" s="754"/>
      <c r="T246" s="754"/>
      <c r="U246" s="754"/>
      <c r="V246" s="754"/>
      <c r="W246" s="754"/>
      <c r="X246" s="754"/>
      <c r="Y246" s="754"/>
      <c r="Z246" s="754"/>
    </row>
    <row r="247" spans="11:26" ht="15.75" customHeight="1">
      <c r="K247" s="921"/>
      <c r="M247" s="921"/>
      <c r="O247" s="921"/>
      <c r="R247" s="754"/>
      <c r="S247" s="754"/>
      <c r="T247" s="754"/>
      <c r="U247" s="754"/>
      <c r="V247" s="754"/>
      <c r="W247" s="754"/>
      <c r="X247" s="754"/>
      <c r="Y247" s="754"/>
      <c r="Z247" s="754"/>
    </row>
    <row r="248" spans="11:26" ht="15.75" customHeight="1">
      <c r="K248" s="921"/>
      <c r="M248" s="921"/>
      <c r="O248" s="921"/>
      <c r="R248" s="754"/>
      <c r="S248" s="754"/>
      <c r="T248" s="754"/>
      <c r="U248" s="754"/>
      <c r="V248" s="754"/>
      <c r="W248" s="754"/>
      <c r="X248" s="754"/>
      <c r="Y248" s="754"/>
      <c r="Z248" s="754"/>
    </row>
    <row r="249" spans="11:26" ht="15.75" customHeight="1">
      <c r="K249" s="921"/>
      <c r="M249" s="921"/>
      <c r="O249" s="921"/>
      <c r="R249" s="754"/>
      <c r="S249" s="754"/>
      <c r="T249" s="754"/>
      <c r="U249" s="754"/>
      <c r="V249" s="754"/>
      <c r="W249" s="754"/>
      <c r="X249" s="754"/>
      <c r="Y249" s="754"/>
      <c r="Z249" s="754"/>
    </row>
    <row r="250" spans="11:26" ht="15.75" customHeight="1">
      <c r="K250" s="921"/>
      <c r="M250" s="921"/>
      <c r="O250" s="921"/>
      <c r="R250" s="754"/>
      <c r="S250" s="754"/>
      <c r="T250" s="754"/>
      <c r="U250" s="754"/>
      <c r="V250" s="754"/>
      <c r="W250" s="754"/>
      <c r="X250" s="754"/>
      <c r="Y250" s="754"/>
      <c r="Z250" s="754"/>
    </row>
    <row r="251" spans="11:26" ht="15.75" customHeight="1">
      <c r="K251" s="921"/>
      <c r="M251" s="921"/>
      <c r="O251" s="921"/>
      <c r="R251" s="754"/>
      <c r="S251" s="754"/>
      <c r="T251" s="754"/>
      <c r="U251" s="754"/>
      <c r="V251" s="754"/>
      <c r="W251" s="754"/>
      <c r="X251" s="754"/>
      <c r="Y251" s="754"/>
      <c r="Z251" s="754"/>
    </row>
    <row r="252" spans="11:26" ht="15.75" customHeight="1">
      <c r="K252" s="921"/>
      <c r="M252" s="921"/>
      <c r="O252" s="921"/>
      <c r="R252" s="754"/>
      <c r="S252" s="754"/>
      <c r="T252" s="754"/>
      <c r="U252" s="754"/>
      <c r="V252" s="754"/>
      <c r="W252" s="754"/>
      <c r="X252" s="754"/>
      <c r="Y252" s="754"/>
      <c r="Z252" s="754"/>
    </row>
    <row r="253" spans="11:26" ht="15.75" customHeight="1">
      <c r="K253" s="921"/>
      <c r="M253" s="921"/>
      <c r="O253" s="921"/>
      <c r="R253" s="754"/>
      <c r="S253" s="754"/>
      <c r="T253" s="754"/>
      <c r="U253" s="754"/>
      <c r="V253" s="754"/>
      <c r="W253" s="754"/>
      <c r="X253" s="754"/>
      <c r="Y253" s="754"/>
      <c r="Z253" s="754"/>
    </row>
    <row r="254" spans="11:26" ht="15.75" customHeight="1">
      <c r="K254" s="921"/>
      <c r="M254" s="921"/>
      <c r="O254" s="921"/>
      <c r="R254" s="754"/>
      <c r="S254" s="754"/>
      <c r="T254" s="754"/>
      <c r="U254" s="754"/>
      <c r="V254" s="754"/>
      <c r="W254" s="754"/>
      <c r="X254" s="754"/>
      <c r="Y254" s="754"/>
      <c r="Z254" s="754"/>
    </row>
    <row r="255" spans="11:26" ht="15.75" customHeight="1">
      <c r="K255" s="921"/>
      <c r="M255" s="921"/>
      <c r="O255" s="921"/>
      <c r="R255" s="754"/>
      <c r="S255" s="754"/>
      <c r="T255" s="754"/>
      <c r="U255" s="754"/>
      <c r="V255" s="754"/>
      <c r="W255" s="754"/>
      <c r="X255" s="754"/>
      <c r="Y255" s="754"/>
      <c r="Z255" s="754"/>
    </row>
    <row r="256" spans="11:26" ht="15.75" customHeight="1">
      <c r="K256" s="921"/>
      <c r="M256" s="921"/>
      <c r="O256" s="921"/>
      <c r="R256" s="754"/>
      <c r="S256" s="754"/>
      <c r="T256" s="754"/>
      <c r="U256" s="754"/>
      <c r="V256" s="754"/>
      <c r="W256" s="754"/>
      <c r="X256" s="754"/>
      <c r="Y256" s="754"/>
      <c r="Z256" s="754"/>
    </row>
    <row r="257" spans="11:26" ht="15.75" customHeight="1">
      <c r="K257" s="921"/>
      <c r="M257" s="921"/>
      <c r="O257" s="921"/>
      <c r="R257" s="754"/>
      <c r="S257" s="754"/>
      <c r="T257" s="754"/>
      <c r="U257" s="754"/>
      <c r="V257" s="754"/>
      <c r="W257" s="754"/>
      <c r="X257" s="754"/>
      <c r="Y257" s="754"/>
      <c r="Z257" s="754"/>
    </row>
    <row r="258" spans="11:26" ht="15.75" customHeight="1">
      <c r="K258" s="921"/>
      <c r="M258" s="921"/>
      <c r="O258" s="921"/>
      <c r="R258" s="754"/>
      <c r="S258" s="754"/>
      <c r="T258" s="754"/>
      <c r="U258" s="754"/>
      <c r="V258" s="754"/>
      <c r="W258" s="754"/>
      <c r="X258" s="754"/>
      <c r="Y258" s="754"/>
      <c r="Z258" s="754"/>
    </row>
    <row r="259" spans="11:26" ht="15.75" customHeight="1">
      <c r="K259" s="921"/>
      <c r="M259" s="921"/>
      <c r="O259" s="921"/>
      <c r="R259" s="754"/>
      <c r="S259" s="754"/>
      <c r="T259" s="754"/>
      <c r="U259" s="754"/>
      <c r="V259" s="754"/>
      <c r="W259" s="754"/>
      <c r="X259" s="754"/>
      <c r="Y259" s="754"/>
      <c r="Z259" s="754"/>
    </row>
    <row r="260" spans="11:26" ht="15.75" customHeight="1">
      <c r="K260" s="921"/>
      <c r="M260" s="921"/>
      <c r="O260" s="921"/>
      <c r="R260" s="754"/>
      <c r="S260" s="754"/>
      <c r="T260" s="754"/>
      <c r="U260" s="754"/>
      <c r="V260" s="754"/>
      <c r="W260" s="754"/>
      <c r="X260" s="754"/>
      <c r="Y260" s="754"/>
      <c r="Z260" s="754"/>
    </row>
    <row r="261" spans="11:26" ht="15.75" customHeight="1">
      <c r="K261" s="921"/>
      <c r="M261" s="921"/>
      <c r="O261" s="921"/>
      <c r="R261" s="754"/>
      <c r="S261" s="754"/>
      <c r="T261" s="754"/>
      <c r="U261" s="754"/>
      <c r="V261" s="754"/>
      <c r="W261" s="754"/>
      <c r="X261" s="754"/>
      <c r="Y261" s="754"/>
      <c r="Z261" s="754"/>
    </row>
    <row r="262" spans="11:26" ht="15.75" customHeight="1">
      <c r="K262" s="921"/>
      <c r="M262" s="921"/>
      <c r="O262" s="921"/>
      <c r="R262" s="754"/>
      <c r="S262" s="754"/>
      <c r="T262" s="754"/>
      <c r="U262" s="754"/>
      <c r="V262" s="754"/>
      <c r="W262" s="754"/>
      <c r="X262" s="754"/>
      <c r="Y262" s="754"/>
      <c r="Z262" s="754"/>
    </row>
    <row r="263" spans="11:26" ht="15.75" customHeight="1">
      <c r="K263" s="921"/>
      <c r="M263" s="921"/>
      <c r="O263" s="921"/>
      <c r="R263" s="754"/>
      <c r="S263" s="754"/>
      <c r="T263" s="754"/>
      <c r="U263" s="754"/>
      <c r="V263" s="754"/>
      <c r="W263" s="754"/>
      <c r="X263" s="754"/>
      <c r="Y263" s="754"/>
      <c r="Z263" s="754"/>
    </row>
    <row r="264" spans="11:26" ht="15.75" customHeight="1">
      <c r="K264" s="921"/>
      <c r="M264" s="921"/>
      <c r="O264" s="921"/>
      <c r="R264" s="754"/>
      <c r="S264" s="754"/>
      <c r="T264" s="754"/>
      <c r="U264" s="754"/>
      <c r="V264" s="754"/>
      <c r="W264" s="754"/>
      <c r="X264" s="754"/>
      <c r="Y264" s="754"/>
      <c r="Z264" s="754"/>
    </row>
    <row r="265" spans="11:26" ht="15.75" customHeight="1">
      <c r="K265" s="921"/>
      <c r="M265" s="921"/>
      <c r="O265" s="921"/>
      <c r="R265" s="754"/>
      <c r="S265" s="754"/>
      <c r="T265" s="754"/>
      <c r="U265" s="754"/>
      <c r="V265" s="754"/>
      <c r="W265" s="754"/>
      <c r="X265" s="754"/>
      <c r="Y265" s="754"/>
      <c r="Z265" s="754"/>
    </row>
    <row r="266" spans="11:26" ht="15.75" customHeight="1">
      <c r="K266" s="921"/>
      <c r="M266" s="921"/>
      <c r="O266" s="921"/>
      <c r="R266" s="754"/>
      <c r="S266" s="754"/>
      <c r="T266" s="754"/>
      <c r="U266" s="754"/>
      <c r="V266" s="754"/>
      <c r="W266" s="754"/>
      <c r="X266" s="754"/>
      <c r="Y266" s="754"/>
      <c r="Z266" s="754"/>
    </row>
    <row r="267" spans="11:26" ht="15.75" customHeight="1">
      <c r="K267" s="921"/>
      <c r="M267" s="921"/>
      <c r="O267" s="921"/>
      <c r="R267" s="754"/>
      <c r="S267" s="754"/>
      <c r="T267" s="754"/>
      <c r="U267" s="754"/>
      <c r="V267" s="754"/>
      <c r="W267" s="754"/>
      <c r="X267" s="754"/>
      <c r="Y267" s="754"/>
      <c r="Z267" s="754"/>
    </row>
    <row r="268" spans="11:26" ht="15.75" customHeight="1">
      <c r="K268" s="921"/>
      <c r="M268" s="921"/>
      <c r="O268" s="921"/>
      <c r="R268" s="754"/>
      <c r="S268" s="754"/>
      <c r="T268" s="754"/>
      <c r="U268" s="754"/>
      <c r="V268" s="754"/>
      <c r="W268" s="754"/>
      <c r="X268" s="754"/>
      <c r="Y268" s="754"/>
      <c r="Z268" s="754"/>
    </row>
    <row r="269" spans="11:26" ht="15.75" customHeight="1">
      <c r="K269" s="921"/>
      <c r="M269" s="921"/>
      <c r="O269" s="921"/>
      <c r="R269" s="754"/>
      <c r="S269" s="754"/>
      <c r="T269" s="754"/>
      <c r="U269" s="754"/>
      <c r="V269" s="754"/>
      <c r="W269" s="754"/>
      <c r="X269" s="754"/>
      <c r="Y269" s="754"/>
      <c r="Z269" s="754"/>
    </row>
    <row r="270" spans="11:26" ht="15.75" customHeight="1">
      <c r="K270" s="921"/>
      <c r="M270" s="921"/>
      <c r="O270" s="921"/>
      <c r="R270" s="754"/>
      <c r="S270" s="754"/>
      <c r="T270" s="754"/>
      <c r="U270" s="754"/>
      <c r="V270" s="754"/>
      <c r="W270" s="754"/>
      <c r="X270" s="754"/>
      <c r="Y270" s="754"/>
      <c r="Z270" s="754"/>
    </row>
    <row r="271" spans="11:26" ht="15.75" customHeight="1">
      <c r="K271" s="921"/>
      <c r="M271" s="921"/>
      <c r="O271" s="921"/>
      <c r="R271" s="754"/>
      <c r="S271" s="754"/>
      <c r="T271" s="754"/>
      <c r="U271" s="754"/>
      <c r="V271" s="754"/>
      <c r="W271" s="754"/>
      <c r="X271" s="754"/>
      <c r="Y271" s="754"/>
      <c r="Z271" s="754"/>
    </row>
    <row r="272" spans="11:26" ht="15.75" customHeight="1">
      <c r="K272" s="921"/>
      <c r="M272" s="921"/>
      <c r="O272" s="921"/>
      <c r="R272" s="754"/>
      <c r="S272" s="754"/>
      <c r="T272" s="754"/>
      <c r="U272" s="754"/>
      <c r="V272" s="754"/>
      <c r="W272" s="754"/>
      <c r="X272" s="754"/>
      <c r="Y272" s="754"/>
      <c r="Z272" s="754"/>
    </row>
    <row r="273" spans="11:26" ht="15.75" customHeight="1">
      <c r="K273" s="921"/>
      <c r="M273" s="921"/>
      <c r="O273" s="921"/>
      <c r="R273" s="754"/>
      <c r="S273" s="754"/>
      <c r="T273" s="754"/>
      <c r="U273" s="754"/>
      <c r="V273" s="754"/>
      <c r="W273" s="754"/>
      <c r="X273" s="754"/>
      <c r="Y273" s="754"/>
      <c r="Z273" s="754"/>
    </row>
    <row r="274" spans="11:26" ht="15.75" customHeight="1">
      <c r="K274" s="921"/>
      <c r="M274" s="921"/>
      <c r="O274" s="921"/>
      <c r="R274" s="754"/>
      <c r="S274" s="754"/>
      <c r="T274" s="754"/>
      <c r="U274" s="754"/>
      <c r="V274" s="754"/>
      <c r="W274" s="754"/>
      <c r="X274" s="754"/>
      <c r="Y274" s="754"/>
      <c r="Z274" s="754"/>
    </row>
    <row r="275" spans="11:26" ht="15.75" customHeight="1">
      <c r="K275" s="921"/>
      <c r="M275" s="921"/>
      <c r="O275" s="921"/>
      <c r="R275" s="754"/>
      <c r="S275" s="754"/>
      <c r="T275" s="754"/>
      <c r="U275" s="754"/>
      <c r="V275" s="754"/>
      <c r="W275" s="754"/>
      <c r="X275" s="754"/>
      <c r="Y275" s="754"/>
      <c r="Z275" s="754"/>
    </row>
    <row r="276" spans="11:26" ht="15.75" customHeight="1">
      <c r="K276" s="921"/>
      <c r="M276" s="921"/>
      <c r="O276" s="921"/>
      <c r="R276" s="754"/>
      <c r="S276" s="754"/>
      <c r="T276" s="754"/>
      <c r="U276" s="754"/>
      <c r="V276" s="754"/>
      <c r="W276" s="754"/>
      <c r="X276" s="754"/>
      <c r="Y276" s="754"/>
      <c r="Z276" s="754"/>
    </row>
    <row r="277" spans="11:26" ht="15.75" customHeight="1">
      <c r="K277" s="921"/>
      <c r="M277" s="921"/>
      <c r="O277" s="921"/>
      <c r="R277" s="754"/>
      <c r="S277" s="754"/>
      <c r="T277" s="754"/>
      <c r="U277" s="754"/>
      <c r="V277" s="754"/>
      <c r="W277" s="754"/>
      <c r="X277" s="754"/>
      <c r="Y277" s="754"/>
      <c r="Z277" s="754"/>
    </row>
    <row r="278" spans="11:26" ht="15.75" customHeight="1">
      <c r="K278" s="921"/>
      <c r="M278" s="921"/>
      <c r="O278" s="921"/>
      <c r="R278" s="754"/>
      <c r="S278" s="754"/>
      <c r="T278" s="754"/>
      <c r="U278" s="754"/>
      <c r="V278" s="754"/>
      <c r="W278" s="754"/>
      <c r="X278" s="754"/>
      <c r="Y278" s="754"/>
      <c r="Z278" s="754"/>
    </row>
    <row r="279" spans="11:26" ht="15.75" customHeight="1">
      <c r="K279" s="921"/>
      <c r="M279" s="921"/>
      <c r="O279" s="921"/>
      <c r="R279" s="754"/>
      <c r="S279" s="754"/>
      <c r="T279" s="754"/>
      <c r="U279" s="754"/>
      <c r="V279" s="754"/>
      <c r="W279" s="754"/>
      <c r="X279" s="754"/>
      <c r="Y279" s="754"/>
      <c r="Z279" s="754"/>
    </row>
    <row r="280" spans="11:26" ht="15.75" customHeight="1">
      <c r="K280" s="921"/>
      <c r="M280" s="921"/>
      <c r="O280" s="921"/>
      <c r="R280" s="754"/>
      <c r="S280" s="754"/>
      <c r="T280" s="754"/>
      <c r="U280" s="754"/>
      <c r="V280" s="754"/>
      <c r="W280" s="754"/>
      <c r="X280" s="754"/>
      <c r="Y280" s="754"/>
      <c r="Z280" s="754"/>
    </row>
    <row r="281" spans="11:26" ht="15.75" customHeight="1">
      <c r="K281" s="921"/>
      <c r="M281" s="921"/>
      <c r="O281" s="921"/>
      <c r="R281" s="754"/>
      <c r="S281" s="754"/>
      <c r="T281" s="754"/>
      <c r="U281" s="754"/>
      <c r="V281" s="754"/>
      <c r="W281" s="754"/>
      <c r="X281" s="754"/>
      <c r="Y281" s="754"/>
      <c r="Z281" s="754"/>
    </row>
    <row r="282" spans="11:26" ht="15.75" customHeight="1">
      <c r="K282" s="921"/>
      <c r="M282" s="921"/>
      <c r="O282" s="921"/>
      <c r="R282" s="754"/>
      <c r="S282" s="754"/>
      <c r="T282" s="754"/>
      <c r="U282" s="754"/>
      <c r="V282" s="754"/>
      <c r="W282" s="754"/>
      <c r="X282" s="754"/>
      <c r="Y282" s="754"/>
      <c r="Z282" s="754"/>
    </row>
    <row r="283" spans="11:26" ht="15.75" customHeight="1">
      <c r="K283" s="921"/>
      <c r="M283" s="921"/>
      <c r="O283" s="921"/>
      <c r="R283" s="754"/>
      <c r="S283" s="754"/>
      <c r="T283" s="754"/>
      <c r="U283" s="754"/>
      <c r="V283" s="754"/>
      <c r="W283" s="754"/>
      <c r="X283" s="754"/>
      <c r="Y283" s="754"/>
      <c r="Z283" s="754"/>
    </row>
    <row r="284" spans="11:26" ht="15.75" customHeight="1">
      <c r="K284" s="921"/>
      <c r="M284" s="921"/>
      <c r="O284" s="921"/>
      <c r="R284" s="754"/>
      <c r="S284" s="754"/>
      <c r="T284" s="754"/>
      <c r="U284" s="754"/>
      <c r="V284" s="754"/>
      <c r="W284" s="754"/>
      <c r="X284" s="754"/>
      <c r="Y284" s="754"/>
      <c r="Z284" s="754"/>
    </row>
    <row r="285" spans="11:26" ht="15.75" customHeight="1">
      <c r="K285" s="921"/>
      <c r="M285" s="921"/>
      <c r="O285" s="921"/>
      <c r="R285" s="754"/>
      <c r="S285" s="754"/>
      <c r="T285" s="754"/>
      <c r="U285" s="754"/>
      <c r="V285" s="754"/>
      <c r="W285" s="754"/>
      <c r="X285" s="754"/>
      <c r="Y285" s="754"/>
      <c r="Z285" s="754"/>
    </row>
    <row r="286" spans="11:26" ht="15.75" customHeight="1">
      <c r="K286" s="921"/>
      <c r="M286" s="921"/>
      <c r="O286" s="921"/>
      <c r="R286" s="754"/>
      <c r="S286" s="754"/>
      <c r="T286" s="754"/>
      <c r="U286" s="754"/>
      <c r="V286" s="754"/>
      <c r="W286" s="754"/>
      <c r="X286" s="754"/>
      <c r="Y286" s="754"/>
      <c r="Z286" s="754"/>
    </row>
    <row r="287" spans="11:26" ht="15.75" customHeight="1">
      <c r="K287" s="921"/>
      <c r="M287" s="921"/>
      <c r="O287" s="921"/>
      <c r="R287" s="754"/>
      <c r="S287" s="754"/>
      <c r="T287" s="754"/>
      <c r="U287" s="754"/>
      <c r="V287" s="754"/>
      <c r="W287" s="754"/>
      <c r="X287" s="754"/>
      <c r="Y287" s="754"/>
      <c r="Z287" s="754"/>
    </row>
    <row r="288" spans="11:26" ht="15.75" customHeight="1">
      <c r="K288" s="921"/>
      <c r="M288" s="921"/>
      <c r="O288" s="921"/>
      <c r="R288" s="754"/>
      <c r="S288" s="754"/>
      <c r="T288" s="754"/>
      <c r="U288" s="754"/>
      <c r="V288" s="754"/>
      <c r="W288" s="754"/>
      <c r="X288" s="754"/>
      <c r="Y288" s="754"/>
      <c r="Z288" s="754"/>
    </row>
    <row r="289" spans="11:26" ht="15.75" customHeight="1">
      <c r="K289" s="921"/>
      <c r="M289" s="921"/>
      <c r="O289" s="921"/>
      <c r="R289" s="754"/>
      <c r="S289" s="754"/>
      <c r="T289" s="754"/>
      <c r="U289" s="754"/>
      <c r="V289" s="754"/>
      <c r="W289" s="754"/>
      <c r="X289" s="754"/>
      <c r="Y289" s="754"/>
      <c r="Z289" s="754"/>
    </row>
    <row r="290" spans="11:26" ht="15.75" customHeight="1">
      <c r="K290" s="921"/>
      <c r="M290" s="921"/>
      <c r="O290" s="921"/>
      <c r="R290" s="754"/>
      <c r="S290" s="754"/>
      <c r="T290" s="754"/>
      <c r="U290" s="754"/>
      <c r="V290" s="754"/>
      <c r="W290" s="754"/>
      <c r="X290" s="754"/>
      <c r="Y290" s="754"/>
      <c r="Z290" s="754"/>
    </row>
    <row r="291" spans="11:26" ht="15.75" customHeight="1">
      <c r="K291" s="921"/>
      <c r="M291" s="921"/>
      <c r="O291" s="921"/>
      <c r="R291" s="754"/>
      <c r="S291" s="754"/>
      <c r="T291" s="754"/>
      <c r="U291" s="754"/>
      <c r="V291" s="754"/>
      <c r="W291" s="754"/>
      <c r="X291" s="754"/>
      <c r="Y291" s="754"/>
      <c r="Z291" s="754"/>
    </row>
    <row r="292" spans="11:26" ht="15.75" customHeight="1">
      <c r="K292" s="921"/>
      <c r="M292" s="921"/>
      <c r="O292" s="921"/>
      <c r="R292" s="754"/>
      <c r="S292" s="754"/>
      <c r="T292" s="754"/>
      <c r="U292" s="754"/>
      <c r="V292" s="754"/>
      <c r="W292" s="754"/>
      <c r="X292" s="754"/>
      <c r="Y292" s="754"/>
      <c r="Z292" s="754"/>
    </row>
    <row r="293" spans="11:26" ht="15.75" customHeight="1">
      <c r="K293" s="921"/>
      <c r="M293" s="921"/>
      <c r="O293" s="921"/>
      <c r="R293" s="754"/>
      <c r="S293" s="754"/>
      <c r="T293" s="754"/>
      <c r="U293" s="754"/>
      <c r="V293" s="754"/>
      <c r="W293" s="754"/>
      <c r="X293" s="754"/>
      <c r="Y293" s="754"/>
      <c r="Z293" s="754"/>
    </row>
    <row r="294" spans="11:26" ht="15.75" customHeight="1">
      <c r="K294" s="921"/>
      <c r="M294" s="921"/>
      <c r="O294" s="921"/>
      <c r="R294" s="754"/>
      <c r="S294" s="754"/>
      <c r="T294" s="754"/>
      <c r="U294" s="754"/>
      <c r="V294" s="754"/>
      <c r="W294" s="754"/>
      <c r="X294" s="754"/>
      <c r="Y294" s="754"/>
      <c r="Z294" s="754"/>
    </row>
    <row r="295" spans="11:26" ht="15.75" customHeight="1">
      <c r="K295" s="921"/>
      <c r="M295" s="921"/>
      <c r="O295" s="921"/>
      <c r="R295" s="754"/>
      <c r="S295" s="754"/>
      <c r="T295" s="754"/>
      <c r="U295" s="754"/>
      <c r="V295" s="754"/>
      <c r="W295" s="754"/>
      <c r="X295" s="754"/>
      <c r="Y295" s="754"/>
      <c r="Z295" s="754"/>
    </row>
    <row r="296" spans="11:26" ht="15.75" customHeight="1">
      <c r="K296" s="921"/>
      <c r="M296" s="921"/>
      <c r="O296" s="921"/>
      <c r="R296" s="754"/>
      <c r="S296" s="754"/>
      <c r="T296" s="754"/>
      <c r="U296" s="754"/>
      <c r="V296" s="754"/>
      <c r="W296" s="754"/>
      <c r="X296" s="754"/>
      <c r="Y296" s="754"/>
      <c r="Z296" s="754"/>
    </row>
    <row r="297" spans="11:26" ht="15.75" customHeight="1">
      <c r="K297" s="921"/>
      <c r="M297" s="921"/>
      <c r="O297" s="921"/>
      <c r="R297" s="754"/>
      <c r="S297" s="754"/>
      <c r="T297" s="754"/>
      <c r="U297" s="754"/>
      <c r="V297" s="754"/>
      <c r="W297" s="754"/>
      <c r="X297" s="754"/>
      <c r="Y297" s="754"/>
      <c r="Z297" s="754"/>
    </row>
    <row r="298" spans="11:26" ht="15.75" customHeight="1">
      <c r="K298" s="921"/>
      <c r="M298" s="921"/>
      <c r="O298" s="921"/>
      <c r="R298" s="754"/>
      <c r="S298" s="754"/>
      <c r="T298" s="754"/>
      <c r="U298" s="754"/>
      <c r="V298" s="754"/>
      <c r="W298" s="754"/>
      <c r="X298" s="754"/>
      <c r="Y298" s="754"/>
      <c r="Z298" s="754"/>
    </row>
    <row r="299" spans="11:26" ht="15.75" customHeight="1">
      <c r="K299" s="921"/>
      <c r="M299" s="921"/>
      <c r="O299" s="921"/>
      <c r="R299" s="754"/>
      <c r="S299" s="754"/>
      <c r="T299" s="754"/>
      <c r="U299" s="754"/>
      <c r="V299" s="754"/>
      <c r="W299" s="754"/>
      <c r="X299" s="754"/>
      <c r="Y299" s="754"/>
      <c r="Z299" s="754"/>
    </row>
    <row r="300" spans="11:26" ht="15.75" customHeight="1">
      <c r="K300" s="921"/>
      <c r="M300" s="921"/>
      <c r="O300" s="921"/>
      <c r="R300" s="754"/>
      <c r="S300" s="754"/>
      <c r="T300" s="754"/>
      <c r="U300" s="754"/>
      <c r="V300" s="754"/>
      <c r="W300" s="754"/>
      <c r="X300" s="754"/>
      <c r="Y300" s="754"/>
      <c r="Z300" s="754"/>
    </row>
    <row r="301" spans="11:26" ht="15.75" customHeight="1">
      <c r="K301" s="921"/>
      <c r="M301" s="921"/>
      <c r="O301" s="921"/>
      <c r="R301" s="754"/>
      <c r="S301" s="754"/>
      <c r="T301" s="754"/>
      <c r="U301" s="754"/>
      <c r="V301" s="754"/>
      <c r="W301" s="754"/>
      <c r="X301" s="754"/>
      <c r="Y301" s="754"/>
      <c r="Z301" s="754"/>
    </row>
    <row r="302" spans="11:26" ht="15.75" customHeight="1">
      <c r="K302" s="921"/>
      <c r="M302" s="921"/>
      <c r="O302" s="921"/>
      <c r="R302" s="754"/>
      <c r="S302" s="754"/>
      <c r="T302" s="754"/>
      <c r="U302" s="754"/>
      <c r="V302" s="754"/>
      <c r="W302" s="754"/>
      <c r="X302" s="754"/>
      <c r="Y302" s="754"/>
      <c r="Z302" s="754"/>
    </row>
    <row r="303" spans="11:26" ht="15.75" customHeight="1"/>
    <row r="304" spans="1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02">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A3" sqref="A3"/>
    </sheetView>
  </sheetViews>
  <sheetFormatPr baseColWidth="10" defaultColWidth="12.625" defaultRowHeight="15" customHeight="1"/>
  <cols>
    <col min="1" max="1" width="7.5" style="571" customWidth="1"/>
    <col min="2" max="2" width="13.875" style="571" customWidth="1"/>
    <col min="3" max="3" width="16.5" style="571" customWidth="1"/>
    <col min="4" max="4" width="8.25" style="571" customWidth="1"/>
    <col min="5" max="5" width="28.625" style="571" customWidth="1"/>
    <col min="6" max="6" width="8.125" style="571" customWidth="1"/>
    <col min="7" max="7" width="26.25" style="571" customWidth="1"/>
    <col min="8" max="8" width="5.625" style="571" customWidth="1"/>
    <col min="9" max="9" width="4.875" style="571" customWidth="1"/>
    <col min="10" max="10" width="26" style="571" customWidth="1"/>
    <col min="11" max="11" width="9.125" style="571" customWidth="1"/>
    <col min="12" max="12" width="53.125" style="571" customWidth="1"/>
    <col min="13" max="13" width="9.125" style="571" customWidth="1"/>
    <col min="14" max="14" width="53.125" style="571" customWidth="1"/>
    <col min="15" max="15" width="9.125" style="571" customWidth="1"/>
    <col min="16" max="16" width="53.125" style="571" customWidth="1"/>
    <col min="17" max="17" width="22.5" style="571" customWidth="1"/>
    <col min="18" max="20" width="12.8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56" t="s">
        <v>12</v>
      </c>
      <c r="R1" s="1157"/>
      <c r="S1" s="1158"/>
      <c r="T1" s="166"/>
      <c r="U1" s="166"/>
      <c r="V1" s="166"/>
      <c r="W1" s="166"/>
      <c r="X1" s="166"/>
      <c r="Y1" s="166"/>
      <c r="Z1" s="166"/>
    </row>
    <row r="2" spans="1:26" ht="80.25" customHeight="1">
      <c r="A2" s="1124"/>
      <c r="B2" s="1121"/>
      <c r="C2" s="1121"/>
      <c r="D2" s="1121"/>
      <c r="E2" s="1121"/>
      <c r="F2" s="1121"/>
      <c r="G2" s="1121"/>
      <c r="H2" s="1121"/>
      <c r="I2" s="1122"/>
      <c r="J2" s="143" t="s">
        <v>13</v>
      </c>
      <c r="K2" s="144" t="s">
        <v>14</v>
      </c>
      <c r="L2" s="639" t="s">
        <v>15</v>
      </c>
      <c r="M2" s="640" t="s">
        <v>14</v>
      </c>
      <c r="N2" s="143" t="s">
        <v>254</v>
      </c>
      <c r="O2" s="144" t="s">
        <v>14</v>
      </c>
      <c r="P2" s="863" t="s">
        <v>19</v>
      </c>
      <c r="Q2" s="864" t="s">
        <v>20</v>
      </c>
      <c r="R2" s="865" t="s">
        <v>21</v>
      </c>
      <c r="S2" s="866" t="s">
        <v>22</v>
      </c>
      <c r="T2" s="169"/>
      <c r="U2" s="169"/>
      <c r="V2" s="169"/>
      <c r="W2" s="169"/>
      <c r="X2" s="169"/>
      <c r="Y2" s="169"/>
      <c r="Z2" s="169"/>
    </row>
    <row r="3" spans="1:26" ht="80.099999999999994" customHeight="1">
      <c r="A3" s="645" t="s">
        <v>16</v>
      </c>
      <c r="B3" s="646" t="s">
        <v>17</v>
      </c>
      <c r="C3" s="646" t="s">
        <v>24</v>
      </c>
      <c r="D3" s="647" t="s">
        <v>25</v>
      </c>
      <c r="E3" s="648" t="s">
        <v>26</v>
      </c>
      <c r="F3" s="647" t="s">
        <v>31</v>
      </c>
      <c r="G3" s="648" t="s">
        <v>34</v>
      </c>
      <c r="H3" s="649"/>
      <c r="I3" s="650" t="s">
        <v>49</v>
      </c>
      <c r="J3" s="651" t="s">
        <v>50</v>
      </c>
      <c r="K3" s="770">
        <v>19624043</v>
      </c>
      <c r="L3" s="648" t="s">
        <v>50</v>
      </c>
      <c r="M3" s="771">
        <v>43465295</v>
      </c>
      <c r="N3" s="651" t="s">
        <v>2048</v>
      </c>
      <c r="O3" s="785" t="s">
        <v>2049</v>
      </c>
      <c r="P3" s="867" t="s">
        <v>2050</v>
      </c>
      <c r="Q3" s="515" t="s">
        <v>151</v>
      </c>
      <c r="R3" s="579"/>
      <c r="S3" s="218"/>
      <c r="T3" s="170"/>
      <c r="U3" s="134"/>
      <c r="V3" s="166"/>
      <c r="W3" s="166"/>
      <c r="X3" s="166"/>
      <c r="Y3" s="166"/>
      <c r="Z3" s="166"/>
    </row>
    <row r="4" spans="1:26" ht="80.099999999999994" customHeight="1">
      <c r="A4" s="577" t="s">
        <v>16</v>
      </c>
      <c r="B4" s="132" t="s">
        <v>17</v>
      </c>
      <c r="C4" s="132" t="s">
        <v>24</v>
      </c>
      <c r="D4" s="578" t="s">
        <v>25</v>
      </c>
      <c r="E4" s="579" t="s">
        <v>26</v>
      </c>
      <c r="F4" s="578" t="s">
        <v>100</v>
      </c>
      <c r="G4" s="579" t="s">
        <v>101</v>
      </c>
      <c r="H4" s="580"/>
      <c r="I4" s="581" t="s">
        <v>133</v>
      </c>
      <c r="J4" s="145" t="s">
        <v>134</v>
      </c>
      <c r="K4" s="582">
        <v>0</v>
      </c>
      <c r="L4" s="579" t="s">
        <v>134</v>
      </c>
      <c r="M4" s="583">
        <v>0</v>
      </c>
      <c r="N4" s="145" t="s">
        <v>2053</v>
      </c>
      <c r="O4" s="582" t="s">
        <v>137</v>
      </c>
      <c r="P4" s="868" t="s">
        <v>2054</v>
      </c>
      <c r="Q4" s="515" t="s">
        <v>53</v>
      </c>
      <c r="R4" s="579"/>
      <c r="S4" s="218"/>
      <c r="T4" s="170"/>
      <c r="U4" s="869"/>
      <c r="V4" s="169"/>
      <c r="W4" s="169"/>
      <c r="X4" s="169"/>
      <c r="Y4" s="169"/>
      <c r="Z4" s="169"/>
    </row>
    <row r="5" spans="1:26" ht="80.099999999999994" customHeight="1">
      <c r="A5" s="577" t="s">
        <v>16</v>
      </c>
      <c r="B5" s="132" t="s">
        <v>17</v>
      </c>
      <c r="C5" s="132" t="s">
        <v>24</v>
      </c>
      <c r="D5" s="578" t="s">
        <v>25</v>
      </c>
      <c r="E5" s="579" t="s">
        <v>26</v>
      </c>
      <c r="F5" s="578" t="s">
        <v>145</v>
      </c>
      <c r="G5" s="579" t="s">
        <v>152</v>
      </c>
      <c r="H5" s="580"/>
      <c r="I5" s="581" t="s">
        <v>133</v>
      </c>
      <c r="J5" s="145" t="s">
        <v>155</v>
      </c>
      <c r="K5" s="582">
        <v>0</v>
      </c>
      <c r="L5" s="579" t="s">
        <v>155</v>
      </c>
      <c r="M5" s="583">
        <v>0</v>
      </c>
      <c r="N5" s="145" t="s">
        <v>2055</v>
      </c>
      <c r="O5" s="870" t="s">
        <v>137</v>
      </c>
      <c r="P5" s="868" t="s">
        <v>2056</v>
      </c>
      <c r="Q5" s="515" t="s">
        <v>53</v>
      </c>
      <c r="R5" s="579"/>
      <c r="S5" s="218"/>
      <c r="T5" s="170"/>
      <c r="U5" s="869"/>
      <c r="V5" s="586"/>
      <c r="W5" s="586"/>
      <c r="X5" s="586"/>
      <c r="Y5" s="586"/>
      <c r="Z5" s="586"/>
    </row>
    <row r="6" spans="1:26" ht="80.099999999999994" customHeight="1">
      <c r="A6" s="577" t="s">
        <v>23</v>
      </c>
      <c r="B6" s="132" t="s">
        <v>532</v>
      </c>
      <c r="C6" s="132" t="s">
        <v>28</v>
      </c>
      <c r="D6" s="578" t="s">
        <v>533</v>
      </c>
      <c r="E6" s="579" t="s">
        <v>534</v>
      </c>
      <c r="F6" s="578" t="s">
        <v>535</v>
      </c>
      <c r="G6" s="579" t="s">
        <v>536</v>
      </c>
      <c r="H6" s="580" t="s">
        <v>49</v>
      </c>
      <c r="I6" s="581"/>
      <c r="J6" s="145" t="s">
        <v>1402</v>
      </c>
      <c r="K6" s="582">
        <v>17000000</v>
      </c>
      <c r="L6" s="578"/>
      <c r="M6" s="583">
        <v>0</v>
      </c>
      <c r="N6" s="145" t="s">
        <v>2059</v>
      </c>
      <c r="O6" s="582">
        <v>33040550</v>
      </c>
      <c r="P6" s="868" t="s">
        <v>2060</v>
      </c>
      <c r="Q6" s="515" t="s">
        <v>53</v>
      </c>
      <c r="R6" s="871"/>
      <c r="S6" s="146"/>
      <c r="T6" s="170"/>
      <c r="U6" s="134"/>
      <c r="V6" s="586"/>
      <c r="W6" s="586"/>
      <c r="X6" s="586"/>
      <c r="Y6" s="586"/>
      <c r="Z6" s="586"/>
    </row>
    <row r="7" spans="1:26" ht="80.099999999999994" customHeight="1">
      <c r="A7" s="577" t="s">
        <v>581</v>
      </c>
      <c r="B7" s="132" t="s">
        <v>582</v>
      </c>
      <c r="C7" s="132" t="s">
        <v>583</v>
      </c>
      <c r="D7" s="578" t="s">
        <v>584</v>
      </c>
      <c r="E7" s="579" t="s">
        <v>585</v>
      </c>
      <c r="F7" s="578" t="s">
        <v>586</v>
      </c>
      <c r="G7" s="579" t="s">
        <v>808</v>
      </c>
      <c r="H7" s="580" t="s">
        <v>49</v>
      </c>
      <c r="I7" s="581"/>
      <c r="J7" s="145" t="s">
        <v>1952</v>
      </c>
      <c r="K7" s="582">
        <v>104000000</v>
      </c>
      <c r="L7" s="579" t="s">
        <v>1952</v>
      </c>
      <c r="M7" s="583">
        <v>240000000</v>
      </c>
      <c r="N7" s="145" t="s">
        <v>2061</v>
      </c>
      <c r="O7" s="582" t="s">
        <v>2062</v>
      </c>
      <c r="P7" s="868" t="s">
        <v>2063</v>
      </c>
      <c r="Q7" s="515" t="s">
        <v>53</v>
      </c>
      <c r="R7" s="579"/>
      <c r="S7" s="146"/>
      <c r="T7" s="170"/>
      <c r="U7" s="134"/>
      <c r="V7" s="586"/>
      <c r="W7" s="586"/>
      <c r="X7" s="586"/>
      <c r="Y7" s="586"/>
      <c r="Z7" s="586"/>
    </row>
    <row r="8" spans="1:26" ht="80.099999999999994" customHeight="1">
      <c r="A8" s="577" t="s">
        <v>16</v>
      </c>
      <c r="B8" s="132" t="s">
        <v>17</v>
      </c>
      <c r="C8" s="132" t="s">
        <v>24</v>
      </c>
      <c r="D8" s="578" t="s">
        <v>209</v>
      </c>
      <c r="E8" s="579" t="s">
        <v>210</v>
      </c>
      <c r="F8" s="578" t="s">
        <v>219</v>
      </c>
      <c r="G8" s="579" t="s">
        <v>220</v>
      </c>
      <c r="H8" s="580" t="s">
        <v>49</v>
      </c>
      <c r="I8" s="581"/>
      <c r="J8" s="872" t="s">
        <v>221</v>
      </c>
      <c r="K8" s="582">
        <v>13000000</v>
      </c>
      <c r="L8" s="579" t="s">
        <v>222</v>
      </c>
      <c r="M8" s="583">
        <v>22000000</v>
      </c>
      <c r="N8" s="145" t="s">
        <v>2065</v>
      </c>
      <c r="O8" s="584" t="s">
        <v>2066</v>
      </c>
      <c r="P8" s="868" t="s">
        <v>2067</v>
      </c>
      <c r="Q8" s="515" t="s">
        <v>53</v>
      </c>
      <c r="R8" s="579"/>
      <c r="S8" s="218"/>
      <c r="T8" s="170"/>
      <c r="U8" s="134"/>
      <c r="V8" s="586"/>
      <c r="W8" s="586"/>
      <c r="X8" s="586"/>
      <c r="Y8" s="586"/>
      <c r="Z8" s="586"/>
    </row>
    <row r="9" spans="1:26" ht="80.099999999999994" customHeight="1">
      <c r="A9" s="577" t="s">
        <v>16</v>
      </c>
      <c r="B9" s="132" t="s">
        <v>17</v>
      </c>
      <c r="C9" s="132" t="s">
        <v>24</v>
      </c>
      <c r="D9" s="578" t="s">
        <v>209</v>
      </c>
      <c r="E9" s="579" t="s">
        <v>210</v>
      </c>
      <c r="F9" s="578" t="s">
        <v>238</v>
      </c>
      <c r="G9" s="579" t="s">
        <v>239</v>
      </c>
      <c r="H9" s="580" t="s">
        <v>49</v>
      </c>
      <c r="I9" s="581"/>
      <c r="J9" s="872" t="s">
        <v>242</v>
      </c>
      <c r="K9" s="582">
        <v>5000000</v>
      </c>
      <c r="L9" s="873" t="s">
        <v>243</v>
      </c>
      <c r="M9" s="583">
        <v>11000000</v>
      </c>
      <c r="N9" s="872" t="s">
        <v>2068</v>
      </c>
      <c r="O9" s="584" t="s">
        <v>2069</v>
      </c>
      <c r="P9" s="874" t="s">
        <v>2070</v>
      </c>
      <c r="Q9" s="515" t="s">
        <v>53</v>
      </c>
      <c r="R9" s="873"/>
      <c r="S9" s="218"/>
      <c r="T9" s="170"/>
      <c r="U9" s="134"/>
      <c r="V9" s="586"/>
      <c r="W9" s="586"/>
      <c r="X9" s="586"/>
      <c r="Y9" s="586"/>
      <c r="Z9" s="586"/>
    </row>
    <row r="10" spans="1:26" ht="80.099999999999994" customHeight="1">
      <c r="A10" s="577" t="s">
        <v>16</v>
      </c>
      <c r="B10" s="132" t="s">
        <v>17</v>
      </c>
      <c r="C10" s="132" t="s">
        <v>24</v>
      </c>
      <c r="D10" s="578" t="s">
        <v>209</v>
      </c>
      <c r="E10" s="579" t="s">
        <v>210</v>
      </c>
      <c r="F10" s="578" t="s">
        <v>251</v>
      </c>
      <c r="G10" s="579" t="s">
        <v>252</v>
      </c>
      <c r="H10" s="580"/>
      <c r="I10" s="581" t="s">
        <v>133</v>
      </c>
      <c r="J10" s="872" t="s">
        <v>261</v>
      </c>
      <c r="K10" s="582">
        <v>9000000</v>
      </c>
      <c r="L10" s="579"/>
      <c r="M10" s="583">
        <v>0</v>
      </c>
      <c r="N10" s="145" t="s">
        <v>2071</v>
      </c>
      <c r="O10" s="584" t="s">
        <v>2072</v>
      </c>
      <c r="P10" s="868" t="s">
        <v>2073</v>
      </c>
      <c r="Q10" s="515" t="s">
        <v>53</v>
      </c>
      <c r="R10" s="579"/>
      <c r="S10" s="218"/>
      <c r="T10" s="170"/>
      <c r="U10" s="134"/>
      <c r="V10" s="586"/>
      <c r="W10" s="586"/>
      <c r="X10" s="586"/>
      <c r="Y10" s="586"/>
      <c r="Z10" s="586"/>
    </row>
    <row r="11" spans="1:26" ht="80.099999999999994" customHeight="1">
      <c r="A11" s="577" t="s">
        <v>581</v>
      </c>
      <c r="B11" s="132" t="s">
        <v>582</v>
      </c>
      <c r="C11" s="132" t="s">
        <v>666</v>
      </c>
      <c r="D11" s="578" t="s">
        <v>667</v>
      </c>
      <c r="E11" s="579" t="s">
        <v>668</v>
      </c>
      <c r="F11" s="578" t="s">
        <v>2074</v>
      </c>
      <c r="G11" s="579" t="s">
        <v>2075</v>
      </c>
      <c r="H11" s="580" t="s">
        <v>49</v>
      </c>
      <c r="I11" s="581"/>
      <c r="J11" s="145"/>
      <c r="K11" s="582">
        <v>0</v>
      </c>
      <c r="L11" s="579" t="s">
        <v>2076</v>
      </c>
      <c r="M11" s="583">
        <v>30000000</v>
      </c>
      <c r="N11" s="145"/>
      <c r="O11" s="584"/>
      <c r="P11" s="868"/>
      <c r="Q11" s="515"/>
      <c r="R11" s="579"/>
      <c r="S11" s="218"/>
      <c r="T11" s="170"/>
      <c r="U11" s="134"/>
      <c r="V11" s="586"/>
      <c r="W11" s="586"/>
      <c r="X11" s="586"/>
      <c r="Y11" s="586"/>
      <c r="Z11" s="586"/>
    </row>
    <row r="12" spans="1:26" ht="80.099999999999994" customHeight="1">
      <c r="A12" s="577" t="s">
        <v>581</v>
      </c>
      <c r="B12" s="132" t="s">
        <v>582</v>
      </c>
      <c r="C12" s="132" t="s">
        <v>666</v>
      </c>
      <c r="D12" s="578" t="s">
        <v>667</v>
      </c>
      <c r="E12" s="579" t="s">
        <v>668</v>
      </c>
      <c r="F12" s="578" t="s">
        <v>2077</v>
      </c>
      <c r="G12" s="579" t="s">
        <v>2078</v>
      </c>
      <c r="H12" s="580" t="s">
        <v>49</v>
      </c>
      <c r="I12" s="581"/>
      <c r="J12" s="145" t="s">
        <v>2079</v>
      </c>
      <c r="K12" s="582">
        <v>152000000</v>
      </c>
      <c r="L12" s="579"/>
      <c r="M12" s="583">
        <v>0</v>
      </c>
      <c r="N12" s="145" t="s">
        <v>2080</v>
      </c>
      <c r="O12" s="584">
        <v>152000000</v>
      </c>
      <c r="P12" s="868" t="s">
        <v>2081</v>
      </c>
      <c r="Q12" s="515" t="s">
        <v>151</v>
      </c>
      <c r="R12" s="579"/>
      <c r="S12" s="218"/>
      <c r="T12" s="170"/>
      <c r="U12" s="134"/>
      <c r="V12" s="586"/>
      <c r="W12" s="586"/>
      <c r="X12" s="586"/>
      <c r="Y12" s="586"/>
      <c r="Z12" s="586"/>
    </row>
    <row r="13" spans="1:26" ht="80.099999999999994" customHeight="1">
      <c r="A13" s="577" t="s">
        <v>16</v>
      </c>
      <c r="B13" s="132" t="s">
        <v>17</v>
      </c>
      <c r="C13" s="132" t="s">
        <v>66</v>
      </c>
      <c r="D13" s="578" t="s">
        <v>281</v>
      </c>
      <c r="E13" s="579" t="s">
        <v>282</v>
      </c>
      <c r="F13" s="578" t="s">
        <v>527</v>
      </c>
      <c r="G13" s="579" t="s">
        <v>528</v>
      </c>
      <c r="H13" s="580"/>
      <c r="I13" s="581" t="s">
        <v>133</v>
      </c>
      <c r="J13" s="145"/>
      <c r="K13" s="582">
        <v>0</v>
      </c>
      <c r="L13" s="579"/>
      <c r="M13" s="583">
        <v>0</v>
      </c>
      <c r="N13" s="145"/>
      <c r="O13" s="582"/>
      <c r="P13" s="868"/>
      <c r="Q13" s="515"/>
      <c r="R13" s="579"/>
      <c r="S13" s="218"/>
      <c r="T13" s="170"/>
      <c r="U13" s="134"/>
      <c r="V13" s="586"/>
      <c r="W13" s="586"/>
      <c r="X13" s="586"/>
      <c r="Y13" s="586"/>
      <c r="Z13" s="586"/>
    </row>
    <row r="14" spans="1:26" ht="80.099999999999994" customHeight="1">
      <c r="A14" s="592" t="s">
        <v>16</v>
      </c>
      <c r="B14" s="593" t="s">
        <v>17</v>
      </c>
      <c r="C14" s="593" t="s">
        <v>107</v>
      </c>
      <c r="D14" s="594" t="s">
        <v>1385</v>
      </c>
      <c r="E14" s="595" t="s">
        <v>1386</v>
      </c>
      <c r="F14" s="594" t="s">
        <v>1396</v>
      </c>
      <c r="G14" s="595" t="s">
        <v>1397</v>
      </c>
      <c r="H14" s="596"/>
      <c r="I14" s="597" t="s">
        <v>49</v>
      </c>
      <c r="J14" s="598"/>
      <c r="K14" s="599">
        <v>19000000</v>
      </c>
      <c r="L14" s="595"/>
      <c r="M14" s="600">
        <v>43000000</v>
      </c>
      <c r="N14" s="598" t="s">
        <v>2086</v>
      </c>
      <c r="O14" s="599" t="s">
        <v>2087</v>
      </c>
      <c r="P14" s="875" t="s">
        <v>2088</v>
      </c>
      <c r="Q14" s="764" t="s">
        <v>53</v>
      </c>
      <c r="R14" s="595"/>
      <c r="S14" s="148"/>
      <c r="T14" s="170"/>
      <c r="U14" s="134"/>
      <c r="V14" s="586"/>
      <c r="W14" s="586"/>
      <c r="X14" s="586"/>
      <c r="Y14" s="586"/>
      <c r="Z14" s="586"/>
    </row>
    <row r="15" spans="1:26" ht="16.5">
      <c r="A15" s="602"/>
      <c r="B15" s="602"/>
      <c r="C15" s="602"/>
      <c r="D15" s="602"/>
      <c r="E15" s="602"/>
      <c r="F15" s="602"/>
      <c r="G15" s="602"/>
      <c r="H15" s="603"/>
      <c r="I15" s="603"/>
      <c r="J15" s="602"/>
      <c r="K15" s="604"/>
      <c r="L15" s="602"/>
      <c r="M15" s="605"/>
      <c r="N15" s="602"/>
      <c r="O15" s="605"/>
      <c r="P15" s="602"/>
      <c r="Q15" s="608"/>
      <c r="R15" s="602"/>
      <c r="S15" s="602"/>
      <c r="T15" s="602"/>
      <c r="U15" s="166"/>
      <c r="V15" s="586"/>
      <c r="W15" s="586"/>
      <c r="X15" s="586"/>
      <c r="Y15" s="586"/>
      <c r="Z15" s="586"/>
    </row>
    <row r="16" spans="1:26" ht="16.5">
      <c r="A16" s="602"/>
      <c r="B16" s="602"/>
      <c r="C16" s="602"/>
      <c r="D16" s="602"/>
      <c r="E16" s="602"/>
      <c r="F16" s="602"/>
      <c r="G16" s="602"/>
      <c r="H16" s="603"/>
      <c r="I16" s="603"/>
      <c r="J16" s="169"/>
      <c r="K16" s="607"/>
      <c r="L16" s="169"/>
      <c r="M16" s="607"/>
      <c r="N16" s="169"/>
      <c r="O16" s="607"/>
      <c r="P16" s="169"/>
      <c r="Q16" s="608"/>
      <c r="R16" s="169"/>
      <c r="S16" s="169"/>
      <c r="T16" s="169"/>
      <c r="U16" s="169"/>
      <c r="V16" s="586"/>
      <c r="W16" s="586"/>
      <c r="X16" s="586"/>
      <c r="Y16" s="586"/>
      <c r="Z16" s="586"/>
    </row>
    <row r="17" spans="11:26" ht="16.5">
      <c r="K17" s="609"/>
      <c r="M17" s="609"/>
      <c r="O17" s="609"/>
      <c r="Q17" s="803"/>
      <c r="T17" s="586"/>
      <c r="U17" s="586"/>
      <c r="V17" s="586"/>
      <c r="W17" s="586"/>
      <c r="X17" s="586"/>
      <c r="Y17" s="586"/>
      <c r="Z17" s="586"/>
    </row>
    <row r="18" spans="11:26" ht="16.5">
      <c r="K18" s="609"/>
      <c r="M18" s="609"/>
      <c r="O18" s="609"/>
      <c r="Q18" s="803"/>
      <c r="T18" s="586"/>
      <c r="U18" s="586"/>
      <c r="V18" s="586"/>
      <c r="W18" s="586"/>
      <c r="X18" s="586"/>
      <c r="Y18" s="586"/>
      <c r="Z18" s="586"/>
    </row>
    <row r="19" spans="11:26" ht="16.5">
      <c r="K19" s="609"/>
      <c r="M19" s="609"/>
      <c r="O19" s="609"/>
      <c r="Q19" s="803"/>
      <c r="T19" s="586"/>
      <c r="U19" s="586"/>
      <c r="V19" s="586"/>
      <c r="W19" s="586"/>
      <c r="X19" s="586"/>
      <c r="Y19" s="586"/>
      <c r="Z19" s="586"/>
    </row>
    <row r="20" spans="11:26" ht="16.5">
      <c r="K20" s="609"/>
      <c r="M20" s="609"/>
      <c r="O20" s="609"/>
      <c r="Q20" s="803"/>
      <c r="T20" s="586"/>
      <c r="U20" s="586"/>
      <c r="V20" s="586"/>
      <c r="W20" s="586"/>
      <c r="X20" s="586"/>
      <c r="Y20" s="586"/>
      <c r="Z20" s="586"/>
    </row>
    <row r="21" spans="11:26" ht="15.75" customHeight="1">
      <c r="K21" s="609"/>
      <c r="M21" s="609"/>
      <c r="O21" s="609"/>
      <c r="Q21" s="803"/>
      <c r="T21" s="586"/>
      <c r="U21" s="586"/>
      <c r="V21" s="586"/>
      <c r="W21" s="586"/>
      <c r="X21" s="586"/>
      <c r="Y21" s="586"/>
      <c r="Z21" s="586"/>
    </row>
    <row r="22" spans="11:26" ht="15.75" customHeight="1">
      <c r="K22" s="609"/>
      <c r="M22" s="609"/>
      <c r="O22" s="609"/>
      <c r="Q22" s="803"/>
      <c r="T22" s="586"/>
      <c r="U22" s="586"/>
      <c r="V22" s="586"/>
      <c r="W22" s="586"/>
      <c r="X22" s="586"/>
      <c r="Y22" s="586"/>
      <c r="Z22" s="586"/>
    </row>
    <row r="23" spans="11:26" ht="15.75" customHeight="1">
      <c r="K23" s="609"/>
      <c r="M23" s="609"/>
      <c r="O23" s="609"/>
      <c r="Q23" s="803"/>
      <c r="T23" s="586"/>
      <c r="U23" s="586"/>
      <c r="V23" s="586"/>
      <c r="W23" s="586"/>
      <c r="X23" s="586"/>
      <c r="Y23" s="586"/>
      <c r="Z23" s="586"/>
    </row>
    <row r="24" spans="11:26" ht="15.75" customHeight="1">
      <c r="K24" s="609"/>
      <c r="M24" s="609"/>
      <c r="O24" s="609"/>
      <c r="Q24" s="803"/>
      <c r="T24" s="586"/>
      <c r="U24" s="586"/>
      <c r="V24" s="586"/>
      <c r="W24" s="586"/>
      <c r="X24" s="586"/>
      <c r="Y24" s="586"/>
      <c r="Z24" s="586"/>
    </row>
    <row r="25" spans="11:26" ht="15.75" customHeight="1">
      <c r="K25" s="609"/>
      <c r="M25" s="609"/>
      <c r="O25" s="609"/>
      <c r="Q25" s="803"/>
      <c r="T25" s="586"/>
      <c r="U25" s="586"/>
      <c r="V25" s="586"/>
      <c r="W25" s="586"/>
      <c r="X25" s="586"/>
      <c r="Y25" s="586"/>
      <c r="Z25" s="586"/>
    </row>
    <row r="26" spans="11:26" ht="15.75" customHeight="1">
      <c r="K26" s="609"/>
      <c r="M26" s="609"/>
      <c r="O26" s="609"/>
      <c r="Q26" s="803"/>
      <c r="T26" s="586"/>
      <c r="U26" s="586"/>
      <c r="V26" s="586"/>
      <c r="W26" s="586"/>
      <c r="X26" s="586"/>
      <c r="Y26" s="586"/>
      <c r="Z26" s="586"/>
    </row>
    <row r="27" spans="11:26" ht="15.75" customHeight="1">
      <c r="K27" s="609"/>
      <c r="M27" s="609"/>
      <c r="O27" s="609"/>
      <c r="Q27" s="803"/>
      <c r="T27" s="586"/>
      <c r="U27" s="586"/>
      <c r="V27" s="586"/>
      <c r="W27" s="586"/>
      <c r="X27" s="586"/>
      <c r="Y27" s="586"/>
      <c r="Z27" s="586"/>
    </row>
    <row r="28" spans="11:26" ht="15.75" customHeight="1">
      <c r="K28" s="609"/>
      <c r="M28" s="609"/>
      <c r="O28" s="609"/>
      <c r="Q28" s="803"/>
      <c r="T28" s="586"/>
      <c r="U28" s="586"/>
      <c r="V28" s="586"/>
      <c r="W28" s="586"/>
      <c r="X28" s="586"/>
      <c r="Y28" s="586"/>
      <c r="Z28" s="586"/>
    </row>
    <row r="29" spans="11:26" ht="15.75" customHeight="1">
      <c r="K29" s="609"/>
      <c r="M29" s="609"/>
      <c r="O29" s="609"/>
      <c r="Q29" s="803"/>
      <c r="T29" s="586"/>
      <c r="U29" s="586"/>
      <c r="V29" s="586"/>
      <c r="W29" s="586"/>
      <c r="X29" s="586"/>
      <c r="Y29" s="586"/>
      <c r="Z29" s="586"/>
    </row>
    <row r="30" spans="11:26" ht="15.75" customHeight="1">
      <c r="K30" s="609"/>
      <c r="M30" s="609"/>
      <c r="O30" s="609"/>
      <c r="Q30" s="803"/>
      <c r="T30" s="586"/>
      <c r="U30" s="586"/>
      <c r="V30" s="586"/>
      <c r="W30" s="586"/>
      <c r="X30" s="586"/>
      <c r="Y30" s="586"/>
      <c r="Z30" s="586"/>
    </row>
    <row r="31" spans="11:26" ht="15.75" customHeight="1">
      <c r="K31" s="609"/>
      <c r="M31" s="609"/>
      <c r="O31" s="609"/>
      <c r="Q31" s="803"/>
      <c r="T31" s="586"/>
      <c r="U31" s="586"/>
      <c r="V31" s="586"/>
      <c r="W31" s="586"/>
      <c r="X31" s="586"/>
      <c r="Y31" s="586"/>
      <c r="Z31" s="586"/>
    </row>
    <row r="32" spans="11:26" ht="15.75" customHeight="1">
      <c r="K32" s="609"/>
      <c r="M32" s="609"/>
      <c r="O32" s="609"/>
      <c r="Q32" s="803"/>
      <c r="T32" s="586"/>
      <c r="U32" s="586"/>
      <c r="V32" s="586"/>
      <c r="W32" s="586"/>
      <c r="X32" s="586"/>
      <c r="Y32" s="586"/>
      <c r="Z32" s="586"/>
    </row>
    <row r="33" spans="11:26" ht="15.75" customHeight="1">
      <c r="K33" s="609"/>
      <c r="M33" s="609"/>
      <c r="O33" s="609"/>
      <c r="Q33" s="803"/>
      <c r="T33" s="586"/>
      <c r="U33" s="586"/>
      <c r="V33" s="586"/>
      <c r="W33" s="586"/>
      <c r="X33" s="586"/>
      <c r="Y33" s="586"/>
      <c r="Z33" s="586"/>
    </row>
    <row r="34" spans="11:26" ht="15.75" customHeight="1">
      <c r="K34" s="609"/>
      <c r="M34" s="609"/>
      <c r="O34" s="609"/>
      <c r="Q34" s="803"/>
      <c r="T34" s="586"/>
      <c r="U34" s="586"/>
      <c r="V34" s="586"/>
      <c r="W34" s="586"/>
      <c r="X34" s="586"/>
      <c r="Y34" s="586"/>
      <c r="Z34" s="586"/>
    </row>
    <row r="35" spans="11:26" ht="15.75" customHeight="1">
      <c r="K35" s="609"/>
      <c r="M35" s="609"/>
      <c r="O35" s="609"/>
      <c r="Q35" s="803"/>
      <c r="T35" s="586"/>
      <c r="U35" s="586"/>
      <c r="V35" s="586"/>
      <c r="W35" s="586"/>
      <c r="X35" s="586"/>
      <c r="Y35" s="586"/>
      <c r="Z35" s="586"/>
    </row>
    <row r="36" spans="11:26" ht="15.75" customHeight="1">
      <c r="K36" s="609"/>
      <c r="M36" s="609"/>
      <c r="O36" s="609"/>
      <c r="Q36" s="803"/>
      <c r="T36" s="586"/>
      <c r="U36" s="586"/>
      <c r="V36" s="586"/>
      <c r="W36" s="586"/>
      <c r="X36" s="586"/>
      <c r="Y36" s="586"/>
      <c r="Z36" s="586"/>
    </row>
    <row r="37" spans="11:26" ht="15.75" customHeight="1">
      <c r="K37" s="609"/>
      <c r="M37" s="609"/>
      <c r="O37" s="609"/>
      <c r="Q37" s="803"/>
      <c r="T37" s="586"/>
      <c r="U37" s="586"/>
      <c r="V37" s="586"/>
      <c r="W37" s="586"/>
      <c r="X37" s="586"/>
      <c r="Y37" s="586"/>
      <c r="Z37" s="586"/>
    </row>
    <row r="38" spans="11:26" ht="15.75" customHeight="1">
      <c r="K38" s="609"/>
      <c r="M38" s="609"/>
      <c r="O38" s="609"/>
      <c r="Q38" s="803"/>
      <c r="T38" s="586"/>
      <c r="U38" s="586"/>
      <c r="V38" s="586"/>
      <c r="W38" s="586"/>
      <c r="X38" s="586"/>
      <c r="Y38" s="586"/>
      <c r="Z38" s="586"/>
    </row>
    <row r="39" spans="11:26" ht="15.75" customHeight="1">
      <c r="K39" s="609"/>
      <c r="M39" s="609"/>
      <c r="O39" s="609"/>
      <c r="Q39" s="803"/>
      <c r="T39" s="586"/>
      <c r="U39" s="586"/>
      <c r="V39" s="586"/>
      <c r="W39" s="586"/>
      <c r="X39" s="586"/>
      <c r="Y39" s="586"/>
      <c r="Z39" s="586"/>
    </row>
    <row r="40" spans="11:26" ht="15.75" customHeight="1">
      <c r="K40" s="609"/>
      <c r="M40" s="609"/>
      <c r="O40" s="609"/>
      <c r="Q40" s="803"/>
      <c r="T40" s="586"/>
      <c r="U40" s="586"/>
      <c r="V40" s="586"/>
      <c r="W40" s="586"/>
      <c r="X40" s="586"/>
      <c r="Y40" s="586"/>
      <c r="Z40" s="586"/>
    </row>
    <row r="41" spans="11:26" ht="15.75" customHeight="1">
      <c r="K41" s="609"/>
      <c r="M41" s="609"/>
      <c r="O41" s="609"/>
      <c r="Q41" s="803"/>
      <c r="T41" s="586"/>
      <c r="U41" s="586"/>
      <c r="V41" s="586"/>
      <c r="W41" s="586"/>
      <c r="X41" s="586"/>
      <c r="Y41" s="586"/>
      <c r="Z41" s="586"/>
    </row>
    <row r="42" spans="11:26" ht="15.75" customHeight="1">
      <c r="K42" s="609"/>
      <c r="M42" s="609"/>
      <c r="O42" s="609"/>
      <c r="Q42" s="803"/>
      <c r="T42" s="586"/>
      <c r="U42" s="586"/>
      <c r="V42" s="586"/>
      <c r="W42" s="586"/>
      <c r="X42" s="586"/>
      <c r="Y42" s="586"/>
      <c r="Z42" s="586"/>
    </row>
    <row r="43" spans="11:26" ht="15.75" customHeight="1">
      <c r="K43" s="609"/>
      <c r="M43" s="609"/>
      <c r="O43" s="609"/>
      <c r="Q43" s="803"/>
      <c r="T43" s="586"/>
      <c r="U43" s="586"/>
      <c r="V43" s="586"/>
      <c r="W43" s="586"/>
      <c r="X43" s="586"/>
      <c r="Y43" s="586"/>
      <c r="Z43" s="586"/>
    </row>
    <row r="44" spans="11:26" ht="15.75" customHeight="1">
      <c r="K44" s="609"/>
      <c r="M44" s="609"/>
      <c r="O44" s="609"/>
      <c r="Q44" s="803"/>
      <c r="T44" s="586"/>
      <c r="U44" s="586"/>
      <c r="V44" s="586"/>
      <c r="W44" s="586"/>
      <c r="X44" s="586"/>
      <c r="Y44" s="586"/>
      <c r="Z44" s="586"/>
    </row>
    <row r="45" spans="11:26" ht="15.75" customHeight="1">
      <c r="K45" s="609"/>
      <c r="M45" s="609"/>
      <c r="O45" s="609"/>
      <c r="Q45" s="803"/>
      <c r="T45" s="586"/>
      <c r="U45" s="586"/>
      <c r="V45" s="586"/>
      <c r="W45" s="586"/>
      <c r="X45" s="586"/>
      <c r="Y45" s="586"/>
      <c r="Z45" s="586"/>
    </row>
    <row r="46" spans="11:26" ht="15.75" customHeight="1">
      <c r="K46" s="609"/>
      <c r="M46" s="609"/>
      <c r="O46" s="609"/>
      <c r="Q46" s="803"/>
      <c r="T46" s="586"/>
      <c r="U46" s="586"/>
      <c r="V46" s="586"/>
      <c r="W46" s="586"/>
      <c r="X46" s="586"/>
      <c r="Y46" s="586"/>
      <c r="Z46" s="586"/>
    </row>
    <row r="47" spans="11:26" ht="15.75" customHeight="1">
      <c r="K47" s="609"/>
      <c r="M47" s="609"/>
      <c r="O47" s="609"/>
      <c r="Q47" s="803"/>
      <c r="T47" s="586"/>
      <c r="U47" s="586"/>
      <c r="V47" s="586"/>
      <c r="W47" s="586"/>
      <c r="X47" s="586"/>
      <c r="Y47" s="586"/>
      <c r="Z47" s="586"/>
    </row>
    <row r="48" spans="11:26" ht="15.75" customHeight="1">
      <c r="K48" s="609"/>
      <c r="M48" s="609"/>
      <c r="O48" s="609"/>
      <c r="Q48" s="803"/>
      <c r="T48" s="586"/>
      <c r="U48" s="586"/>
      <c r="V48" s="586"/>
      <c r="W48" s="586"/>
      <c r="X48" s="586"/>
      <c r="Y48" s="586"/>
      <c r="Z48" s="586"/>
    </row>
    <row r="49" spans="11:26" ht="15.75" customHeight="1">
      <c r="K49" s="609"/>
      <c r="M49" s="609"/>
      <c r="O49" s="609"/>
      <c r="Q49" s="803"/>
      <c r="T49" s="586"/>
      <c r="U49" s="586"/>
      <c r="V49" s="586"/>
      <c r="W49" s="586"/>
      <c r="X49" s="586"/>
      <c r="Y49" s="586"/>
      <c r="Z49" s="586"/>
    </row>
    <row r="50" spans="11:26" ht="15.75" customHeight="1">
      <c r="K50" s="609"/>
      <c r="M50" s="609"/>
      <c r="O50" s="609"/>
      <c r="Q50" s="803"/>
      <c r="T50" s="586"/>
      <c r="U50" s="586"/>
      <c r="V50" s="586"/>
      <c r="W50" s="586"/>
      <c r="X50" s="586"/>
      <c r="Y50" s="586"/>
      <c r="Z50" s="586"/>
    </row>
    <row r="51" spans="11:26" ht="15.75" customHeight="1">
      <c r="K51" s="609"/>
      <c r="M51" s="609"/>
      <c r="O51" s="609"/>
      <c r="Q51" s="803"/>
      <c r="T51" s="586"/>
      <c r="U51" s="586"/>
      <c r="V51" s="586"/>
      <c r="W51" s="586"/>
      <c r="X51" s="586"/>
      <c r="Y51" s="586"/>
      <c r="Z51" s="586"/>
    </row>
    <row r="52" spans="11:26" ht="15.75" customHeight="1">
      <c r="K52" s="609"/>
      <c r="M52" s="609"/>
      <c r="O52" s="609"/>
      <c r="Q52" s="803"/>
      <c r="T52" s="586"/>
      <c r="U52" s="586"/>
      <c r="V52" s="586"/>
      <c r="W52" s="586"/>
      <c r="X52" s="586"/>
      <c r="Y52" s="586"/>
      <c r="Z52" s="586"/>
    </row>
    <row r="53" spans="11:26" ht="15.75" customHeight="1">
      <c r="K53" s="609"/>
      <c r="M53" s="609"/>
      <c r="O53" s="609"/>
      <c r="Q53" s="803"/>
      <c r="T53" s="586"/>
      <c r="U53" s="586"/>
      <c r="V53" s="586"/>
      <c r="W53" s="586"/>
      <c r="X53" s="586"/>
      <c r="Y53" s="586"/>
      <c r="Z53" s="586"/>
    </row>
    <row r="54" spans="11:26" ht="15.75" customHeight="1">
      <c r="K54" s="609"/>
      <c r="M54" s="609"/>
      <c r="O54" s="609"/>
      <c r="Q54" s="803"/>
      <c r="T54" s="586"/>
      <c r="U54" s="586"/>
      <c r="V54" s="586"/>
      <c r="W54" s="586"/>
      <c r="X54" s="586"/>
      <c r="Y54" s="586"/>
      <c r="Z54" s="586"/>
    </row>
    <row r="55" spans="11:26" ht="15.75" customHeight="1">
      <c r="K55" s="609"/>
      <c r="M55" s="609"/>
      <c r="O55" s="609"/>
      <c r="Q55" s="803"/>
      <c r="T55" s="586"/>
      <c r="U55" s="586"/>
      <c r="V55" s="586"/>
      <c r="W55" s="586"/>
      <c r="X55" s="586"/>
      <c r="Y55" s="586"/>
      <c r="Z55" s="586"/>
    </row>
    <row r="56" spans="11:26" ht="15.75" customHeight="1">
      <c r="K56" s="609"/>
      <c r="M56" s="609"/>
      <c r="O56" s="609"/>
      <c r="Q56" s="803"/>
      <c r="T56" s="586"/>
      <c r="U56" s="586"/>
      <c r="V56" s="586"/>
      <c r="W56" s="586"/>
      <c r="X56" s="586"/>
      <c r="Y56" s="586"/>
      <c r="Z56" s="586"/>
    </row>
    <row r="57" spans="11:26" ht="15.75" customHeight="1">
      <c r="K57" s="609"/>
      <c r="M57" s="609"/>
      <c r="O57" s="609"/>
      <c r="Q57" s="803"/>
      <c r="T57" s="586"/>
      <c r="U57" s="586"/>
      <c r="V57" s="586"/>
      <c r="W57" s="586"/>
      <c r="X57" s="586"/>
      <c r="Y57" s="586"/>
      <c r="Z57" s="586"/>
    </row>
    <row r="58" spans="11:26" ht="15.75" customHeight="1">
      <c r="K58" s="609"/>
      <c r="M58" s="609"/>
      <c r="O58" s="609"/>
      <c r="Q58" s="803"/>
      <c r="T58" s="586"/>
      <c r="U58" s="586"/>
      <c r="V58" s="586"/>
      <c r="W58" s="586"/>
      <c r="X58" s="586"/>
      <c r="Y58" s="586"/>
      <c r="Z58" s="586"/>
    </row>
    <row r="59" spans="11:26" ht="15.75" customHeight="1">
      <c r="K59" s="609"/>
      <c r="M59" s="609"/>
      <c r="O59" s="609"/>
      <c r="Q59" s="803"/>
      <c r="T59" s="586"/>
      <c r="U59" s="586"/>
      <c r="V59" s="586"/>
      <c r="W59" s="586"/>
      <c r="X59" s="586"/>
      <c r="Y59" s="586"/>
      <c r="Z59" s="586"/>
    </row>
    <row r="60" spans="11:26" ht="15.75" customHeight="1">
      <c r="K60" s="609"/>
      <c r="M60" s="609"/>
      <c r="O60" s="609"/>
      <c r="Q60" s="803"/>
      <c r="T60" s="586"/>
      <c r="U60" s="586"/>
      <c r="V60" s="586"/>
      <c r="W60" s="586"/>
      <c r="X60" s="586"/>
      <c r="Y60" s="586"/>
      <c r="Z60" s="586"/>
    </row>
    <row r="61" spans="11:26" ht="15.75" customHeight="1">
      <c r="K61" s="609"/>
      <c r="M61" s="609"/>
      <c r="O61" s="609"/>
      <c r="Q61" s="803"/>
      <c r="T61" s="586"/>
      <c r="U61" s="586"/>
      <c r="V61" s="586"/>
      <c r="W61" s="586"/>
      <c r="X61" s="586"/>
      <c r="Y61" s="586"/>
      <c r="Z61" s="586"/>
    </row>
    <row r="62" spans="11:26" ht="15.75" customHeight="1">
      <c r="K62" s="609"/>
      <c r="M62" s="609"/>
      <c r="O62" s="609"/>
      <c r="Q62" s="803"/>
      <c r="T62" s="586"/>
      <c r="U62" s="586"/>
      <c r="V62" s="586"/>
      <c r="W62" s="586"/>
      <c r="X62" s="586"/>
      <c r="Y62" s="586"/>
      <c r="Z62" s="586"/>
    </row>
    <row r="63" spans="11:26" ht="15.75" customHeight="1">
      <c r="K63" s="609"/>
      <c r="M63" s="609"/>
      <c r="O63" s="609"/>
      <c r="Q63" s="803"/>
      <c r="T63" s="586"/>
      <c r="U63" s="586"/>
      <c r="V63" s="586"/>
      <c r="W63" s="586"/>
      <c r="X63" s="586"/>
      <c r="Y63" s="586"/>
      <c r="Z63" s="586"/>
    </row>
    <row r="64" spans="11:26" ht="15.75" customHeight="1">
      <c r="K64" s="609"/>
      <c r="M64" s="609"/>
      <c r="O64" s="609"/>
      <c r="Q64" s="803"/>
      <c r="T64" s="586"/>
      <c r="U64" s="586"/>
      <c r="V64" s="586"/>
      <c r="W64" s="586"/>
      <c r="X64" s="586"/>
      <c r="Y64" s="586"/>
      <c r="Z64" s="586"/>
    </row>
    <row r="65" spans="11:26" ht="15.75" customHeight="1">
      <c r="K65" s="609"/>
      <c r="M65" s="609"/>
      <c r="O65" s="609"/>
      <c r="Q65" s="803"/>
      <c r="T65" s="586"/>
      <c r="U65" s="586"/>
      <c r="V65" s="586"/>
      <c r="W65" s="586"/>
      <c r="X65" s="586"/>
      <c r="Y65" s="586"/>
      <c r="Z65" s="586"/>
    </row>
    <row r="66" spans="11:26" ht="15.75" customHeight="1">
      <c r="K66" s="609"/>
      <c r="M66" s="609"/>
      <c r="O66" s="609"/>
      <c r="Q66" s="803"/>
      <c r="T66" s="586"/>
      <c r="U66" s="586"/>
      <c r="V66" s="586"/>
      <c r="W66" s="586"/>
      <c r="X66" s="586"/>
      <c r="Y66" s="586"/>
      <c r="Z66" s="586"/>
    </row>
    <row r="67" spans="11:26" ht="15.75" customHeight="1">
      <c r="K67" s="609"/>
      <c r="M67" s="609"/>
      <c r="O67" s="609"/>
      <c r="Q67" s="803"/>
      <c r="T67" s="586"/>
      <c r="U67" s="586"/>
      <c r="V67" s="586"/>
      <c r="W67" s="586"/>
      <c r="X67" s="586"/>
      <c r="Y67" s="586"/>
      <c r="Z67" s="586"/>
    </row>
    <row r="68" spans="11:26" ht="15.75" customHeight="1">
      <c r="K68" s="609"/>
      <c r="M68" s="609"/>
      <c r="O68" s="609"/>
      <c r="Q68" s="803"/>
      <c r="T68" s="586"/>
      <c r="U68" s="586"/>
      <c r="V68" s="586"/>
      <c r="W68" s="586"/>
      <c r="X68" s="586"/>
      <c r="Y68" s="586"/>
      <c r="Z68" s="586"/>
    </row>
    <row r="69" spans="11:26" ht="15.75" customHeight="1">
      <c r="K69" s="609"/>
      <c r="M69" s="609"/>
      <c r="O69" s="609"/>
      <c r="Q69" s="803"/>
      <c r="T69" s="586"/>
      <c r="U69" s="586"/>
      <c r="V69" s="586"/>
      <c r="W69" s="586"/>
      <c r="X69" s="586"/>
      <c r="Y69" s="586"/>
      <c r="Z69" s="586"/>
    </row>
    <row r="70" spans="11:26" ht="15.75" customHeight="1">
      <c r="K70" s="609"/>
      <c r="M70" s="609"/>
      <c r="O70" s="609"/>
      <c r="Q70" s="803"/>
      <c r="T70" s="586"/>
      <c r="U70" s="586"/>
      <c r="V70" s="586"/>
      <c r="W70" s="586"/>
      <c r="X70" s="586"/>
      <c r="Y70" s="586"/>
      <c r="Z70" s="586"/>
    </row>
    <row r="71" spans="11:26" ht="15.75" customHeight="1">
      <c r="K71" s="609"/>
      <c r="M71" s="609"/>
      <c r="O71" s="609"/>
      <c r="Q71" s="803"/>
      <c r="T71" s="586"/>
      <c r="U71" s="586"/>
      <c r="V71" s="586"/>
      <c r="W71" s="586"/>
      <c r="X71" s="586"/>
      <c r="Y71" s="586"/>
      <c r="Z71" s="586"/>
    </row>
    <row r="72" spans="11:26" ht="15.75" customHeight="1">
      <c r="K72" s="609"/>
      <c r="M72" s="609"/>
      <c r="O72" s="609"/>
      <c r="Q72" s="803"/>
      <c r="T72" s="586"/>
      <c r="U72" s="586"/>
      <c r="V72" s="586"/>
      <c r="W72" s="586"/>
      <c r="X72" s="586"/>
      <c r="Y72" s="586"/>
      <c r="Z72" s="586"/>
    </row>
    <row r="73" spans="11:26" ht="15.75" customHeight="1">
      <c r="K73" s="609"/>
      <c r="M73" s="609"/>
      <c r="O73" s="609"/>
      <c r="Q73" s="803"/>
      <c r="T73" s="586"/>
      <c r="U73" s="586"/>
      <c r="V73" s="586"/>
      <c r="W73" s="586"/>
      <c r="X73" s="586"/>
      <c r="Y73" s="586"/>
      <c r="Z73" s="586"/>
    </row>
    <row r="74" spans="11:26" ht="15.75" customHeight="1">
      <c r="K74" s="609"/>
      <c r="M74" s="609"/>
      <c r="O74" s="609"/>
      <c r="Q74" s="803"/>
      <c r="T74" s="586"/>
      <c r="U74" s="586"/>
      <c r="V74" s="586"/>
      <c r="W74" s="586"/>
      <c r="X74" s="586"/>
      <c r="Y74" s="586"/>
      <c r="Z74" s="586"/>
    </row>
    <row r="75" spans="11:26" ht="15.75" customHeight="1">
      <c r="K75" s="609"/>
      <c r="M75" s="609"/>
      <c r="O75" s="609"/>
      <c r="Q75" s="803"/>
      <c r="T75" s="586"/>
      <c r="U75" s="586"/>
      <c r="V75" s="586"/>
      <c r="W75" s="586"/>
      <c r="X75" s="586"/>
      <c r="Y75" s="586"/>
      <c r="Z75" s="586"/>
    </row>
    <row r="76" spans="11:26" ht="15.75" customHeight="1">
      <c r="K76" s="609"/>
      <c r="M76" s="609"/>
      <c r="O76" s="609"/>
      <c r="Q76" s="803"/>
      <c r="T76" s="586"/>
      <c r="U76" s="586"/>
      <c r="V76" s="586"/>
      <c r="W76" s="586"/>
      <c r="X76" s="586"/>
      <c r="Y76" s="586"/>
      <c r="Z76" s="586"/>
    </row>
    <row r="77" spans="11:26" ht="15.75" customHeight="1">
      <c r="K77" s="609"/>
      <c r="M77" s="609"/>
      <c r="O77" s="609"/>
      <c r="Q77" s="803"/>
      <c r="T77" s="586"/>
      <c r="U77" s="586"/>
      <c r="V77" s="586"/>
      <c r="W77" s="586"/>
      <c r="X77" s="586"/>
      <c r="Y77" s="586"/>
      <c r="Z77" s="586"/>
    </row>
    <row r="78" spans="11:26" ht="15.75" customHeight="1">
      <c r="K78" s="609"/>
      <c r="M78" s="609"/>
      <c r="O78" s="609"/>
      <c r="Q78" s="803"/>
      <c r="T78" s="586"/>
      <c r="U78" s="586"/>
      <c r="V78" s="586"/>
      <c r="W78" s="586"/>
      <c r="X78" s="586"/>
      <c r="Y78" s="586"/>
      <c r="Z78" s="586"/>
    </row>
    <row r="79" spans="11:26" ht="15.75" customHeight="1">
      <c r="K79" s="609"/>
      <c r="M79" s="609"/>
      <c r="O79" s="609"/>
      <c r="Q79" s="803"/>
      <c r="T79" s="586"/>
      <c r="U79" s="586"/>
      <c r="V79" s="586"/>
      <c r="W79" s="586"/>
      <c r="X79" s="586"/>
      <c r="Y79" s="586"/>
      <c r="Z79" s="586"/>
    </row>
    <row r="80" spans="11:26" ht="15.75" customHeight="1">
      <c r="K80" s="609"/>
      <c r="M80" s="609"/>
      <c r="O80" s="609"/>
      <c r="Q80" s="803"/>
      <c r="T80" s="586"/>
      <c r="U80" s="586"/>
      <c r="V80" s="586"/>
      <c r="W80" s="586"/>
      <c r="X80" s="586"/>
      <c r="Y80" s="586"/>
      <c r="Z80" s="586"/>
    </row>
    <row r="81" spans="11:26" ht="15.75" customHeight="1">
      <c r="K81" s="609"/>
      <c r="M81" s="609"/>
      <c r="O81" s="609"/>
      <c r="Q81" s="803"/>
      <c r="T81" s="586"/>
      <c r="U81" s="586"/>
      <c r="V81" s="586"/>
      <c r="W81" s="586"/>
      <c r="X81" s="586"/>
      <c r="Y81" s="586"/>
      <c r="Z81" s="586"/>
    </row>
    <row r="82" spans="11:26" ht="15.75" customHeight="1">
      <c r="K82" s="609"/>
      <c r="M82" s="609"/>
      <c r="O82" s="609"/>
      <c r="Q82" s="803"/>
      <c r="T82" s="586"/>
      <c r="U82" s="586"/>
      <c r="V82" s="586"/>
      <c r="W82" s="586"/>
      <c r="X82" s="586"/>
      <c r="Y82" s="586"/>
      <c r="Z82" s="586"/>
    </row>
    <row r="83" spans="11:26" ht="15.75" customHeight="1">
      <c r="K83" s="609"/>
      <c r="M83" s="609"/>
      <c r="O83" s="609"/>
      <c r="Q83" s="803"/>
      <c r="T83" s="586"/>
      <c r="U83" s="586"/>
      <c r="V83" s="586"/>
      <c r="W83" s="586"/>
      <c r="X83" s="586"/>
      <c r="Y83" s="586"/>
      <c r="Z83" s="586"/>
    </row>
    <row r="84" spans="11:26" ht="15.75" customHeight="1">
      <c r="K84" s="609"/>
      <c r="M84" s="609"/>
      <c r="O84" s="609"/>
      <c r="Q84" s="803"/>
      <c r="T84" s="586"/>
      <c r="U84" s="586"/>
      <c r="V84" s="586"/>
      <c r="W84" s="586"/>
      <c r="X84" s="586"/>
      <c r="Y84" s="586"/>
      <c r="Z84" s="586"/>
    </row>
    <row r="85" spans="11:26" ht="15.75" customHeight="1">
      <c r="K85" s="609"/>
      <c r="M85" s="609"/>
      <c r="O85" s="609"/>
      <c r="Q85" s="803"/>
      <c r="T85" s="586"/>
      <c r="U85" s="586"/>
      <c r="V85" s="586"/>
      <c r="W85" s="586"/>
      <c r="X85" s="586"/>
      <c r="Y85" s="586"/>
      <c r="Z85" s="586"/>
    </row>
    <row r="86" spans="11:26" ht="15.75" customHeight="1">
      <c r="K86" s="609"/>
      <c r="M86" s="609"/>
      <c r="O86" s="609"/>
      <c r="Q86" s="803"/>
      <c r="T86" s="586"/>
      <c r="U86" s="586"/>
      <c r="V86" s="586"/>
      <c r="W86" s="586"/>
      <c r="X86" s="586"/>
      <c r="Y86" s="586"/>
      <c r="Z86" s="586"/>
    </row>
    <row r="87" spans="11:26" ht="15.75" customHeight="1">
      <c r="K87" s="609"/>
      <c r="M87" s="609"/>
      <c r="O87" s="609"/>
      <c r="Q87" s="803"/>
      <c r="T87" s="586"/>
      <c r="U87" s="586"/>
      <c r="V87" s="586"/>
      <c r="W87" s="586"/>
      <c r="X87" s="586"/>
      <c r="Y87" s="586"/>
      <c r="Z87" s="586"/>
    </row>
    <row r="88" spans="11:26" ht="15.75" customHeight="1">
      <c r="K88" s="609"/>
      <c r="M88" s="609"/>
      <c r="O88" s="609"/>
      <c r="Q88" s="803"/>
      <c r="T88" s="586"/>
      <c r="U88" s="586"/>
      <c r="V88" s="586"/>
      <c r="W88" s="586"/>
      <c r="X88" s="586"/>
      <c r="Y88" s="586"/>
      <c r="Z88" s="586"/>
    </row>
    <row r="89" spans="11:26" ht="15.75" customHeight="1">
      <c r="K89" s="609"/>
      <c r="M89" s="609"/>
      <c r="O89" s="609"/>
      <c r="Q89" s="803"/>
      <c r="T89" s="586"/>
      <c r="U89" s="586"/>
      <c r="V89" s="586"/>
      <c r="W89" s="586"/>
      <c r="X89" s="586"/>
      <c r="Y89" s="586"/>
      <c r="Z89" s="586"/>
    </row>
    <row r="90" spans="11:26" ht="15.75" customHeight="1">
      <c r="K90" s="609"/>
      <c r="M90" s="609"/>
      <c r="O90" s="609"/>
      <c r="Q90" s="803"/>
      <c r="T90" s="586"/>
      <c r="U90" s="586"/>
      <c r="V90" s="586"/>
      <c r="W90" s="586"/>
      <c r="X90" s="586"/>
      <c r="Y90" s="586"/>
      <c r="Z90" s="586"/>
    </row>
    <row r="91" spans="11:26" ht="15.75" customHeight="1">
      <c r="K91" s="609"/>
      <c r="M91" s="609"/>
      <c r="O91" s="609"/>
      <c r="Q91" s="803"/>
      <c r="T91" s="586"/>
      <c r="U91" s="586"/>
      <c r="V91" s="586"/>
      <c r="W91" s="586"/>
      <c r="X91" s="586"/>
      <c r="Y91" s="586"/>
      <c r="Z91" s="586"/>
    </row>
    <row r="92" spans="11:26" ht="15.75" customHeight="1">
      <c r="K92" s="609"/>
      <c r="M92" s="609"/>
      <c r="O92" s="609"/>
      <c r="Q92" s="803"/>
      <c r="T92" s="586"/>
      <c r="U92" s="586"/>
      <c r="V92" s="586"/>
      <c r="W92" s="586"/>
      <c r="X92" s="586"/>
      <c r="Y92" s="586"/>
      <c r="Z92" s="586"/>
    </row>
    <row r="93" spans="11:26" ht="15.75" customHeight="1">
      <c r="K93" s="609"/>
      <c r="M93" s="609"/>
      <c r="O93" s="609"/>
      <c r="Q93" s="803"/>
      <c r="T93" s="586"/>
      <c r="U93" s="586"/>
      <c r="V93" s="586"/>
      <c r="W93" s="586"/>
      <c r="X93" s="586"/>
      <c r="Y93" s="586"/>
      <c r="Z93" s="586"/>
    </row>
    <row r="94" spans="11:26" ht="15.75" customHeight="1">
      <c r="K94" s="609"/>
      <c r="M94" s="609"/>
      <c r="O94" s="609"/>
      <c r="Q94" s="803"/>
      <c r="T94" s="586"/>
      <c r="U94" s="586"/>
      <c r="V94" s="586"/>
      <c r="W94" s="586"/>
      <c r="X94" s="586"/>
      <c r="Y94" s="586"/>
      <c r="Z94" s="586"/>
    </row>
    <row r="95" spans="11:26" ht="15.75" customHeight="1">
      <c r="K95" s="609"/>
      <c r="M95" s="609"/>
      <c r="O95" s="609"/>
      <c r="Q95" s="803"/>
      <c r="T95" s="586"/>
      <c r="U95" s="586"/>
      <c r="V95" s="586"/>
      <c r="W95" s="586"/>
      <c r="X95" s="586"/>
      <c r="Y95" s="586"/>
      <c r="Z95" s="586"/>
    </row>
    <row r="96" spans="11:26" ht="15.75" customHeight="1">
      <c r="K96" s="609"/>
      <c r="M96" s="609"/>
      <c r="O96" s="609"/>
      <c r="Q96" s="803"/>
      <c r="T96" s="586"/>
      <c r="U96" s="586"/>
      <c r="V96" s="586"/>
      <c r="W96" s="586"/>
      <c r="X96" s="586"/>
      <c r="Y96" s="586"/>
      <c r="Z96" s="586"/>
    </row>
    <row r="97" spans="11:26" ht="15.75" customHeight="1">
      <c r="K97" s="609"/>
      <c r="M97" s="609"/>
      <c r="O97" s="609"/>
      <c r="Q97" s="803"/>
      <c r="T97" s="586"/>
      <c r="U97" s="586"/>
      <c r="V97" s="586"/>
      <c r="W97" s="586"/>
      <c r="X97" s="586"/>
      <c r="Y97" s="586"/>
      <c r="Z97" s="586"/>
    </row>
    <row r="98" spans="11:26" ht="15.75" customHeight="1">
      <c r="K98" s="609"/>
      <c r="M98" s="609"/>
      <c r="O98" s="609"/>
      <c r="Q98" s="803"/>
      <c r="T98" s="586"/>
      <c r="U98" s="586"/>
      <c r="V98" s="586"/>
      <c r="W98" s="586"/>
      <c r="X98" s="586"/>
      <c r="Y98" s="586"/>
      <c r="Z98" s="586"/>
    </row>
    <row r="99" spans="11:26" ht="15.75" customHeight="1">
      <c r="K99" s="609"/>
      <c r="M99" s="609"/>
      <c r="O99" s="609"/>
      <c r="Q99" s="803"/>
      <c r="T99" s="586"/>
      <c r="U99" s="586"/>
      <c r="V99" s="586"/>
      <c r="W99" s="586"/>
      <c r="X99" s="586"/>
      <c r="Y99" s="586"/>
      <c r="Z99" s="586"/>
    </row>
    <row r="100" spans="11:26" ht="15.75" customHeight="1">
      <c r="K100" s="609"/>
      <c r="M100" s="609"/>
      <c r="O100" s="609"/>
      <c r="Q100" s="803"/>
      <c r="T100" s="586"/>
      <c r="U100" s="586"/>
      <c r="V100" s="586"/>
      <c r="W100" s="586"/>
      <c r="X100" s="586"/>
      <c r="Y100" s="586"/>
      <c r="Z100" s="586"/>
    </row>
    <row r="101" spans="11:26" ht="15.75" customHeight="1">
      <c r="K101" s="609"/>
      <c r="M101" s="609"/>
      <c r="O101" s="609"/>
      <c r="Q101" s="803"/>
      <c r="T101" s="586"/>
      <c r="U101" s="586"/>
      <c r="V101" s="586"/>
      <c r="W101" s="586"/>
      <c r="X101" s="586"/>
      <c r="Y101" s="586"/>
      <c r="Z101" s="586"/>
    </row>
    <row r="102" spans="11:26" ht="15.75" customHeight="1">
      <c r="K102" s="609"/>
      <c r="M102" s="609"/>
      <c r="O102" s="609"/>
      <c r="Q102" s="803"/>
      <c r="T102" s="586"/>
      <c r="U102" s="586"/>
      <c r="V102" s="586"/>
      <c r="W102" s="586"/>
      <c r="X102" s="586"/>
      <c r="Y102" s="586"/>
      <c r="Z102" s="586"/>
    </row>
    <row r="103" spans="11:26" ht="15.75" customHeight="1">
      <c r="K103" s="609"/>
      <c r="M103" s="609"/>
      <c r="O103" s="609"/>
      <c r="Q103" s="803"/>
      <c r="T103" s="586"/>
      <c r="U103" s="586"/>
      <c r="V103" s="586"/>
      <c r="W103" s="586"/>
      <c r="X103" s="586"/>
      <c r="Y103" s="586"/>
      <c r="Z103" s="586"/>
    </row>
    <row r="104" spans="11:26" ht="15.75" customHeight="1">
      <c r="K104" s="609"/>
      <c r="M104" s="609"/>
      <c r="O104" s="609"/>
      <c r="Q104" s="803"/>
      <c r="T104" s="586"/>
      <c r="U104" s="586"/>
      <c r="V104" s="586"/>
      <c r="W104" s="586"/>
      <c r="X104" s="586"/>
      <c r="Y104" s="586"/>
      <c r="Z104" s="586"/>
    </row>
    <row r="105" spans="11:26" ht="15.75" customHeight="1">
      <c r="K105" s="609"/>
      <c r="M105" s="609"/>
      <c r="O105" s="609"/>
      <c r="Q105" s="803"/>
      <c r="T105" s="586"/>
      <c r="U105" s="586"/>
      <c r="V105" s="586"/>
      <c r="W105" s="586"/>
      <c r="X105" s="586"/>
      <c r="Y105" s="586"/>
      <c r="Z105" s="586"/>
    </row>
    <row r="106" spans="11:26" ht="15.75" customHeight="1">
      <c r="K106" s="609"/>
      <c r="M106" s="609"/>
      <c r="O106" s="609"/>
      <c r="Q106" s="803"/>
      <c r="T106" s="586"/>
      <c r="U106" s="586"/>
      <c r="V106" s="586"/>
      <c r="W106" s="586"/>
      <c r="X106" s="586"/>
      <c r="Y106" s="586"/>
      <c r="Z106" s="586"/>
    </row>
    <row r="107" spans="11:26" ht="15.75" customHeight="1">
      <c r="K107" s="609"/>
      <c r="M107" s="609"/>
      <c r="O107" s="609"/>
      <c r="Q107" s="803"/>
      <c r="T107" s="586"/>
      <c r="U107" s="586"/>
      <c r="V107" s="586"/>
      <c r="W107" s="586"/>
      <c r="X107" s="586"/>
      <c r="Y107" s="586"/>
      <c r="Z107" s="586"/>
    </row>
    <row r="108" spans="11:26" ht="15.75" customHeight="1">
      <c r="K108" s="609"/>
      <c r="M108" s="609"/>
      <c r="O108" s="609"/>
      <c r="Q108" s="803"/>
      <c r="T108" s="586"/>
      <c r="U108" s="586"/>
      <c r="V108" s="586"/>
      <c r="W108" s="586"/>
      <c r="X108" s="586"/>
      <c r="Y108" s="586"/>
      <c r="Z108" s="586"/>
    </row>
    <row r="109" spans="11:26" ht="15.75" customHeight="1">
      <c r="K109" s="609"/>
      <c r="M109" s="609"/>
      <c r="O109" s="609"/>
      <c r="Q109" s="803"/>
      <c r="T109" s="586"/>
      <c r="U109" s="586"/>
      <c r="V109" s="586"/>
      <c r="W109" s="586"/>
      <c r="X109" s="586"/>
      <c r="Y109" s="586"/>
      <c r="Z109" s="586"/>
    </row>
    <row r="110" spans="11:26" ht="15.75" customHeight="1">
      <c r="K110" s="609"/>
      <c r="M110" s="609"/>
      <c r="O110" s="609"/>
      <c r="Q110" s="803"/>
      <c r="T110" s="586"/>
      <c r="U110" s="586"/>
      <c r="V110" s="586"/>
      <c r="W110" s="586"/>
      <c r="X110" s="586"/>
      <c r="Y110" s="586"/>
      <c r="Z110" s="586"/>
    </row>
    <row r="111" spans="11:26" ht="15.75" customHeight="1">
      <c r="K111" s="609"/>
      <c r="M111" s="609"/>
      <c r="O111" s="609"/>
      <c r="Q111" s="803"/>
      <c r="T111" s="586"/>
      <c r="U111" s="586"/>
      <c r="V111" s="586"/>
      <c r="W111" s="586"/>
      <c r="X111" s="586"/>
      <c r="Y111" s="586"/>
      <c r="Z111" s="586"/>
    </row>
    <row r="112" spans="11:26" ht="15.75" customHeight="1">
      <c r="K112" s="609"/>
      <c r="M112" s="609"/>
      <c r="O112" s="609"/>
      <c r="Q112" s="803"/>
      <c r="T112" s="586"/>
      <c r="U112" s="586"/>
      <c r="V112" s="586"/>
      <c r="W112" s="586"/>
      <c r="X112" s="586"/>
      <c r="Y112" s="586"/>
      <c r="Z112" s="586"/>
    </row>
    <row r="113" spans="11:26" ht="15.75" customHeight="1">
      <c r="K113" s="609"/>
      <c r="M113" s="609"/>
      <c r="O113" s="609"/>
      <c r="Q113" s="803"/>
      <c r="T113" s="586"/>
      <c r="U113" s="586"/>
      <c r="V113" s="586"/>
      <c r="W113" s="586"/>
      <c r="X113" s="586"/>
      <c r="Y113" s="586"/>
      <c r="Z113" s="586"/>
    </row>
    <row r="114" spans="11:26" ht="15.75" customHeight="1">
      <c r="K114" s="609"/>
      <c r="M114" s="609"/>
      <c r="O114" s="609"/>
      <c r="Q114" s="803"/>
      <c r="T114" s="586"/>
      <c r="U114" s="586"/>
      <c r="V114" s="586"/>
      <c r="W114" s="586"/>
      <c r="X114" s="586"/>
      <c r="Y114" s="586"/>
      <c r="Z114" s="586"/>
    </row>
    <row r="115" spans="11:26" ht="15.75" customHeight="1">
      <c r="K115" s="609"/>
      <c r="M115" s="609"/>
      <c r="O115" s="609"/>
      <c r="Q115" s="803"/>
      <c r="T115" s="586"/>
      <c r="U115" s="586"/>
      <c r="V115" s="586"/>
      <c r="W115" s="586"/>
      <c r="X115" s="586"/>
      <c r="Y115" s="586"/>
      <c r="Z115" s="586"/>
    </row>
    <row r="116" spans="11:26" ht="15.75" customHeight="1">
      <c r="K116" s="609"/>
      <c r="M116" s="609"/>
      <c r="O116" s="609"/>
      <c r="Q116" s="803"/>
      <c r="T116" s="586"/>
      <c r="U116" s="586"/>
      <c r="V116" s="586"/>
      <c r="W116" s="586"/>
      <c r="X116" s="586"/>
      <c r="Y116" s="586"/>
      <c r="Z116" s="586"/>
    </row>
    <row r="117" spans="11:26" ht="15.75" customHeight="1">
      <c r="K117" s="609"/>
      <c r="M117" s="609"/>
      <c r="O117" s="609"/>
      <c r="Q117" s="803"/>
      <c r="T117" s="586"/>
      <c r="U117" s="586"/>
      <c r="V117" s="586"/>
      <c r="W117" s="586"/>
      <c r="X117" s="586"/>
      <c r="Y117" s="586"/>
      <c r="Z117" s="586"/>
    </row>
    <row r="118" spans="11:26" ht="15.75" customHeight="1">
      <c r="K118" s="609"/>
      <c r="M118" s="609"/>
      <c r="O118" s="609"/>
      <c r="Q118" s="803"/>
      <c r="T118" s="586"/>
      <c r="U118" s="586"/>
      <c r="V118" s="586"/>
      <c r="W118" s="586"/>
      <c r="X118" s="586"/>
      <c r="Y118" s="586"/>
      <c r="Z118" s="586"/>
    </row>
    <row r="119" spans="11:26" ht="15.75" customHeight="1">
      <c r="K119" s="609"/>
      <c r="M119" s="609"/>
      <c r="O119" s="609"/>
      <c r="Q119" s="803"/>
      <c r="T119" s="586"/>
      <c r="U119" s="586"/>
      <c r="V119" s="586"/>
      <c r="W119" s="586"/>
      <c r="X119" s="586"/>
      <c r="Y119" s="586"/>
      <c r="Z119" s="586"/>
    </row>
    <row r="120" spans="11:26" ht="15.75" customHeight="1">
      <c r="K120" s="609"/>
      <c r="M120" s="609"/>
      <c r="O120" s="609"/>
      <c r="Q120" s="803"/>
      <c r="T120" s="586"/>
      <c r="U120" s="586"/>
      <c r="V120" s="586"/>
      <c r="W120" s="586"/>
      <c r="X120" s="586"/>
      <c r="Y120" s="586"/>
      <c r="Z120" s="586"/>
    </row>
    <row r="121" spans="11:26" ht="15.75" customHeight="1">
      <c r="K121" s="609"/>
      <c r="M121" s="609"/>
      <c r="O121" s="609"/>
      <c r="Q121" s="803"/>
      <c r="T121" s="586"/>
      <c r="U121" s="586"/>
      <c r="V121" s="586"/>
      <c r="W121" s="586"/>
      <c r="X121" s="586"/>
      <c r="Y121" s="586"/>
      <c r="Z121" s="586"/>
    </row>
    <row r="122" spans="11:26" ht="15.75" customHeight="1">
      <c r="K122" s="609"/>
      <c r="M122" s="609"/>
      <c r="O122" s="609"/>
      <c r="Q122" s="803"/>
      <c r="T122" s="586"/>
      <c r="U122" s="586"/>
      <c r="V122" s="586"/>
      <c r="W122" s="586"/>
      <c r="X122" s="586"/>
      <c r="Y122" s="586"/>
      <c r="Z122" s="586"/>
    </row>
    <row r="123" spans="11:26" ht="15.75" customHeight="1">
      <c r="K123" s="609"/>
      <c r="M123" s="609"/>
      <c r="O123" s="609"/>
      <c r="Q123" s="803"/>
      <c r="T123" s="586"/>
      <c r="U123" s="586"/>
      <c r="V123" s="586"/>
      <c r="W123" s="586"/>
      <c r="X123" s="586"/>
      <c r="Y123" s="586"/>
      <c r="Z123" s="586"/>
    </row>
    <row r="124" spans="11:26" ht="15.75" customHeight="1">
      <c r="K124" s="609"/>
      <c r="M124" s="609"/>
      <c r="O124" s="609"/>
      <c r="Q124" s="803"/>
      <c r="T124" s="586"/>
      <c r="U124" s="586"/>
      <c r="V124" s="586"/>
      <c r="W124" s="586"/>
      <c r="X124" s="586"/>
      <c r="Y124" s="586"/>
      <c r="Z124" s="586"/>
    </row>
    <row r="125" spans="11:26" ht="15.75" customHeight="1">
      <c r="K125" s="609"/>
      <c r="M125" s="609"/>
      <c r="O125" s="609"/>
      <c r="Q125" s="803"/>
      <c r="T125" s="586"/>
      <c r="U125" s="586"/>
      <c r="V125" s="586"/>
      <c r="W125" s="586"/>
      <c r="X125" s="586"/>
      <c r="Y125" s="586"/>
      <c r="Z125" s="586"/>
    </row>
    <row r="126" spans="11:26" ht="15.75" customHeight="1">
      <c r="K126" s="609"/>
      <c r="M126" s="609"/>
      <c r="O126" s="609"/>
      <c r="Q126" s="803"/>
      <c r="T126" s="586"/>
      <c r="U126" s="586"/>
      <c r="V126" s="586"/>
      <c r="W126" s="586"/>
      <c r="X126" s="586"/>
      <c r="Y126" s="586"/>
      <c r="Z126" s="586"/>
    </row>
    <row r="127" spans="11:26" ht="15.75" customHeight="1">
      <c r="K127" s="609"/>
      <c r="M127" s="609"/>
      <c r="O127" s="609"/>
      <c r="Q127" s="803"/>
      <c r="T127" s="586"/>
      <c r="U127" s="586"/>
      <c r="V127" s="586"/>
      <c r="W127" s="586"/>
      <c r="X127" s="586"/>
      <c r="Y127" s="586"/>
      <c r="Z127" s="586"/>
    </row>
    <row r="128" spans="11:26" ht="15.75" customHeight="1">
      <c r="K128" s="609"/>
      <c r="M128" s="609"/>
      <c r="O128" s="609"/>
      <c r="Q128" s="803"/>
      <c r="T128" s="586"/>
      <c r="U128" s="586"/>
      <c r="V128" s="586"/>
      <c r="W128" s="586"/>
      <c r="X128" s="586"/>
      <c r="Y128" s="586"/>
      <c r="Z128" s="586"/>
    </row>
    <row r="129" spans="11:26" ht="15.75" customHeight="1">
      <c r="K129" s="609"/>
      <c r="M129" s="609"/>
      <c r="O129" s="609"/>
      <c r="Q129" s="803"/>
      <c r="T129" s="586"/>
      <c r="U129" s="586"/>
      <c r="V129" s="586"/>
      <c r="W129" s="586"/>
      <c r="X129" s="586"/>
      <c r="Y129" s="586"/>
      <c r="Z129" s="586"/>
    </row>
    <row r="130" spans="11:26" ht="15.75" customHeight="1">
      <c r="K130" s="609"/>
      <c r="M130" s="609"/>
      <c r="O130" s="609"/>
      <c r="Q130" s="803"/>
      <c r="T130" s="586"/>
      <c r="U130" s="586"/>
      <c r="V130" s="586"/>
      <c r="W130" s="586"/>
      <c r="X130" s="586"/>
      <c r="Y130" s="586"/>
      <c r="Z130" s="586"/>
    </row>
    <row r="131" spans="11:26" ht="15.75" customHeight="1">
      <c r="K131" s="609"/>
      <c r="M131" s="609"/>
      <c r="O131" s="609"/>
      <c r="Q131" s="803"/>
      <c r="T131" s="586"/>
      <c r="U131" s="586"/>
      <c r="V131" s="586"/>
      <c r="W131" s="586"/>
      <c r="X131" s="586"/>
      <c r="Y131" s="586"/>
      <c r="Z131" s="586"/>
    </row>
    <row r="132" spans="11:26" ht="15.75" customHeight="1">
      <c r="K132" s="609"/>
      <c r="M132" s="609"/>
      <c r="O132" s="609"/>
      <c r="Q132" s="803"/>
      <c r="T132" s="586"/>
      <c r="U132" s="586"/>
      <c r="V132" s="586"/>
      <c r="W132" s="586"/>
      <c r="X132" s="586"/>
      <c r="Y132" s="586"/>
      <c r="Z132" s="586"/>
    </row>
    <row r="133" spans="11:26" ht="15.75" customHeight="1">
      <c r="K133" s="609"/>
      <c r="M133" s="609"/>
      <c r="O133" s="609"/>
      <c r="Q133" s="803"/>
      <c r="T133" s="586"/>
      <c r="U133" s="586"/>
      <c r="V133" s="586"/>
      <c r="W133" s="586"/>
      <c r="X133" s="586"/>
      <c r="Y133" s="586"/>
      <c r="Z133" s="586"/>
    </row>
    <row r="134" spans="11:26" ht="15.75" customHeight="1">
      <c r="K134" s="609"/>
      <c r="M134" s="609"/>
      <c r="O134" s="609"/>
      <c r="Q134" s="803"/>
      <c r="T134" s="586"/>
      <c r="U134" s="586"/>
      <c r="V134" s="586"/>
      <c r="W134" s="586"/>
      <c r="X134" s="586"/>
      <c r="Y134" s="586"/>
      <c r="Z134" s="586"/>
    </row>
    <row r="135" spans="11:26" ht="15.75" customHeight="1">
      <c r="K135" s="609"/>
      <c r="M135" s="609"/>
      <c r="O135" s="609"/>
      <c r="Q135" s="803"/>
      <c r="T135" s="586"/>
      <c r="U135" s="586"/>
      <c r="V135" s="586"/>
      <c r="W135" s="586"/>
      <c r="X135" s="586"/>
      <c r="Y135" s="586"/>
      <c r="Z135" s="586"/>
    </row>
    <row r="136" spans="11:26" ht="15.75" customHeight="1">
      <c r="K136" s="609"/>
      <c r="M136" s="609"/>
      <c r="O136" s="609"/>
      <c r="Q136" s="803"/>
      <c r="T136" s="586"/>
      <c r="U136" s="586"/>
      <c r="V136" s="586"/>
      <c r="W136" s="586"/>
      <c r="X136" s="586"/>
      <c r="Y136" s="586"/>
      <c r="Z136" s="586"/>
    </row>
    <row r="137" spans="11:26" ht="15.75" customHeight="1">
      <c r="K137" s="609"/>
      <c r="M137" s="609"/>
      <c r="O137" s="609"/>
      <c r="Q137" s="803"/>
      <c r="T137" s="586"/>
      <c r="U137" s="586"/>
      <c r="V137" s="586"/>
      <c r="W137" s="586"/>
      <c r="X137" s="586"/>
      <c r="Y137" s="586"/>
      <c r="Z137" s="586"/>
    </row>
    <row r="138" spans="11:26" ht="15.75" customHeight="1">
      <c r="K138" s="609"/>
      <c r="M138" s="609"/>
      <c r="O138" s="609"/>
      <c r="Q138" s="803"/>
      <c r="T138" s="586"/>
      <c r="U138" s="586"/>
      <c r="V138" s="586"/>
      <c r="W138" s="586"/>
      <c r="X138" s="586"/>
      <c r="Y138" s="586"/>
      <c r="Z138" s="586"/>
    </row>
    <row r="139" spans="11:26" ht="15.75" customHeight="1">
      <c r="K139" s="609"/>
      <c r="M139" s="609"/>
      <c r="O139" s="609"/>
      <c r="Q139" s="803"/>
      <c r="T139" s="586"/>
      <c r="U139" s="586"/>
      <c r="V139" s="586"/>
      <c r="W139" s="586"/>
      <c r="X139" s="586"/>
      <c r="Y139" s="586"/>
      <c r="Z139" s="586"/>
    </row>
    <row r="140" spans="11:26" ht="15.75" customHeight="1">
      <c r="K140" s="609"/>
      <c r="M140" s="609"/>
      <c r="O140" s="609"/>
      <c r="Q140" s="803"/>
      <c r="T140" s="586"/>
      <c r="U140" s="586"/>
      <c r="V140" s="586"/>
      <c r="W140" s="586"/>
      <c r="X140" s="586"/>
      <c r="Y140" s="586"/>
      <c r="Z140" s="586"/>
    </row>
    <row r="141" spans="11:26" ht="15.75" customHeight="1">
      <c r="K141" s="609"/>
      <c r="M141" s="609"/>
      <c r="O141" s="609"/>
      <c r="Q141" s="803"/>
      <c r="T141" s="586"/>
      <c r="U141" s="586"/>
      <c r="V141" s="586"/>
      <c r="W141" s="586"/>
      <c r="X141" s="586"/>
      <c r="Y141" s="586"/>
      <c r="Z141" s="586"/>
    </row>
    <row r="142" spans="11:26" ht="15.75" customHeight="1">
      <c r="K142" s="609"/>
      <c r="M142" s="609"/>
      <c r="O142" s="609"/>
      <c r="Q142" s="803"/>
      <c r="T142" s="586"/>
      <c r="U142" s="586"/>
      <c r="V142" s="586"/>
      <c r="W142" s="586"/>
      <c r="X142" s="586"/>
      <c r="Y142" s="586"/>
      <c r="Z142" s="586"/>
    </row>
    <row r="143" spans="11:26" ht="15.75" customHeight="1">
      <c r="K143" s="609"/>
      <c r="M143" s="609"/>
      <c r="O143" s="609"/>
      <c r="Q143" s="803"/>
      <c r="T143" s="586"/>
      <c r="U143" s="586"/>
      <c r="V143" s="586"/>
      <c r="W143" s="586"/>
      <c r="X143" s="586"/>
      <c r="Y143" s="586"/>
      <c r="Z143" s="586"/>
    </row>
    <row r="144" spans="11:26" ht="15.75" customHeight="1">
      <c r="K144" s="609"/>
      <c r="M144" s="609"/>
      <c r="O144" s="609"/>
      <c r="Q144" s="803"/>
      <c r="T144" s="586"/>
      <c r="U144" s="586"/>
      <c r="V144" s="586"/>
      <c r="W144" s="586"/>
      <c r="X144" s="586"/>
      <c r="Y144" s="586"/>
      <c r="Z144" s="586"/>
    </row>
    <row r="145" spans="11:26" ht="15.75" customHeight="1">
      <c r="K145" s="609"/>
      <c r="M145" s="609"/>
      <c r="O145" s="609"/>
      <c r="Q145" s="803"/>
      <c r="T145" s="586"/>
      <c r="U145" s="586"/>
      <c r="V145" s="586"/>
      <c r="W145" s="586"/>
      <c r="X145" s="586"/>
      <c r="Y145" s="586"/>
      <c r="Z145" s="586"/>
    </row>
    <row r="146" spans="11:26" ht="15.75" customHeight="1">
      <c r="K146" s="609"/>
      <c r="M146" s="609"/>
      <c r="O146" s="609"/>
      <c r="Q146" s="803"/>
      <c r="T146" s="586"/>
      <c r="U146" s="586"/>
      <c r="V146" s="586"/>
      <c r="W146" s="586"/>
      <c r="X146" s="586"/>
      <c r="Y146" s="586"/>
      <c r="Z146" s="586"/>
    </row>
    <row r="147" spans="11:26" ht="15.75" customHeight="1">
      <c r="K147" s="609"/>
      <c r="M147" s="609"/>
      <c r="O147" s="609"/>
      <c r="Q147" s="803"/>
      <c r="T147" s="586"/>
      <c r="U147" s="586"/>
      <c r="V147" s="586"/>
      <c r="W147" s="586"/>
      <c r="X147" s="586"/>
      <c r="Y147" s="586"/>
      <c r="Z147" s="586"/>
    </row>
    <row r="148" spans="11:26" ht="15.75" customHeight="1">
      <c r="K148" s="609"/>
      <c r="M148" s="609"/>
      <c r="O148" s="609"/>
      <c r="Q148" s="803"/>
      <c r="T148" s="586"/>
      <c r="U148" s="586"/>
      <c r="V148" s="586"/>
      <c r="W148" s="586"/>
      <c r="X148" s="586"/>
      <c r="Y148" s="586"/>
      <c r="Z148" s="586"/>
    </row>
    <row r="149" spans="11:26" ht="15.75" customHeight="1">
      <c r="K149" s="609"/>
      <c r="M149" s="609"/>
      <c r="O149" s="609"/>
      <c r="Q149" s="803"/>
      <c r="T149" s="586"/>
      <c r="U149" s="586"/>
      <c r="V149" s="586"/>
      <c r="W149" s="586"/>
      <c r="X149" s="586"/>
      <c r="Y149" s="586"/>
      <c r="Z149" s="586"/>
    </row>
    <row r="150" spans="11:26" ht="15.75" customHeight="1">
      <c r="K150" s="609"/>
      <c r="M150" s="609"/>
      <c r="O150" s="609"/>
      <c r="Q150" s="803"/>
      <c r="T150" s="586"/>
      <c r="U150" s="586"/>
      <c r="V150" s="586"/>
      <c r="W150" s="586"/>
      <c r="X150" s="586"/>
      <c r="Y150" s="586"/>
      <c r="Z150" s="586"/>
    </row>
    <row r="151" spans="11:26" ht="15.75" customHeight="1">
      <c r="K151" s="609"/>
      <c r="M151" s="609"/>
      <c r="O151" s="609"/>
      <c r="Q151" s="803"/>
      <c r="T151" s="586"/>
      <c r="U151" s="586"/>
      <c r="V151" s="586"/>
      <c r="W151" s="586"/>
      <c r="X151" s="586"/>
      <c r="Y151" s="586"/>
      <c r="Z151" s="586"/>
    </row>
    <row r="152" spans="11:26" ht="15.75" customHeight="1">
      <c r="K152" s="609"/>
      <c r="M152" s="609"/>
      <c r="O152" s="609"/>
      <c r="Q152" s="803"/>
      <c r="T152" s="586"/>
      <c r="U152" s="586"/>
      <c r="V152" s="586"/>
      <c r="W152" s="586"/>
      <c r="X152" s="586"/>
      <c r="Y152" s="586"/>
      <c r="Z152" s="586"/>
    </row>
    <row r="153" spans="11:26" ht="15.75" customHeight="1">
      <c r="K153" s="609"/>
      <c r="M153" s="609"/>
      <c r="O153" s="609"/>
      <c r="Q153" s="803"/>
      <c r="T153" s="586"/>
      <c r="U153" s="586"/>
      <c r="V153" s="586"/>
      <c r="W153" s="586"/>
      <c r="X153" s="586"/>
      <c r="Y153" s="586"/>
      <c r="Z153" s="586"/>
    </row>
    <row r="154" spans="11:26" ht="15.75" customHeight="1">
      <c r="K154" s="609"/>
      <c r="M154" s="609"/>
      <c r="O154" s="609"/>
      <c r="Q154" s="803"/>
      <c r="T154" s="586"/>
      <c r="U154" s="586"/>
      <c r="V154" s="586"/>
      <c r="W154" s="586"/>
      <c r="X154" s="586"/>
      <c r="Y154" s="586"/>
      <c r="Z154" s="586"/>
    </row>
    <row r="155" spans="11:26" ht="15.75" customHeight="1">
      <c r="K155" s="609"/>
      <c r="M155" s="609"/>
      <c r="O155" s="609"/>
      <c r="Q155" s="803"/>
      <c r="T155" s="586"/>
      <c r="U155" s="586"/>
      <c r="V155" s="586"/>
      <c r="W155" s="586"/>
      <c r="X155" s="586"/>
      <c r="Y155" s="586"/>
      <c r="Z155" s="586"/>
    </row>
    <row r="156" spans="11:26" ht="15.75" customHeight="1">
      <c r="K156" s="609"/>
      <c r="M156" s="609"/>
      <c r="O156" s="609"/>
      <c r="Q156" s="803"/>
      <c r="T156" s="586"/>
      <c r="U156" s="586"/>
      <c r="V156" s="586"/>
      <c r="W156" s="586"/>
      <c r="X156" s="586"/>
      <c r="Y156" s="586"/>
      <c r="Z156" s="586"/>
    </row>
    <row r="157" spans="11:26" ht="15.75" customHeight="1">
      <c r="K157" s="609"/>
      <c r="M157" s="609"/>
      <c r="O157" s="609"/>
      <c r="Q157" s="803"/>
      <c r="T157" s="586"/>
      <c r="U157" s="586"/>
      <c r="V157" s="586"/>
      <c r="W157" s="586"/>
      <c r="X157" s="586"/>
      <c r="Y157" s="586"/>
      <c r="Z157" s="586"/>
    </row>
    <row r="158" spans="11:26" ht="15.75" customHeight="1">
      <c r="K158" s="609"/>
      <c r="M158" s="609"/>
      <c r="O158" s="609"/>
      <c r="Q158" s="803"/>
      <c r="T158" s="586"/>
      <c r="U158" s="586"/>
      <c r="V158" s="586"/>
      <c r="W158" s="586"/>
      <c r="X158" s="586"/>
      <c r="Y158" s="586"/>
      <c r="Z158" s="586"/>
    </row>
    <row r="159" spans="11:26" ht="15.75" customHeight="1">
      <c r="K159" s="609"/>
      <c r="M159" s="609"/>
      <c r="O159" s="609"/>
      <c r="Q159" s="803"/>
      <c r="T159" s="586"/>
      <c r="U159" s="586"/>
      <c r="V159" s="586"/>
      <c r="W159" s="586"/>
      <c r="X159" s="586"/>
      <c r="Y159" s="586"/>
      <c r="Z159" s="586"/>
    </row>
    <row r="160" spans="11:26" ht="15.75" customHeight="1">
      <c r="K160" s="609"/>
      <c r="M160" s="609"/>
      <c r="O160" s="609"/>
      <c r="Q160" s="803"/>
      <c r="T160" s="586"/>
      <c r="U160" s="586"/>
      <c r="V160" s="586"/>
      <c r="W160" s="586"/>
      <c r="X160" s="586"/>
      <c r="Y160" s="586"/>
      <c r="Z160" s="586"/>
    </row>
    <row r="161" spans="11:26" ht="15.75" customHeight="1">
      <c r="K161" s="609"/>
      <c r="M161" s="609"/>
      <c r="O161" s="609"/>
      <c r="Q161" s="803"/>
      <c r="T161" s="586"/>
      <c r="U161" s="586"/>
      <c r="V161" s="586"/>
      <c r="W161" s="586"/>
      <c r="X161" s="586"/>
      <c r="Y161" s="586"/>
      <c r="Z161" s="586"/>
    </row>
    <row r="162" spans="11:26" ht="15.75" customHeight="1">
      <c r="K162" s="609"/>
      <c r="M162" s="609"/>
      <c r="O162" s="609"/>
      <c r="Q162" s="803"/>
      <c r="T162" s="586"/>
      <c r="U162" s="586"/>
      <c r="V162" s="586"/>
      <c r="W162" s="586"/>
      <c r="X162" s="586"/>
      <c r="Y162" s="586"/>
      <c r="Z162" s="586"/>
    </row>
    <row r="163" spans="11:26" ht="15.75" customHeight="1">
      <c r="K163" s="609"/>
      <c r="M163" s="609"/>
      <c r="O163" s="609"/>
      <c r="Q163" s="803"/>
      <c r="T163" s="586"/>
      <c r="U163" s="586"/>
      <c r="V163" s="586"/>
      <c r="W163" s="586"/>
      <c r="X163" s="586"/>
      <c r="Y163" s="586"/>
      <c r="Z163" s="586"/>
    </row>
    <row r="164" spans="11:26" ht="15.75" customHeight="1">
      <c r="K164" s="609"/>
      <c r="M164" s="609"/>
      <c r="O164" s="609"/>
      <c r="Q164" s="803"/>
      <c r="T164" s="586"/>
      <c r="U164" s="586"/>
      <c r="V164" s="586"/>
      <c r="W164" s="586"/>
      <c r="X164" s="586"/>
      <c r="Y164" s="586"/>
      <c r="Z164" s="586"/>
    </row>
    <row r="165" spans="11:26" ht="15.75" customHeight="1">
      <c r="K165" s="609"/>
      <c r="M165" s="609"/>
      <c r="O165" s="609"/>
      <c r="Q165" s="803"/>
      <c r="T165" s="586"/>
      <c r="U165" s="586"/>
      <c r="V165" s="586"/>
      <c r="W165" s="586"/>
      <c r="X165" s="586"/>
      <c r="Y165" s="586"/>
      <c r="Z165" s="586"/>
    </row>
    <row r="166" spans="11:26" ht="15.75" customHeight="1">
      <c r="K166" s="609"/>
      <c r="M166" s="609"/>
      <c r="O166" s="609"/>
      <c r="Q166" s="803"/>
      <c r="T166" s="586"/>
      <c r="U166" s="586"/>
      <c r="V166" s="586"/>
      <c r="W166" s="586"/>
      <c r="X166" s="586"/>
      <c r="Y166" s="586"/>
      <c r="Z166" s="586"/>
    </row>
    <row r="167" spans="11:26" ht="15.75" customHeight="1">
      <c r="K167" s="609"/>
      <c r="M167" s="609"/>
      <c r="O167" s="609"/>
      <c r="Q167" s="803"/>
      <c r="T167" s="586"/>
      <c r="U167" s="586"/>
      <c r="V167" s="586"/>
      <c r="W167" s="586"/>
      <c r="X167" s="586"/>
      <c r="Y167" s="586"/>
      <c r="Z167" s="586"/>
    </row>
    <row r="168" spans="11:26" ht="15.75" customHeight="1">
      <c r="K168" s="609"/>
      <c r="M168" s="609"/>
      <c r="O168" s="609"/>
      <c r="Q168" s="803"/>
      <c r="T168" s="586"/>
      <c r="U168" s="586"/>
      <c r="V168" s="586"/>
      <c r="W168" s="586"/>
      <c r="X168" s="586"/>
      <c r="Y168" s="586"/>
      <c r="Z168" s="586"/>
    </row>
    <row r="169" spans="11:26" ht="15.75" customHeight="1">
      <c r="K169" s="609"/>
      <c r="M169" s="609"/>
      <c r="O169" s="609"/>
      <c r="Q169" s="803"/>
      <c r="T169" s="586"/>
      <c r="U169" s="586"/>
      <c r="V169" s="586"/>
      <c r="W169" s="586"/>
      <c r="X169" s="586"/>
      <c r="Y169" s="586"/>
      <c r="Z169" s="586"/>
    </row>
    <row r="170" spans="11:26" ht="15.75" customHeight="1">
      <c r="K170" s="609"/>
      <c r="M170" s="609"/>
      <c r="O170" s="609"/>
      <c r="Q170" s="803"/>
      <c r="T170" s="586"/>
      <c r="U170" s="586"/>
      <c r="V170" s="586"/>
      <c r="W170" s="586"/>
      <c r="X170" s="586"/>
      <c r="Y170" s="586"/>
      <c r="Z170" s="586"/>
    </row>
    <row r="171" spans="11:26" ht="15.75" customHeight="1">
      <c r="K171" s="609"/>
      <c r="M171" s="609"/>
      <c r="O171" s="609"/>
      <c r="Q171" s="803"/>
      <c r="T171" s="586"/>
      <c r="U171" s="586"/>
      <c r="V171" s="586"/>
      <c r="W171" s="586"/>
      <c r="X171" s="586"/>
      <c r="Y171" s="586"/>
      <c r="Z171" s="586"/>
    </row>
    <row r="172" spans="11:26" ht="15.75" customHeight="1">
      <c r="K172" s="609"/>
      <c r="M172" s="609"/>
      <c r="O172" s="609"/>
      <c r="Q172" s="803"/>
      <c r="T172" s="586"/>
      <c r="U172" s="586"/>
      <c r="V172" s="586"/>
      <c r="W172" s="586"/>
      <c r="X172" s="586"/>
      <c r="Y172" s="586"/>
      <c r="Z172" s="586"/>
    </row>
    <row r="173" spans="11:26" ht="15.75" customHeight="1">
      <c r="K173" s="609"/>
      <c r="M173" s="609"/>
      <c r="O173" s="609"/>
      <c r="Q173" s="803"/>
      <c r="T173" s="586"/>
      <c r="U173" s="586"/>
      <c r="V173" s="586"/>
      <c r="W173" s="586"/>
      <c r="X173" s="586"/>
      <c r="Y173" s="586"/>
      <c r="Z173" s="586"/>
    </row>
    <row r="174" spans="11:26" ht="15.75" customHeight="1">
      <c r="K174" s="609"/>
      <c r="M174" s="609"/>
      <c r="O174" s="609"/>
      <c r="Q174" s="803"/>
      <c r="T174" s="586"/>
      <c r="U174" s="586"/>
      <c r="V174" s="586"/>
      <c r="W174" s="586"/>
      <c r="X174" s="586"/>
      <c r="Y174" s="586"/>
      <c r="Z174" s="586"/>
    </row>
    <row r="175" spans="11:26" ht="15.75" customHeight="1">
      <c r="K175" s="609"/>
      <c r="M175" s="609"/>
      <c r="O175" s="609"/>
      <c r="Q175" s="803"/>
      <c r="T175" s="586"/>
      <c r="U175" s="586"/>
      <c r="V175" s="586"/>
      <c r="W175" s="586"/>
      <c r="X175" s="586"/>
      <c r="Y175" s="586"/>
      <c r="Z175" s="586"/>
    </row>
    <row r="176" spans="11:26" ht="15.75" customHeight="1">
      <c r="K176" s="609"/>
      <c r="M176" s="609"/>
      <c r="O176" s="609"/>
      <c r="Q176" s="803"/>
      <c r="T176" s="586"/>
      <c r="U176" s="586"/>
      <c r="V176" s="586"/>
      <c r="W176" s="586"/>
      <c r="X176" s="586"/>
      <c r="Y176" s="586"/>
      <c r="Z176" s="586"/>
    </row>
    <row r="177" spans="11:26" ht="15.75" customHeight="1">
      <c r="K177" s="609"/>
      <c r="M177" s="609"/>
      <c r="O177" s="609"/>
      <c r="Q177" s="803"/>
      <c r="T177" s="586"/>
      <c r="U177" s="586"/>
      <c r="V177" s="586"/>
      <c r="W177" s="586"/>
      <c r="X177" s="586"/>
      <c r="Y177" s="586"/>
      <c r="Z177" s="586"/>
    </row>
    <row r="178" spans="11:26" ht="15.75" customHeight="1">
      <c r="K178" s="609"/>
      <c r="M178" s="609"/>
      <c r="O178" s="609"/>
      <c r="Q178" s="803"/>
      <c r="T178" s="586"/>
      <c r="U178" s="586"/>
      <c r="V178" s="586"/>
      <c r="W178" s="586"/>
      <c r="X178" s="586"/>
      <c r="Y178" s="586"/>
      <c r="Z178" s="586"/>
    </row>
    <row r="179" spans="11:26" ht="15.75" customHeight="1">
      <c r="K179" s="609"/>
      <c r="M179" s="609"/>
      <c r="O179" s="609"/>
      <c r="Q179" s="803"/>
      <c r="T179" s="586"/>
      <c r="U179" s="586"/>
      <c r="V179" s="586"/>
      <c r="W179" s="586"/>
      <c r="X179" s="586"/>
      <c r="Y179" s="586"/>
      <c r="Z179" s="586"/>
    </row>
    <row r="180" spans="11:26" ht="15.75" customHeight="1">
      <c r="K180" s="609"/>
      <c r="M180" s="609"/>
      <c r="O180" s="609"/>
      <c r="Q180" s="803"/>
      <c r="T180" s="586"/>
      <c r="U180" s="586"/>
      <c r="V180" s="586"/>
      <c r="W180" s="586"/>
      <c r="X180" s="586"/>
      <c r="Y180" s="586"/>
      <c r="Z180" s="586"/>
    </row>
    <row r="181" spans="11:26" ht="15.75" customHeight="1">
      <c r="K181" s="609"/>
      <c r="M181" s="609"/>
      <c r="O181" s="609"/>
      <c r="Q181" s="803"/>
      <c r="T181" s="586"/>
      <c r="U181" s="586"/>
      <c r="V181" s="586"/>
      <c r="W181" s="586"/>
      <c r="X181" s="586"/>
      <c r="Y181" s="586"/>
      <c r="Z181" s="586"/>
    </row>
    <row r="182" spans="11:26" ht="15.75" customHeight="1">
      <c r="K182" s="609"/>
      <c r="M182" s="609"/>
      <c r="O182" s="609"/>
      <c r="Q182" s="803"/>
      <c r="T182" s="586"/>
      <c r="U182" s="586"/>
      <c r="V182" s="586"/>
      <c r="W182" s="586"/>
      <c r="X182" s="586"/>
      <c r="Y182" s="586"/>
      <c r="Z182" s="586"/>
    </row>
    <row r="183" spans="11:26" ht="15.75" customHeight="1">
      <c r="K183" s="609"/>
      <c r="M183" s="609"/>
      <c r="O183" s="609"/>
      <c r="Q183" s="803"/>
      <c r="T183" s="586"/>
      <c r="U183" s="586"/>
      <c r="V183" s="586"/>
      <c r="W183" s="586"/>
      <c r="X183" s="586"/>
      <c r="Y183" s="586"/>
      <c r="Z183" s="586"/>
    </row>
    <row r="184" spans="11:26" ht="15.75" customHeight="1">
      <c r="K184" s="609"/>
      <c r="M184" s="609"/>
      <c r="O184" s="609"/>
      <c r="Q184" s="803"/>
      <c r="T184" s="586"/>
      <c r="U184" s="586"/>
      <c r="V184" s="586"/>
      <c r="W184" s="586"/>
      <c r="X184" s="586"/>
      <c r="Y184" s="586"/>
      <c r="Z184" s="586"/>
    </row>
    <row r="185" spans="11:26" ht="15.75" customHeight="1">
      <c r="K185" s="609"/>
      <c r="M185" s="609"/>
      <c r="O185" s="609"/>
      <c r="Q185" s="803"/>
      <c r="T185" s="586"/>
      <c r="U185" s="586"/>
      <c r="V185" s="586"/>
      <c r="W185" s="586"/>
      <c r="X185" s="586"/>
      <c r="Y185" s="586"/>
      <c r="Z185" s="586"/>
    </row>
    <row r="186" spans="11:26" ht="15.75" customHeight="1">
      <c r="K186" s="609"/>
      <c r="M186" s="609"/>
      <c r="O186" s="609"/>
      <c r="Q186" s="803"/>
      <c r="T186" s="586"/>
      <c r="U186" s="586"/>
      <c r="V186" s="586"/>
      <c r="W186" s="586"/>
      <c r="X186" s="586"/>
      <c r="Y186" s="586"/>
      <c r="Z186" s="586"/>
    </row>
    <row r="187" spans="11:26" ht="15.75" customHeight="1">
      <c r="K187" s="609"/>
      <c r="M187" s="609"/>
      <c r="O187" s="609"/>
      <c r="Q187" s="803"/>
      <c r="T187" s="586"/>
      <c r="U187" s="586"/>
      <c r="V187" s="586"/>
      <c r="W187" s="586"/>
      <c r="X187" s="586"/>
      <c r="Y187" s="586"/>
      <c r="Z187" s="586"/>
    </row>
    <row r="188" spans="11:26" ht="15.75" customHeight="1">
      <c r="K188" s="609"/>
      <c r="M188" s="609"/>
      <c r="O188" s="609"/>
      <c r="Q188" s="803"/>
      <c r="T188" s="586"/>
      <c r="U188" s="586"/>
      <c r="V188" s="586"/>
      <c r="W188" s="586"/>
      <c r="X188" s="586"/>
      <c r="Y188" s="586"/>
      <c r="Z188" s="586"/>
    </row>
    <row r="189" spans="11:26" ht="15.75" customHeight="1">
      <c r="K189" s="609"/>
      <c r="M189" s="609"/>
      <c r="O189" s="609"/>
      <c r="Q189" s="803"/>
      <c r="T189" s="586"/>
      <c r="U189" s="586"/>
      <c r="V189" s="586"/>
      <c r="W189" s="586"/>
      <c r="X189" s="586"/>
      <c r="Y189" s="586"/>
      <c r="Z189" s="586"/>
    </row>
    <row r="190" spans="11:26" ht="15.75" customHeight="1">
      <c r="K190" s="609"/>
      <c r="M190" s="609"/>
      <c r="O190" s="609"/>
      <c r="Q190" s="803"/>
      <c r="T190" s="586"/>
      <c r="U190" s="586"/>
      <c r="V190" s="586"/>
      <c r="W190" s="586"/>
      <c r="X190" s="586"/>
      <c r="Y190" s="586"/>
      <c r="Z190" s="586"/>
    </row>
    <row r="191" spans="11:26" ht="15.75" customHeight="1">
      <c r="K191" s="609"/>
      <c r="M191" s="609"/>
      <c r="O191" s="609"/>
      <c r="Q191" s="803"/>
      <c r="T191" s="586"/>
      <c r="U191" s="586"/>
      <c r="V191" s="586"/>
      <c r="W191" s="586"/>
      <c r="X191" s="586"/>
      <c r="Y191" s="586"/>
      <c r="Z191" s="586"/>
    </row>
    <row r="192" spans="11:26" ht="15.75" customHeight="1">
      <c r="K192" s="609"/>
      <c r="M192" s="609"/>
      <c r="O192" s="609"/>
      <c r="Q192" s="803"/>
      <c r="T192" s="586"/>
      <c r="U192" s="586"/>
      <c r="V192" s="586"/>
      <c r="W192" s="586"/>
      <c r="X192" s="586"/>
      <c r="Y192" s="586"/>
      <c r="Z192" s="586"/>
    </row>
    <row r="193" spans="11:26" ht="15.75" customHeight="1">
      <c r="K193" s="609"/>
      <c r="M193" s="609"/>
      <c r="O193" s="609"/>
      <c r="Q193" s="803"/>
      <c r="T193" s="586"/>
      <c r="U193" s="586"/>
      <c r="V193" s="586"/>
      <c r="W193" s="586"/>
      <c r="X193" s="586"/>
      <c r="Y193" s="586"/>
      <c r="Z193" s="586"/>
    </row>
    <row r="194" spans="11:26" ht="15.75" customHeight="1">
      <c r="K194" s="609"/>
      <c r="M194" s="609"/>
      <c r="O194" s="609"/>
      <c r="Q194" s="803"/>
      <c r="T194" s="586"/>
      <c r="U194" s="586"/>
      <c r="V194" s="586"/>
      <c r="W194" s="586"/>
      <c r="X194" s="586"/>
      <c r="Y194" s="586"/>
      <c r="Z194" s="586"/>
    </row>
    <row r="195" spans="11:26" ht="15.75" customHeight="1">
      <c r="K195" s="609"/>
      <c r="M195" s="609"/>
      <c r="O195" s="609"/>
      <c r="Q195" s="803"/>
      <c r="T195" s="586"/>
      <c r="U195" s="586"/>
      <c r="V195" s="586"/>
      <c r="W195" s="586"/>
      <c r="X195" s="586"/>
      <c r="Y195" s="586"/>
      <c r="Z195" s="586"/>
    </row>
    <row r="196" spans="11:26" ht="15.75" customHeight="1">
      <c r="K196" s="609"/>
      <c r="M196" s="609"/>
      <c r="O196" s="609"/>
      <c r="Q196" s="803"/>
      <c r="T196" s="586"/>
      <c r="U196" s="586"/>
      <c r="V196" s="586"/>
      <c r="W196" s="586"/>
      <c r="X196" s="586"/>
      <c r="Y196" s="586"/>
      <c r="Z196" s="586"/>
    </row>
    <row r="197" spans="11:26" ht="15.75" customHeight="1">
      <c r="K197" s="609"/>
      <c r="M197" s="609"/>
      <c r="O197" s="609"/>
      <c r="Q197" s="803"/>
      <c r="T197" s="586"/>
      <c r="U197" s="586"/>
      <c r="V197" s="586"/>
      <c r="W197" s="586"/>
      <c r="X197" s="586"/>
      <c r="Y197" s="586"/>
      <c r="Z197" s="586"/>
    </row>
    <row r="198" spans="11:26" ht="15.75" customHeight="1">
      <c r="K198" s="609"/>
      <c r="M198" s="609"/>
      <c r="O198" s="609"/>
      <c r="Q198" s="803"/>
      <c r="T198" s="586"/>
      <c r="U198" s="586"/>
      <c r="V198" s="586"/>
      <c r="W198" s="586"/>
      <c r="X198" s="586"/>
      <c r="Y198" s="586"/>
      <c r="Z198" s="586"/>
    </row>
    <row r="199" spans="11:26" ht="15.75" customHeight="1">
      <c r="K199" s="609"/>
      <c r="M199" s="609"/>
      <c r="O199" s="609"/>
      <c r="Q199" s="803"/>
      <c r="T199" s="586"/>
      <c r="U199" s="586"/>
      <c r="V199" s="586"/>
      <c r="W199" s="586"/>
      <c r="X199" s="586"/>
      <c r="Y199" s="586"/>
      <c r="Z199" s="586"/>
    </row>
    <row r="200" spans="11:26" ht="15.75" customHeight="1">
      <c r="K200" s="609"/>
      <c r="M200" s="609"/>
      <c r="O200" s="609"/>
      <c r="Q200" s="803"/>
      <c r="T200" s="586"/>
      <c r="U200" s="586"/>
      <c r="V200" s="586"/>
      <c r="W200" s="586"/>
      <c r="X200" s="586"/>
      <c r="Y200" s="586"/>
      <c r="Z200" s="586"/>
    </row>
    <row r="201" spans="11:26" ht="15.75" customHeight="1">
      <c r="K201" s="609"/>
      <c r="M201" s="609"/>
      <c r="O201" s="609"/>
      <c r="Q201" s="803"/>
      <c r="T201" s="586"/>
      <c r="U201" s="586"/>
      <c r="V201" s="586"/>
      <c r="W201" s="586"/>
      <c r="X201" s="586"/>
      <c r="Y201" s="586"/>
      <c r="Z201" s="586"/>
    </row>
    <row r="202" spans="11:26" ht="15.75" customHeight="1">
      <c r="K202" s="609"/>
      <c r="M202" s="609"/>
      <c r="O202" s="609"/>
      <c r="Q202" s="803"/>
      <c r="T202" s="586"/>
      <c r="U202" s="586"/>
      <c r="V202" s="586"/>
      <c r="W202" s="586"/>
      <c r="X202" s="586"/>
      <c r="Y202" s="586"/>
      <c r="Z202" s="586"/>
    </row>
    <row r="203" spans="11:26" ht="15.75" customHeight="1">
      <c r="K203" s="609"/>
      <c r="M203" s="609"/>
      <c r="O203" s="609"/>
      <c r="Q203" s="803"/>
      <c r="T203" s="586"/>
      <c r="U203" s="586"/>
      <c r="V203" s="586"/>
      <c r="W203" s="586"/>
      <c r="X203" s="586"/>
      <c r="Y203" s="586"/>
      <c r="Z203" s="586"/>
    </row>
    <row r="204" spans="11:26" ht="15.75" customHeight="1">
      <c r="K204" s="609"/>
      <c r="M204" s="609"/>
      <c r="O204" s="609"/>
      <c r="Q204" s="803"/>
      <c r="T204" s="586"/>
      <c r="U204" s="586"/>
      <c r="V204" s="586"/>
      <c r="W204" s="586"/>
      <c r="X204" s="586"/>
      <c r="Y204" s="586"/>
      <c r="Z204" s="586"/>
    </row>
    <row r="205" spans="11:26" ht="15.75" customHeight="1">
      <c r="K205" s="609"/>
      <c r="M205" s="609"/>
      <c r="O205" s="609"/>
      <c r="Q205" s="803"/>
      <c r="T205" s="586"/>
      <c r="U205" s="586"/>
      <c r="V205" s="586"/>
      <c r="W205" s="586"/>
      <c r="X205" s="586"/>
      <c r="Y205" s="586"/>
      <c r="Z205" s="586"/>
    </row>
    <row r="206" spans="11:26" ht="15.75" customHeight="1">
      <c r="K206" s="609"/>
      <c r="M206" s="609"/>
      <c r="O206" s="609"/>
      <c r="Q206" s="803"/>
      <c r="T206" s="586"/>
      <c r="U206" s="586"/>
      <c r="V206" s="586"/>
      <c r="W206" s="586"/>
      <c r="X206" s="586"/>
      <c r="Y206" s="586"/>
      <c r="Z206" s="586"/>
    </row>
    <row r="207" spans="11:26" ht="15.75" customHeight="1">
      <c r="K207" s="609"/>
      <c r="M207" s="609"/>
      <c r="O207" s="609"/>
      <c r="Q207" s="803"/>
      <c r="T207" s="586"/>
      <c r="U207" s="586"/>
      <c r="V207" s="586"/>
      <c r="W207" s="586"/>
      <c r="X207" s="586"/>
      <c r="Y207" s="586"/>
      <c r="Z207" s="586"/>
    </row>
    <row r="208" spans="11:26" ht="15.75" customHeight="1">
      <c r="K208" s="609"/>
      <c r="M208" s="609"/>
      <c r="O208" s="609"/>
      <c r="Q208" s="803"/>
      <c r="T208" s="586"/>
      <c r="U208" s="586"/>
      <c r="V208" s="586"/>
      <c r="W208" s="586"/>
      <c r="X208" s="586"/>
      <c r="Y208" s="586"/>
      <c r="Z208" s="586"/>
    </row>
    <row r="209" spans="11:26" ht="15.75" customHeight="1">
      <c r="K209" s="609"/>
      <c r="M209" s="609"/>
      <c r="O209" s="609"/>
      <c r="Q209" s="803"/>
      <c r="T209" s="586"/>
      <c r="U209" s="586"/>
      <c r="V209" s="586"/>
      <c r="W209" s="586"/>
      <c r="X209" s="586"/>
      <c r="Y209" s="586"/>
      <c r="Z209" s="586"/>
    </row>
    <row r="210" spans="11:26" ht="15.75" customHeight="1">
      <c r="K210" s="609"/>
      <c r="M210" s="609"/>
      <c r="O210" s="609"/>
      <c r="Q210" s="803"/>
      <c r="T210" s="586"/>
      <c r="U210" s="586"/>
      <c r="V210" s="586"/>
      <c r="W210" s="586"/>
      <c r="X210" s="586"/>
      <c r="Y210" s="586"/>
      <c r="Z210" s="586"/>
    </row>
    <row r="211" spans="11:26" ht="15.75" customHeight="1">
      <c r="K211" s="609"/>
      <c r="M211" s="609"/>
      <c r="O211" s="609"/>
      <c r="Q211" s="803"/>
      <c r="T211" s="586"/>
      <c r="U211" s="586"/>
      <c r="V211" s="586"/>
      <c r="W211" s="586"/>
      <c r="X211" s="586"/>
      <c r="Y211" s="586"/>
      <c r="Z211" s="586"/>
    </row>
    <row r="212" spans="11:26" ht="15.75" customHeight="1">
      <c r="K212" s="609"/>
      <c r="M212" s="609"/>
      <c r="O212" s="609"/>
      <c r="Q212" s="803"/>
      <c r="T212" s="586"/>
      <c r="U212" s="586"/>
      <c r="V212" s="586"/>
      <c r="W212" s="586"/>
      <c r="X212" s="586"/>
      <c r="Y212" s="586"/>
      <c r="Z212" s="586"/>
    </row>
    <row r="213" spans="11:26" ht="15.75" customHeight="1">
      <c r="K213" s="609"/>
      <c r="M213" s="609"/>
      <c r="O213" s="609"/>
      <c r="Q213" s="803"/>
      <c r="T213" s="586"/>
      <c r="U213" s="586"/>
      <c r="V213" s="586"/>
      <c r="W213" s="586"/>
      <c r="X213" s="586"/>
      <c r="Y213" s="586"/>
      <c r="Z213" s="586"/>
    </row>
    <row r="214" spans="11:26" ht="15.75" customHeight="1">
      <c r="K214" s="609"/>
      <c r="M214" s="609"/>
      <c r="O214" s="609"/>
      <c r="Q214" s="803"/>
      <c r="T214" s="586"/>
      <c r="U214" s="586"/>
      <c r="V214" s="586"/>
      <c r="W214" s="586"/>
      <c r="X214" s="586"/>
      <c r="Y214" s="586"/>
      <c r="Z214" s="586"/>
    </row>
    <row r="215" spans="11:26" ht="15.75" customHeight="1">
      <c r="K215" s="609"/>
      <c r="M215" s="609"/>
      <c r="O215" s="609"/>
      <c r="Q215" s="803"/>
      <c r="T215" s="586"/>
      <c r="U215" s="586"/>
      <c r="V215" s="586"/>
      <c r="W215" s="586"/>
      <c r="X215" s="586"/>
      <c r="Y215" s="586"/>
      <c r="Z215" s="586"/>
    </row>
    <row r="216" spans="11:26" ht="15.75" customHeight="1">
      <c r="K216" s="609"/>
      <c r="M216" s="609"/>
      <c r="O216" s="609"/>
      <c r="Q216" s="803"/>
      <c r="T216" s="586"/>
      <c r="U216" s="586"/>
      <c r="V216" s="586"/>
      <c r="W216" s="586"/>
      <c r="X216" s="586"/>
      <c r="Y216" s="586"/>
      <c r="Z216" s="586"/>
    </row>
    <row r="217" spans="11:26" ht="15.75" customHeight="1">
      <c r="K217" s="609"/>
      <c r="M217" s="609"/>
      <c r="O217" s="609"/>
      <c r="Q217" s="803"/>
      <c r="T217" s="586"/>
      <c r="U217" s="586"/>
      <c r="V217" s="586"/>
      <c r="W217" s="586"/>
      <c r="X217" s="586"/>
      <c r="Y217" s="586"/>
      <c r="Z217" s="586"/>
    </row>
    <row r="218" spans="11:26" ht="15.75" customHeight="1">
      <c r="K218" s="609"/>
      <c r="M218" s="609"/>
      <c r="O218" s="609"/>
      <c r="Q218" s="803"/>
      <c r="T218" s="586"/>
      <c r="U218" s="586"/>
      <c r="V218" s="586"/>
      <c r="W218" s="586"/>
      <c r="X218" s="586"/>
      <c r="Y218" s="586"/>
      <c r="Z218" s="586"/>
    </row>
    <row r="219" spans="11:26" ht="15.75" customHeight="1">
      <c r="K219" s="609"/>
      <c r="M219" s="609"/>
      <c r="O219" s="609"/>
      <c r="Q219" s="803"/>
      <c r="T219" s="586"/>
      <c r="U219" s="586"/>
      <c r="V219" s="586"/>
      <c r="W219" s="586"/>
      <c r="X219" s="586"/>
      <c r="Y219" s="586"/>
      <c r="Z219" s="586"/>
    </row>
    <row r="220" spans="11:26" ht="15.75" customHeight="1">
      <c r="K220" s="609"/>
      <c r="M220" s="609"/>
      <c r="O220" s="609"/>
      <c r="Q220" s="803"/>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4">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A3" sqref="A3"/>
    </sheetView>
  </sheetViews>
  <sheetFormatPr baseColWidth="10" defaultColWidth="12.625" defaultRowHeight="15" customHeight="1"/>
  <cols>
    <col min="1" max="1" width="4.7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customWidth="1"/>
    <col min="11" max="11" width="7.375" style="571" customWidth="1"/>
    <col min="12" max="12" width="53.125" style="571" customWidth="1"/>
    <col min="13" max="13" width="8.25" style="571" customWidth="1"/>
    <col min="14" max="14" width="53.125" style="571" customWidth="1"/>
    <col min="15" max="15" width="22.5" style="571" customWidth="1"/>
    <col min="16" max="16" width="53.125" style="571" customWidth="1"/>
    <col min="17" max="19" width="15.2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804"/>
      <c r="U1" s="804"/>
      <c r="V1" s="804"/>
      <c r="W1" s="804"/>
      <c r="X1" s="804"/>
      <c r="Y1" s="804"/>
      <c r="Z1" s="804"/>
    </row>
    <row r="2" spans="1:26" ht="81" customHeight="1">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805"/>
      <c r="U2" s="805"/>
      <c r="V2" s="805"/>
      <c r="W2" s="805"/>
      <c r="X2" s="805"/>
      <c r="Y2" s="805"/>
      <c r="Z2" s="805"/>
    </row>
    <row r="3" spans="1:26" ht="80.099999999999994" customHeight="1">
      <c r="A3" s="645" t="s">
        <v>16</v>
      </c>
      <c r="B3" s="646" t="s">
        <v>17</v>
      </c>
      <c r="C3" s="646" t="s">
        <v>66</v>
      </c>
      <c r="D3" s="647" t="s">
        <v>281</v>
      </c>
      <c r="E3" s="648" t="s">
        <v>282</v>
      </c>
      <c r="F3" s="647" t="s">
        <v>283</v>
      </c>
      <c r="G3" s="648" t="s">
        <v>284</v>
      </c>
      <c r="H3" s="649"/>
      <c r="I3" s="650" t="s">
        <v>303</v>
      </c>
      <c r="J3" s="651" t="s">
        <v>304</v>
      </c>
      <c r="K3" s="652">
        <v>20000000</v>
      </c>
      <c r="L3" s="648" t="s">
        <v>305</v>
      </c>
      <c r="M3" s="653">
        <v>20000000</v>
      </c>
      <c r="N3" s="651" t="s">
        <v>2031</v>
      </c>
      <c r="O3" s="728"/>
      <c r="P3" s="520"/>
      <c r="Q3" s="730"/>
      <c r="R3" s="648"/>
      <c r="S3" s="787"/>
      <c r="T3" s="170"/>
      <c r="U3" s="134"/>
      <c r="V3" s="166"/>
      <c r="W3" s="166"/>
      <c r="X3" s="166"/>
      <c r="Y3" s="166"/>
      <c r="Z3" s="166"/>
    </row>
    <row r="4" spans="1:26" ht="80.099999999999994" customHeight="1">
      <c r="A4" s="577" t="s">
        <v>16</v>
      </c>
      <c r="B4" s="132" t="s">
        <v>17</v>
      </c>
      <c r="C4" s="132" t="s">
        <v>66</v>
      </c>
      <c r="D4" s="578" t="s">
        <v>281</v>
      </c>
      <c r="E4" s="579" t="s">
        <v>282</v>
      </c>
      <c r="F4" s="578" t="s">
        <v>407</v>
      </c>
      <c r="G4" s="579" t="s">
        <v>408</v>
      </c>
      <c r="H4" s="580"/>
      <c r="I4" s="581" t="s">
        <v>303</v>
      </c>
      <c r="J4" s="145" t="s">
        <v>415</v>
      </c>
      <c r="K4" s="133">
        <v>80000000</v>
      </c>
      <c r="L4" s="579"/>
      <c r="M4" s="146">
        <v>0</v>
      </c>
      <c r="N4" s="145" t="s">
        <v>2032</v>
      </c>
      <c r="O4" s="235">
        <v>10000000</v>
      </c>
      <c r="P4" s="861" t="s">
        <v>2033</v>
      </c>
      <c r="Q4" s="585" t="s">
        <v>53</v>
      </c>
      <c r="R4" s="579"/>
      <c r="S4" s="218"/>
      <c r="T4" s="170"/>
      <c r="U4" s="134"/>
      <c r="V4" s="169"/>
      <c r="W4" s="169"/>
      <c r="X4" s="169"/>
      <c r="Y4" s="169"/>
      <c r="Z4" s="169"/>
    </row>
    <row r="5" spans="1:26" ht="80.099999999999994" customHeight="1">
      <c r="A5" s="577" t="s">
        <v>16</v>
      </c>
      <c r="B5" s="132" t="s">
        <v>17</v>
      </c>
      <c r="C5" s="132" t="s">
        <v>66</v>
      </c>
      <c r="D5" s="578" t="s">
        <v>281</v>
      </c>
      <c r="E5" s="579" t="s">
        <v>282</v>
      </c>
      <c r="F5" s="578" t="s">
        <v>306</v>
      </c>
      <c r="G5" s="579" t="s">
        <v>307</v>
      </c>
      <c r="H5" s="580"/>
      <c r="I5" s="581" t="s">
        <v>303</v>
      </c>
      <c r="J5" s="145" t="s">
        <v>314</v>
      </c>
      <c r="K5" s="133">
        <v>10000000</v>
      </c>
      <c r="L5" s="579" t="s">
        <v>315</v>
      </c>
      <c r="M5" s="146">
        <v>200000000</v>
      </c>
      <c r="N5" s="145" t="s">
        <v>2034</v>
      </c>
      <c r="O5" s="235">
        <v>30000000</v>
      </c>
      <c r="P5" s="862" t="s">
        <v>2035</v>
      </c>
      <c r="Q5" s="585" t="s">
        <v>53</v>
      </c>
      <c r="R5" s="579"/>
      <c r="S5" s="218"/>
      <c r="T5" s="170"/>
      <c r="U5" s="134"/>
      <c r="V5" s="586"/>
      <c r="W5" s="586"/>
      <c r="X5" s="586"/>
      <c r="Y5" s="586"/>
      <c r="Z5" s="586"/>
    </row>
    <row r="6" spans="1:26" ht="80.099999999999994" customHeight="1">
      <c r="A6" s="577" t="s">
        <v>16</v>
      </c>
      <c r="B6" s="132" t="s">
        <v>17</v>
      </c>
      <c r="C6" s="132" t="s">
        <v>66</v>
      </c>
      <c r="D6" s="578" t="s">
        <v>281</v>
      </c>
      <c r="E6" s="579" t="s">
        <v>282</v>
      </c>
      <c r="F6" s="578" t="s">
        <v>317</v>
      </c>
      <c r="G6" s="579" t="s">
        <v>318</v>
      </c>
      <c r="H6" s="580"/>
      <c r="I6" s="581" t="s">
        <v>303</v>
      </c>
      <c r="J6" s="145" t="s">
        <v>322</v>
      </c>
      <c r="K6" s="133">
        <v>20000000</v>
      </c>
      <c r="L6" s="579" t="s">
        <v>322</v>
      </c>
      <c r="M6" s="146">
        <v>20000000</v>
      </c>
      <c r="N6" s="145" t="s">
        <v>2037</v>
      </c>
      <c r="O6" s="235"/>
      <c r="P6" s="204"/>
      <c r="Q6" s="585"/>
      <c r="R6" s="579"/>
      <c r="S6" s="218"/>
      <c r="T6" s="170"/>
      <c r="U6" s="134"/>
      <c r="V6" s="586"/>
      <c r="W6" s="586"/>
      <c r="X6" s="586"/>
      <c r="Y6" s="586"/>
      <c r="Z6" s="586"/>
    </row>
    <row r="7" spans="1:26" ht="80.099999999999994" customHeight="1">
      <c r="A7" s="577" t="s">
        <v>16</v>
      </c>
      <c r="B7" s="132" t="s">
        <v>17</v>
      </c>
      <c r="C7" s="132" t="s">
        <v>66</v>
      </c>
      <c r="D7" s="578" t="s">
        <v>281</v>
      </c>
      <c r="E7" s="579" t="s">
        <v>282</v>
      </c>
      <c r="F7" s="578" t="s">
        <v>323</v>
      </c>
      <c r="G7" s="579" t="s">
        <v>324</v>
      </c>
      <c r="H7" s="580"/>
      <c r="I7" s="581" t="s">
        <v>303</v>
      </c>
      <c r="J7" s="145" t="s">
        <v>329</v>
      </c>
      <c r="K7" s="133">
        <v>0</v>
      </c>
      <c r="L7" s="579" t="s">
        <v>330</v>
      </c>
      <c r="M7" s="146">
        <v>7000000</v>
      </c>
      <c r="N7" s="145" t="s">
        <v>2040</v>
      </c>
      <c r="O7" s="235">
        <v>40000000</v>
      </c>
      <c r="P7" s="861" t="s">
        <v>2041</v>
      </c>
      <c r="Q7" s="585" t="s">
        <v>53</v>
      </c>
      <c r="R7" s="579"/>
      <c r="S7" s="218"/>
      <c r="T7" s="170"/>
      <c r="U7" s="134"/>
      <c r="V7" s="586"/>
      <c r="W7" s="586"/>
      <c r="X7" s="586"/>
      <c r="Y7" s="586"/>
      <c r="Z7" s="586"/>
    </row>
    <row r="8" spans="1:26" ht="80.099999999999994" customHeight="1">
      <c r="A8" s="577" t="s">
        <v>16</v>
      </c>
      <c r="B8" s="132" t="s">
        <v>17</v>
      </c>
      <c r="C8" s="132" t="s">
        <v>66</v>
      </c>
      <c r="D8" s="578" t="s">
        <v>281</v>
      </c>
      <c r="E8" s="579" t="s">
        <v>282</v>
      </c>
      <c r="F8" s="578" t="s">
        <v>334</v>
      </c>
      <c r="G8" s="579" t="s">
        <v>335</v>
      </c>
      <c r="H8" s="580"/>
      <c r="I8" s="581" t="s">
        <v>303</v>
      </c>
      <c r="J8" s="145" t="s">
        <v>338</v>
      </c>
      <c r="K8" s="133">
        <v>200000000</v>
      </c>
      <c r="L8" s="579"/>
      <c r="M8" s="146">
        <v>0</v>
      </c>
      <c r="N8" s="145" t="s">
        <v>2044</v>
      </c>
      <c r="O8" s="235"/>
      <c r="P8" s="204"/>
      <c r="Q8" s="585"/>
      <c r="R8" s="579"/>
      <c r="S8" s="218"/>
      <c r="T8" s="170"/>
      <c r="U8" s="134"/>
      <c r="V8" s="586"/>
      <c r="W8" s="586"/>
      <c r="X8" s="586"/>
      <c r="Y8" s="586"/>
      <c r="Z8" s="586"/>
    </row>
    <row r="9" spans="1:26" ht="80.099999999999994" customHeight="1">
      <c r="A9" s="592" t="s">
        <v>120</v>
      </c>
      <c r="B9" s="593" t="s">
        <v>122</v>
      </c>
      <c r="C9" s="593" t="s">
        <v>125</v>
      </c>
      <c r="D9" s="594" t="s">
        <v>126</v>
      </c>
      <c r="E9" s="595" t="s">
        <v>127</v>
      </c>
      <c r="F9" s="594" t="s">
        <v>129</v>
      </c>
      <c r="G9" s="595" t="s">
        <v>132</v>
      </c>
      <c r="H9" s="596"/>
      <c r="I9" s="597"/>
      <c r="J9" s="598"/>
      <c r="K9" s="659">
        <v>0</v>
      </c>
      <c r="L9" s="595"/>
      <c r="M9" s="148">
        <v>0</v>
      </c>
      <c r="N9" s="598" t="s">
        <v>2045</v>
      </c>
      <c r="O9" s="659"/>
      <c r="P9" s="251"/>
      <c r="Q9" s="764"/>
      <c r="R9" s="595"/>
      <c r="S9" s="148"/>
      <c r="T9" s="170"/>
      <c r="U9" s="134"/>
      <c r="V9" s="586"/>
      <c r="W9" s="586"/>
      <c r="X9" s="586"/>
      <c r="Y9" s="586"/>
      <c r="Z9" s="586"/>
    </row>
    <row r="10" spans="1:26" ht="16.5">
      <c r="T10" s="586"/>
      <c r="U10" s="586"/>
      <c r="V10" s="586"/>
      <c r="W10" s="586"/>
      <c r="X10" s="586"/>
      <c r="Y10" s="586"/>
      <c r="Z10" s="586"/>
    </row>
    <row r="11" spans="1:26" ht="16.5">
      <c r="T11" s="586"/>
      <c r="U11" s="586"/>
      <c r="V11" s="586"/>
      <c r="W11" s="586"/>
      <c r="X11" s="586"/>
      <c r="Y11" s="586"/>
      <c r="Z11" s="586"/>
    </row>
    <row r="12" spans="1:26" ht="16.5">
      <c r="T12" s="586"/>
      <c r="U12" s="586"/>
      <c r="V12" s="586"/>
      <c r="W12" s="586"/>
      <c r="X12" s="586"/>
      <c r="Y12" s="586"/>
      <c r="Z12" s="586"/>
    </row>
    <row r="13" spans="1:26" ht="16.5">
      <c r="T13" s="586"/>
      <c r="U13" s="586"/>
      <c r="V13" s="586"/>
      <c r="W13" s="586"/>
      <c r="X13" s="586"/>
      <c r="Y13" s="586"/>
      <c r="Z13" s="586"/>
    </row>
    <row r="14" spans="1:26" ht="16.5">
      <c r="T14" s="586"/>
      <c r="U14" s="586"/>
      <c r="V14" s="586"/>
      <c r="W14" s="586"/>
      <c r="X14" s="586"/>
      <c r="Y14" s="586"/>
      <c r="Z14" s="586"/>
    </row>
    <row r="15" spans="1:26" ht="16.5">
      <c r="T15" s="586"/>
      <c r="U15" s="586"/>
      <c r="V15" s="586"/>
      <c r="W15" s="586"/>
      <c r="X15" s="586"/>
      <c r="Y15" s="586"/>
      <c r="Z15" s="586"/>
    </row>
    <row r="16" spans="1:26" ht="16.5">
      <c r="T16" s="586"/>
      <c r="U16" s="586"/>
      <c r="V16" s="586"/>
      <c r="W16" s="586"/>
      <c r="X16" s="586"/>
      <c r="Y16" s="586"/>
      <c r="Z16" s="586"/>
    </row>
    <row r="17" spans="20:26" ht="16.5">
      <c r="T17" s="586"/>
      <c r="U17" s="586"/>
      <c r="V17" s="586"/>
      <c r="W17" s="586"/>
      <c r="X17" s="586"/>
      <c r="Y17" s="586"/>
      <c r="Z17" s="586"/>
    </row>
    <row r="18" spans="20:26" ht="16.5">
      <c r="T18" s="586"/>
      <c r="U18" s="586"/>
      <c r="V18" s="586"/>
      <c r="W18" s="586"/>
      <c r="X18" s="586"/>
      <c r="Y18" s="586"/>
      <c r="Z18" s="586"/>
    </row>
    <row r="19" spans="20:26" ht="16.5">
      <c r="T19" s="586"/>
      <c r="U19" s="586"/>
      <c r="V19" s="586"/>
      <c r="W19" s="586"/>
      <c r="X19" s="586"/>
      <c r="Y19" s="586"/>
      <c r="Z19" s="586"/>
    </row>
    <row r="20" spans="20:26" ht="16.5">
      <c r="T20" s="586"/>
      <c r="U20" s="586"/>
      <c r="V20" s="586"/>
      <c r="W20" s="586"/>
      <c r="X20" s="586"/>
      <c r="Y20" s="586"/>
      <c r="Z20" s="586"/>
    </row>
    <row r="21" spans="20:26" ht="15.75" customHeight="1">
      <c r="T21" s="586"/>
      <c r="U21" s="586"/>
      <c r="V21" s="586"/>
      <c r="W21" s="586"/>
      <c r="X21" s="586"/>
      <c r="Y21" s="586"/>
      <c r="Z21" s="586"/>
    </row>
    <row r="22" spans="20:26" ht="15.75" customHeight="1">
      <c r="T22" s="586"/>
      <c r="U22" s="586"/>
      <c r="V22" s="586"/>
      <c r="W22" s="586"/>
      <c r="X22" s="586"/>
      <c r="Y22" s="586"/>
      <c r="Z22" s="586"/>
    </row>
    <row r="23" spans="20:26" ht="15.75" customHeight="1">
      <c r="T23" s="586"/>
      <c r="U23" s="586"/>
      <c r="V23" s="586"/>
      <c r="W23" s="586"/>
      <c r="X23" s="586"/>
      <c r="Y23" s="586"/>
      <c r="Z23" s="586"/>
    </row>
    <row r="24" spans="20:26" ht="15.75" customHeight="1">
      <c r="T24" s="586"/>
      <c r="U24" s="586"/>
      <c r="V24" s="586"/>
      <c r="W24" s="586"/>
      <c r="X24" s="586"/>
      <c r="Y24" s="586"/>
      <c r="Z24" s="586"/>
    </row>
    <row r="25" spans="20:26" ht="15.75" customHeight="1">
      <c r="T25" s="586"/>
      <c r="U25" s="586"/>
      <c r="V25" s="586"/>
      <c r="W25" s="586"/>
      <c r="X25" s="586"/>
      <c r="Y25" s="586"/>
      <c r="Z25" s="586"/>
    </row>
    <row r="26" spans="20:26" ht="15.75" customHeight="1">
      <c r="T26" s="586"/>
      <c r="U26" s="586"/>
      <c r="V26" s="586"/>
      <c r="W26" s="586"/>
      <c r="X26" s="586"/>
      <c r="Y26" s="586"/>
      <c r="Z26" s="586"/>
    </row>
    <row r="27" spans="20:26" ht="15.75" customHeight="1">
      <c r="T27" s="586"/>
      <c r="U27" s="586"/>
      <c r="V27" s="586"/>
      <c r="W27" s="586"/>
      <c r="X27" s="586"/>
      <c r="Y27" s="586"/>
      <c r="Z27" s="586"/>
    </row>
    <row r="28" spans="20:26" ht="15.75" customHeight="1">
      <c r="T28" s="586"/>
      <c r="U28" s="586"/>
      <c r="V28" s="586"/>
      <c r="W28" s="586"/>
      <c r="X28" s="586"/>
      <c r="Y28" s="586"/>
      <c r="Z28" s="586"/>
    </row>
    <row r="29" spans="20:26" ht="15.75" customHeight="1">
      <c r="T29" s="586"/>
      <c r="U29" s="586"/>
      <c r="V29" s="586"/>
      <c r="W29" s="586"/>
      <c r="X29" s="586"/>
      <c r="Y29" s="586"/>
      <c r="Z29" s="586"/>
    </row>
    <row r="30" spans="20:26" ht="15.75" customHeight="1">
      <c r="T30" s="586"/>
      <c r="U30" s="586"/>
      <c r="V30" s="586"/>
      <c r="W30" s="586"/>
      <c r="X30" s="586"/>
      <c r="Y30" s="586"/>
      <c r="Z30" s="586"/>
    </row>
    <row r="31" spans="20:26" ht="15.75" customHeight="1">
      <c r="T31" s="586"/>
      <c r="U31" s="586"/>
      <c r="V31" s="586"/>
      <c r="W31" s="586"/>
      <c r="X31" s="586"/>
      <c r="Y31" s="586"/>
      <c r="Z31" s="586"/>
    </row>
    <row r="32" spans="20:26" ht="15.75" customHeight="1">
      <c r="T32" s="586"/>
      <c r="U32" s="586"/>
      <c r="V32" s="586"/>
      <c r="W32" s="586"/>
      <c r="X32" s="586"/>
      <c r="Y32" s="586"/>
      <c r="Z32" s="586"/>
    </row>
    <row r="33" spans="20:26" ht="15.75" customHeight="1">
      <c r="T33" s="586"/>
      <c r="U33" s="586"/>
      <c r="V33" s="586"/>
      <c r="W33" s="586"/>
      <c r="X33" s="586"/>
      <c r="Y33" s="586"/>
      <c r="Z33" s="586"/>
    </row>
    <row r="34" spans="20:26" ht="15.75" customHeight="1">
      <c r="T34" s="586"/>
      <c r="U34" s="586"/>
      <c r="V34" s="586"/>
      <c r="W34" s="586"/>
      <c r="X34" s="586"/>
      <c r="Y34" s="586"/>
      <c r="Z34" s="586"/>
    </row>
    <row r="35" spans="20:26" ht="15.75" customHeight="1">
      <c r="T35" s="586"/>
      <c r="U35" s="586"/>
      <c r="V35" s="586"/>
      <c r="W35" s="586"/>
      <c r="X35" s="586"/>
      <c r="Y35" s="586"/>
      <c r="Z35" s="586"/>
    </row>
    <row r="36" spans="20:26" ht="15.75" customHeight="1">
      <c r="T36" s="586"/>
      <c r="U36" s="586"/>
      <c r="V36" s="586"/>
      <c r="W36" s="586"/>
      <c r="X36" s="586"/>
      <c r="Y36" s="586"/>
      <c r="Z36" s="586"/>
    </row>
    <row r="37" spans="20:26" ht="15.75" customHeight="1">
      <c r="T37" s="586"/>
      <c r="U37" s="586"/>
      <c r="V37" s="586"/>
      <c r="W37" s="586"/>
      <c r="X37" s="586"/>
      <c r="Y37" s="586"/>
      <c r="Z37" s="586"/>
    </row>
    <row r="38" spans="20:26" ht="15.75" customHeight="1">
      <c r="T38" s="586"/>
      <c r="U38" s="586"/>
      <c r="V38" s="586"/>
      <c r="W38" s="586"/>
      <c r="X38" s="586"/>
      <c r="Y38" s="586"/>
      <c r="Z38" s="586"/>
    </row>
    <row r="39" spans="20:26" ht="15.75" customHeight="1">
      <c r="T39" s="586"/>
      <c r="U39" s="586"/>
      <c r="V39" s="586"/>
      <c r="W39" s="586"/>
      <c r="X39" s="586"/>
      <c r="Y39" s="586"/>
      <c r="Z39" s="586"/>
    </row>
    <row r="40" spans="20:26" ht="15.75" customHeight="1">
      <c r="T40" s="586"/>
      <c r="U40" s="586"/>
      <c r="V40" s="586"/>
      <c r="W40" s="586"/>
      <c r="X40" s="586"/>
      <c r="Y40" s="586"/>
      <c r="Z40" s="586"/>
    </row>
    <row r="41" spans="20:26" ht="15.75" customHeight="1">
      <c r="T41" s="586"/>
      <c r="U41" s="586"/>
      <c r="V41" s="586"/>
      <c r="W41" s="586"/>
      <c r="X41" s="586"/>
      <c r="Y41" s="586"/>
      <c r="Z41" s="586"/>
    </row>
    <row r="42" spans="20:26" ht="15.75" customHeight="1">
      <c r="T42" s="586"/>
      <c r="U42" s="586"/>
      <c r="V42" s="586"/>
      <c r="W42" s="586"/>
      <c r="X42" s="586"/>
      <c r="Y42" s="586"/>
      <c r="Z42" s="586"/>
    </row>
    <row r="43" spans="20:26" ht="15.75" customHeight="1">
      <c r="T43" s="586"/>
      <c r="U43" s="586"/>
      <c r="V43" s="586"/>
      <c r="W43" s="586"/>
      <c r="X43" s="586"/>
      <c r="Y43" s="586"/>
      <c r="Z43" s="586"/>
    </row>
    <row r="44" spans="20:26" ht="15.75" customHeight="1">
      <c r="T44" s="586"/>
      <c r="U44" s="586"/>
      <c r="V44" s="586"/>
      <c r="W44" s="586"/>
      <c r="X44" s="586"/>
      <c r="Y44" s="586"/>
      <c r="Z44" s="586"/>
    </row>
    <row r="45" spans="20:26" ht="15.75" customHeight="1">
      <c r="T45" s="586"/>
      <c r="U45" s="586"/>
      <c r="V45" s="586"/>
      <c r="W45" s="586"/>
      <c r="X45" s="586"/>
      <c r="Y45" s="586"/>
      <c r="Z45" s="586"/>
    </row>
    <row r="46" spans="20:26" ht="15.75" customHeight="1">
      <c r="T46" s="586"/>
      <c r="U46" s="586"/>
      <c r="V46" s="586"/>
      <c r="W46" s="586"/>
      <c r="X46" s="586"/>
      <c r="Y46" s="586"/>
      <c r="Z46" s="586"/>
    </row>
    <row r="47" spans="20:26" ht="15.75" customHeight="1">
      <c r="T47" s="586"/>
      <c r="U47" s="586"/>
      <c r="V47" s="586"/>
      <c r="W47" s="586"/>
      <c r="X47" s="586"/>
      <c r="Y47" s="586"/>
      <c r="Z47" s="586"/>
    </row>
    <row r="48" spans="20:26" ht="15.75" customHeight="1">
      <c r="T48" s="586"/>
      <c r="U48" s="586"/>
      <c r="V48" s="586"/>
      <c r="W48" s="586"/>
      <c r="X48" s="586"/>
      <c r="Y48" s="586"/>
      <c r="Z48" s="586"/>
    </row>
    <row r="49" spans="20:26" ht="15.75" customHeight="1">
      <c r="T49" s="586"/>
      <c r="U49" s="586"/>
      <c r="V49" s="586"/>
      <c r="W49" s="586"/>
      <c r="X49" s="586"/>
      <c r="Y49" s="586"/>
      <c r="Z49" s="586"/>
    </row>
    <row r="50" spans="20:26" ht="15.75" customHeight="1">
      <c r="T50" s="586"/>
      <c r="U50" s="586"/>
      <c r="V50" s="586"/>
      <c r="W50" s="586"/>
      <c r="X50" s="586"/>
      <c r="Y50" s="586"/>
      <c r="Z50" s="586"/>
    </row>
    <row r="51" spans="20:26" ht="15.75" customHeight="1">
      <c r="T51" s="586"/>
      <c r="U51" s="586"/>
      <c r="V51" s="586"/>
      <c r="W51" s="586"/>
      <c r="X51" s="586"/>
      <c r="Y51" s="586"/>
      <c r="Z51" s="586"/>
    </row>
    <row r="52" spans="20:26" ht="15.75" customHeight="1">
      <c r="T52" s="586"/>
      <c r="U52" s="586"/>
      <c r="V52" s="586"/>
      <c r="W52" s="586"/>
      <c r="X52" s="586"/>
      <c r="Y52" s="586"/>
      <c r="Z52" s="586"/>
    </row>
    <row r="53" spans="20:26" ht="15.75" customHeight="1">
      <c r="T53" s="586"/>
      <c r="U53" s="586"/>
      <c r="V53" s="586"/>
      <c r="W53" s="586"/>
      <c r="X53" s="586"/>
      <c r="Y53" s="586"/>
      <c r="Z53" s="586"/>
    </row>
    <row r="54" spans="20:26" ht="15.75" customHeight="1">
      <c r="T54" s="586"/>
      <c r="U54" s="586"/>
      <c r="V54" s="586"/>
      <c r="W54" s="586"/>
      <c r="X54" s="586"/>
      <c r="Y54" s="586"/>
      <c r="Z54" s="586"/>
    </row>
    <row r="55" spans="20:26" ht="15.75" customHeight="1">
      <c r="T55" s="586"/>
      <c r="U55" s="586"/>
      <c r="V55" s="586"/>
      <c r="W55" s="586"/>
      <c r="X55" s="586"/>
      <c r="Y55" s="586"/>
      <c r="Z55" s="586"/>
    </row>
    <row r="56" spans="20:26" ht="15.75" customHeight="1">
      <c r="T56" s="586"/>
      <c r="U56" s="586"/>
      <c r="V56" s="586"/>
      <c r="W56" s="586"/>
      <c r="X56" s="586"/>
      <c r="Y56" s="586"/>
      <c r="Z56" s="586"/>
    </row>
    <row r="57" spans="20:26" ht="15.75" customHeight="1">
      <c r="T57" s="586"/>
      <c r="U57" s="586"/>
      <c r="V57" s="586"/>
      <c r="W57" s="586"/>
      <c r="X57" s="586"/>
      <c r="Y57" s="586"/>
      <c r="Z57" s="586"/>
    </row>
    <row r="58" spans="20:26" ht="15.75" customHeight="1">
      <c r="T58" s="586"/>
      <c r="U58" s="586"/>
      <c r="V58" s="586"/>
      <c r="W58" s="586"/>
      <c r="X58" s="586"/>
      <c r="Y58" s="586"/>
      <c r="Z58" s="586"/>
    </row>
    <row r="59" spans="20:26" ht="15.75" customHeight="1">
      <c r="T59" s="586"/>
      <c r="U59" s="586"/>
      <c r="V59" s="586"/>
      <c r="W59" s="586"/>
      <c r="X59" s="586"/>
      <c r="Y59" s="586"/>
      <c r="Z59" s="586"/>
    </row>
    <row r="60" spans="20:26" ht="15.75" customHeight="1">
      <c r="T60" s="586"/>
      <c r="U60" s="586"/>
      <c r="V60" s="586"/>
      <c r="W60" s="586"/>
      <c r="X60" s="586"/>
      <c r="Y60" s="586"/>
      <c r="Z60" s="586"/>
    </row>
    <row r="61" spans="20:26" ht="15.75" customHeight="1">
      <c r="T61" s="586"/>
      <c r="U61" s="586"/>
      <c r="V61" s="586"/>
      <c r="W61" s="586"/>
      <c r="X61" s="586"/>
      <c r="Y61" s="586"/>
      <c r="Z61" s="586"/>
    </row>
    <row r="62" spans="20:26" ht="15.75" customHeight="1">
      <c r="T62" s="586"/>
      <c r="U62" s="586"/>
      <c r="V62" s="586"/>
      <c r="W62" s="586"/>
      <c r="X62" s="586"/>
      <c r="Y62" s="586"/>
      <c r="Z62" s="586"/>
    </row>
    <row r="63" spans="20:26" ht="15.75" customHeight="1">
      <c r="T63" s="586"/>
      <c r="U63" s="586"/>
      <c r="V63" s="586"/>
      <c r="W63" s="586"/>
      <c r="X63" s="586"/>
      <c r="Y63" s="586"/>
      <c r="Z63" s="586"/>
    </row>
    <row r="64" spans="20:26" ht="15.75" customHeight="1">
      <c r="T64" s="586"/>
      <c r="U64" s="586"/>
      <c r="V64" s="586"/>
      <c r="W64" s="586"/>
      <c r="X64" s="586"/>
      <c r="Y64" s="586"/>
      <c r="Z64" s="586"/>
    </row>
    <row r="65" spans="20:26" ht="15.75" customHeight="1">
      <c r="T65" s="586"/>
      <c r="U65" s="586"/>
      <c r="V65" s="586"/>
      <c r="W65" s="586"/>
      <c r="X65" s="586"/>
      <c r="Y65" s="586"/>
      <c r="Z65" s="586"/>
    </row>
    <row r="66" spans="20:26" ht="15.75" customHeight="1">
      <c r="T66" s="586"/>
      <c r="U66" s="586"/>
      <c r="V66" s="586"/>
      <c r="W66" s="586"/>
      <c r="X66" s="586"/>
      <c r="Y66" s="586"/>
      <c r="Z66" s="586"/>
    </row>
    <row r="67" spans="20:26" ht="15.75" customHeight="1">
      <c r="T67" s="586"/>
      <c r="U67" s="586"/>
      <c r="V67" s="586"/>
      <c r="W67" s="586"/>
      <c r="X67" s="586"/>
      <c r="Y67" s="586"/>
      <c r="Z67" s="586"/>
    </row>
    <row r="68" spans="20:26" ht="15.75" customHeight="1">
      <c r="T68" s="586"/>
      <c r="U68" s="586"/>
      <c r="V68" s="586"/>
      <c r="W68" s="586"/>
      <c r="X68" s="586"/>
      <c r="Y68" s="586"/>
      <c r="Z68" s="586"/>
    </row>
    <row r="69" spans="20:26" ht="15.75" customHeight="1">
      <c r="T69" s="586"/>
      <c r="U69" s="586"/>
      <c r="V69" s="586"/>
      <c r="W69" s="586"/>
      <c r="X69" s="586"/>
      <c r="Y69" s="586"/>
      <c r="Z69" s="586"/>
    </row>
    <row r="70" spans="20:26" ht="15.75" customHeight="1">
      <c r="T70" s="586"/>
      <c r="U70" s="586"/>
      <c r="V70" s="586"/>
      <c r="W70" s="586"/>
      <c r="X70" s="586"/>
      <c r="Y70" s="586"/>
      <c r="Z70" s="586"/>
    </row>
    <row r="71" spans="20:26" ht="15.75" customHeight="1">
      <c r="T71" s="586"/>
      <c r="U71" s="586"/>
      <c r="V71" s="586"/>
      <c r="W71" s="586"/>
      <c r="X71" s="586"/>
      <c r="Y71" s="586"/>
      <c r="Z71" s="586"/>
    </row>
    <row r="72" spans="20:26" ht="15.75" customHeight="1">
      <c r="T72" s="586"/>
      <c r="U72" s="586"/>
      <c r="V72" s="586"/>
      <c r="W72" s="586"/>
      <c r="X72" s="586"/>
      <c r="Y72" s="586"/>
      <c r="Z72" s="586"/>
    </row>
    <row r="73" spans="20:26" ht="15.75" customHeight="1">
      <c r="T73" s="586"/>
      <c r="U73" s="586"/>
      <c r="V73" s="586"/>
      <c r="W73" s="586"/>
      <c r="X73" s="586"/>
      <c r="Y73" s="586"/>
      <c r="Z73" s="586"/>
    </row>
    <row r="74" spans="20:26" ht="15.75" customHeight="1">
      <c r="T74" s="586"/>
      <c r="U74" s="586"/>
      <c r="V74" s="586"/>
      <c r="W74" s="586"/>
      <c r="X74" s="586"/>
      <c r="Y74" s="586"/>
      <c r="Z74" s="586"/>
    </row>
    <row r="75" spans="20:26" ht="15.75" customHeight="1">
      <c r="T75" s="586"/>
      <c r="U75" s="586"/>
      <c r="V75" s="586"/>
      <c r="W75" s="586"/>
      <c r="X75" s="586"/>
      <c r="Y75" s="586"/>
      <c r="Z75" s="586"/>
    </row>
    <row r="76" spans="20:26" ht="15.75" customHeight="1">
      <c r="T76" s="586"/>
      <c r="U76" s="586"/>
      <c r="V76" s="586"/>
      <c r="W76" s="586"/>
      <c r="X76" s="586"/>
      <c r="Y76" s="586"/>
      <c r="Z76" s="586"/>
    </row>
    <row r="77" spans="20:26" ht="15.75" customHeight="1">
      <c r="T77" s="586"/>
      <c r="U77" s="586"/>
      <c r="V77" s="586"/>
      <c r="W77" s="586"/>
      <c r="X77" s="586"/>
      <c r="Y77" s="586"/>
      <c r="Z77" s="586"/>
    </row>
    <row r="78" spans="20:26" ht="15.75" customHeight="1">
      <c r="T78" s="586"/>
      <c r="U78" s="586"/>
      <c r="V78" s="586"/>
      <c r="W78" s="586"/>
      <c r="X78" s="586"/>
      <c r="Y78" s="586"/>
      <c r="Z78" s="586"/>
    </row>
    <row r="79" spans="20:26" ht="15.75" customHeight="1">
      <c r="T79" s="586"/>
      <c r="U79" s="586"/>
      <c r="V79" s="586"/>
      <c r="W79" s="586"/>
      <c r="X79" s="586"/>
      <c r="Y79" s="586"/>
      <c r="Z79" s="586"/>
    </row>
    <row r="80" spans="20:26" ht="15.75" customHeight="1">
      <c r="T80" s="586"/>
      <c r="U80" s="586"/>
      <c r="V80" s="586"/>
      <c r="W80" s="586"/>
      <c r="X80" s="586"/>
      <c r="Y80" s="586"/>
      <c r="Z80" s="586"/>
    </row>
    <row r="81" spans="20:26" ht="15.75" customHeight="1">
      <c r="T81" s="586"/>
      <c r="U81" s="586"/>
      <c r="V81" s="586"/>
      <c r="W81" s="586"/>
      <c r="X81" s="586"/>
      <c r="Y81" s="586"/>
      <c r="Z81" s="586"/>
    </row>
    <row r="82" spans="20:26" ht="15.75" customHeight="1">
      <c r="T82" s="586"/>
      <c r="U82" s="586"/>
      <c r="V82" s="586"/>
      <c r="W82" s="586"/>
      <c r="X82" s="586"/>
      <c r="Y82" s="586"/>
      <c r="Z82" s="586"/>
    </row>
    <row r="83" spans="20:26" ht="15.75" customHeight="1">
      <c r="T83" s="586"/>
      <c r="U83" s="586"/>
      <c r="V83" s="586"/>
      <c r="W83" s="586"/>
      <c r="X83" s="586"/>
      <c r="Y83" s="586"/>
      <c r="Z83" s="586"/>
    </row>
    <row r="84" spans="20:26" ht="15.75" customHeight="1">
      <c r="T84" s="586"/>
      <c r="U84" s="586"/>
      <c r="V84" s="586"/>
      <c r="W84" s="586"/>
      <c r="X84" s="586"/>
      <c r="Y84" s="586"/>
      <c r="Z84" s="586"/>
    </row>
    <row r="85" spans="20:26" ht="15.75" customHeight="1">
      <c r="T85" s="586"/>
      <c r="U85" s="586"/>
      <c r="V85" s="586"/>
      <c r="W85" s="586"/>
      <c r="X85" s="586"/>
      <c r="Y85" s="586"/>
      <c r="Z85" s="586"/>
    </row>
    <row r="86" spans="20:26" ht="15.75" customHeight="1">
      <c r="T86" s="586"/>
      <c r="U86" s="586"/>
      <c r="V86" s="586"/>
      <c r="W86" s="586"/>
      <c r="X86" s="586"/>
      <c r="Y86" s="586"/>
      <c r="Z86" s="586"/>
    </row>
    <row r="87" spans="20:26" ht="15.75" customHeight="1">
      <c r="T87" s="586"/>
      <c r="U87" s="586"/>
      <c r="V87" s="586"/>
      <c r="W87" s="586"/>
      <c r="X87" s="586"/>
      <c r="Y87" s="586"/>
      <c r="Z87" s="586"/>
    </row>
    <row r="88" spans="20:26" ht="15.75" customHeight="1">
      <c r="T88" s="586"/>
      <c r="U88" s="586"/>
      <c r="V88" s="586"/>
      <c r="W88" s="586"/>
      <c r="X88" s="586"/>
      <c r="Y88" s="586"/>
      <c r="Z88" s="586"/>
    </row>
    <row r="89" spans="20:26" ht="15.75" customHeight="1">
      <c r="T89" s="586"/>
      <c r="U89" s="586"/>
      <c r="V89" s="586"/>
      <c r="W89" s="586"/>
      <c r="X89" s="586"/>
      <c r="Y89" s="586"/>
      <c r="Z89" s="586"/>
    </row>
    <row r="90" spans="20:26" ht="15.75" customHeight="1">
      <c r="T90" s="586"/>
      <c r="U90" s="586"/>
      <c r="V90" s="586"/>
      <c r="W90" s="586"/>
      <c r="X90" s="586"/>
      <c r="Y90" s="586"/>
      <c r="Z90" s="586"/>
    </row>
    <row r="91" spans="20:26" ht="15.75" customHeight="1">
      <c r="T91" s="586"/>
      <c r="U91" s="586"/>
      <c r="V91" s="586"/>
      <c r="W91" s="586"/>
      <c r="X91" s="586"/>
      <c r="Y91" s="586"/>
      <c r="Z91" s="586"/>
    </row>
    <row r="92" spans="20:26" ht="15.75" customHeight="1">
      <c r="T92" s="586"/>
      <c r="U92" s="586"/>
      <c r="V92" s="586"/>
      <c r="W92" s="586"/>
      <c r="X92" s="586"/>
      <c r="Y92" s="586"/>
      <c r="Z92" s="586"/>
    </row>
    <row r="93" spans="20:26" ht="15.75" customHeight="1">
      <c r="T93" s="586"/>
      <c r="U93" s="586"/>
      <c r="V93" s="586"/>
      <c r="W93" s="586"/>
      <c r="X93" s="586"/>
      <c r="Y93" s="586"/>
      <c r="Z93" s="586"/>
    </row>
    <row r="94" spans="20:26" ht="15.75" customHeight="1">
      <c r="T94" s="586"/>
      <c r="U94" s="586"/>
      <c r="V94" s="586"/>
      <c r="W94" s="586"/>
      <c r="X94" s="586"/>
      <c r="Y94" s="586"/>
      <c r="Z94" s="586"/>
    </row>
    <row r="95" spans="20:26" ht="15.75" customHeight="1">
      <c r="T95" s="586"/>
      <c r="U95" s="586"/>
      <c r="V95" s="586"/>
      <c r="W95" s="586"/>
      <c r="X95" s="586"/>
      <c r="Y95" s="586"/>
      <c r="Z95" s="586"/>
    </row>
    <row r="96" spans="20:26" ht="15.75" customHeight="1">
      <c r="T96" s="586"/>
      <c r="U96" s="586"/>
      <c r="V96" s="586"/>
      <c r="W96" s="586"/>
      <c r="X96" s="586"/>
      <c r="Y96" s="586"/>
      <c r="Z96" s="586"/>
    </row>
    <row r="97" spans="20:26" ht="15.75" customHeight="1">
      <c r="T97" s="586"/>
      <c r="U97" s="586"/>
      <c r="V97" s="586"/>
      <c r="W97" s="586"/>
      <c r="X97" s="586"/>
      <c r="Y97" s="586"/>
      <c r="Z97" s="586"/>
    </row>
    <row r="98" spans="20:26" ht="15.75" customHeight="1">
      <c r="T98" s="586"/>
      <c r="U98" s="586"/>
      <c r="V98" s="586"/>
      <c r="W98" s="586"/>
      <c r="X98" s="586"/>
      <c r="Y98" s="586"/>
      <c r="Z98" s="586"/>
    </row>
    <row r="99" spans="20:26" ht="15.75" customHeight="1">
      <c r="T99" s="586"/>
      <c r="U99" s="586"/>
      <c r="V99" s="586"/>
      <c r="W99" s="586"/>
      <c r="X99" s="586"/>
      <c r="Y99" s="586"/>
      <c r="Z99" s="586"/>
    </row>
    <row r="100" spans="20:26" ht="15.75" customHeight="1">
      <c r="T100" s="586"/>
      <c r="U100" s="586"/>
      <c r="V100" s="586"/>
      <c r="W100" s="586"/>
      <c r="X100" s="586"/>
      <c r="Y100" s="586"/>
      <c r="Z100" s="586"/>
    </row>
    <row r="101" spans="20:26" ht="15.75" customHeight="1">
      <c r="T101" s="586"/>
      <c r="U101" s="586"/>
      <c r="V101" s="586"/>
      <c r="W101" s="586"/>
      <c r="X101" s="586"/>
      <c r="Y101" s="586"/>
      <c r="Z101" s="586"/>
    </row>
    <row r="102" spans="20:26" ht="15.75" customHeight="1">
      <c r="T102" s="586"/>
      <c r="U102" s="586"/>
      <c r="V102" s="586"/>
      <c r="W102" s="586"/>
      <c r="X102" s="586"/>
      <c r="Y102" s="586"/>
      <c r="Z102" s="586"/>
    </row>
    <row r="103" spans="20:26" ht="15.75" customHeight="1">
      <c r="T103" s="586"/>
      <c r="U103" s="586"/>
      <c r="V103" s="586"/>
      <c r="W103" s="586"/>
      <c r="X103" s="586"/>
      <c r="Y103" s="586"/>
      <c r="Z103" s="586"/>
    </row>
    <row r="104" spans="20:26" ht="15.75" customHeight="1">
      <c r="T104" s="586"/>
      <c r="U104" s="586"/>
      <c r="V104" s="586"/>
      <c r="W104" s="586"/>
      <c r="X104" s="586"/>
      <c r="Y104" s="586"/>
      <c r="Z104" s="586"/>
    </row>
    <row r="105" spans="20:26" ht="15.75" customHeight="1">
      <c r="T105" s="586"/>
      <c r="U105" s="586"/>
      <c r="V105" s="586"/>
      <c r="W105" s="586"/>
      <c r="X105" s="586"/>
      <c r="Y105" s="586"/>
      <c r="Z105" s="586"/>
    </row>
    <row r="106" spans="20:26" ht="15.75" customHeight="1">
      <c r="T106" s="586"/>
      <c r="U106" s="586"/>
      <c r="V106" s="586"/>
      <c r="W106" s="586"/>
      <c r="X106" s="586"/>
      <c r="Y106" s="586"/>
      <c r="Z106" s="586"/>
    </row>
    <row r="107" spans="20:26" ht="15.75" customHeight="1">
      <c r="T107" s="586"/>
      <c r="U107" s="586"/>
      <c r="V107" s="586"/>
      <c r="W107" s="586"/>
      <c r="X107" s="586"/>
      <c r="Y107" s="586"/>
      <c r="Z107" s="586"/>
    </row>
    <row r="108" spans="20:26" ht="15.75" customHeight="1">
      <c r="T108" s="586"/>
      <c r="U108" s="586"/>
      <c r="V108" s="586"/>
      <c r="W108" s="586"/>
      <c r="X108" s="586"/>
      <c r="Y108" s="586"/>
      <c r="Z108" s="586"/>
    </row>
    <row r="109" spans="20:26" ht="15.75" customHeight="1">
      <c r="T109" s="586"/>
      <c r="U109" s="586"/>
      <c r="V109" s="586"/>
      <c r="W109" s="586"/>
      <c r="X109" s="586"/>
      <c r="Y109" s="586"/>
      <c r="Z109" s="586"/>
    </row>
    <row r="110" spans="20:26" ht="15.75" customHeight="1">
      <c r="T110" s="586"/>
      <c r="U110" s="586"/>
      <c r="V110" s="586"/>
      <c r="W110" s="586"/>
      <c r="X110" s="586"/>
      <c r="Y110" s="586"/>
      <c r="Z110" s="586"/>
    </row>
    <row r="111" spans="20:26" ht="15.75" customHeight="1">
      <c r="T111" s="586"/>
      <c r="U111" s="586"/>
      <c r="V111" s="586"/>
      <c r="W111" s="586"/>
      <c r="X111" s="586"/>
      <c r="Y111" s="586"/>
      <c r="Z111" s="586"/>
    </row>
    <row r="112" spans="20:26" ht="15.75" customHeight="1">
      <c r="T112" s="586"/>
      <c r="U112" s="586"/>
      <c r="V112" s="586"/>
      <c r="W112" s="586"/>
      <c r="X112" s="586"/>
      <c r="Y112" s="586"/>
      <c r="Z112" s="586"/>
    </row>
    <row r="113" spans="20:26" ht="15.75" customHeight="1">
      <c r="T113" s="586"/>
      <c r="U113" s="586"/>
      <c r="V113" s="586"/>
      <c r="W113" s="586"/>
      <c r="X113" s="586"/>
      <c r="Y113" s="586"/>
      <c r="Z113" s="586"/>
    </row>
    <row r="114" spans="20:26" ht="15.75" customHeight="1">
      <c r="T114" s="586"/>
      <c r="U114" s="586"/>
      <c r="V114" s="586"/>
      <c r="W114" s="586"/>
      <c r="X114" s="586"/>
      <c r="Y114" s="586"/>
      <c r="Z114" s="586"/>
    </row>
    <row r="115" spans="20:26" ht="15.75" customHeight="1">
      <c r="T115" s="586"/>
      <c r="U115" s="586"/>
      <c r="V115" s="586"/>
      <c r="W115" s="586"/>
      <c r="X115" s="586"/>
      <c r="Y115" s="586"/>
      <c r="Z115" s="586"/>
    </row>
    <row r="116" spans="20:26" ht="15.75" customHeight="1">
      <c r="T116" s="586"/>
      <c r="U116" s="586"/>
      <c r="V116" s="586"/>
      <c r="W116" s="586"/>
      <c r="X116" s="586"/>
      <c r="Y116" s="586"/>
      <c r="Z116" s="586"/>
    </row>
    <row r="117" spans="20:26" ht="15.75" customHeight="1">
      <c r="T117" s="586"/>
      <c r="U117" s="586"/>
      <c r="V117" s="586"/>
      <c r="W117" s="586"/>
      <c r="X117" s="586"/>
      <c r="Y117" s="586"/>
      <c r="Z117" s="586"/>
    </row>
    <row r="118" spans="20:26" ht="15.75" customHeight="1">
      <c r="T118" s="586"/>
      <c r="U118" s="586"/>
      <c r="V118" s="586"/>
      <c r="W118" s="586"/>
      <c r="X118" s="586"/>
      <c r="Y118" s="586"/>
      <c r="Z118" s="586"/>
    </row>
    <row r="119" spans="20:26" ht="15.75" customHeight="1">
      <c r="T119" s="586"/>
      <c r="U119" s="586"/>
      <c r="V119" s="586"/>
      <c r="W119" s="586"/>
      <c r="X119" s="586"/>
      <c r="Y119" s="586"/>
      <c r="Z119" s="586"/>
    </row>
    <row r="120" spans="20:26" ht="15.75" customHeight="1">
      <c r="T120" s="586"/>
      <c r="U120" s="586"/>
      <c r="V120" s="586"/>
      <c r="W120" s="586"/>
      <c r="X120" s="586"/>
      <c r="Y120" s="586"/>
      <c r="Z120" s="586"/>
    </row>
    <row r="121" spans="20:26" ht="15.75" customHeight="1">
      <c r="T121" s="586"/>
      <c r="U121" s="586"/>
      <c r="V121" s="586"/>
      <c r="W121" s="586"/>
      <c r="X121" s="586"/>
      <c r="Y121" s="586"/>
      <c r="Z121" s="586"/>
    </row>
    <row r="122" spans="20:26" ht="15.75" customHeight="1">
      <c r="T122" s="586"/>
      <c r="U122" s="586"/>
      <c r="V122" s="586"/>
      <c r="W122" s="586"/>
      <c r="X122" s="586"/>
      <c r="Y122" s="586"/>
      <c r="Z122" s="586"/>
    </row>
    <row r="123" spans="20:26" ht="15.75" customHeight="1">
      <c r="T123" s="586"/>
      <c r="U123" s="586"/>
      <c r="V123" s="586"/>
      <c r="W123" s="586"/>
      <c r="X123" s="586"/>
      <c r="Y123" s="586"/>
      <c r="Z123" s="586"/>
    </row>
    <row r="124" spans="20:26" ht="15.75" customHeight="1">
      <c r="T124" s="586"/>
      <c r="U124" s="586"/>
      <c r="V124" s="586"/>
      <c r="W124" s="586"/>
      <c r="X124" s="586"/>
      <c r="Y124" s="586"/>
      <c r="Z124" s="586"/>
    </row>
    <row r="125" spans="20:26" ht="15.75" customHeight="1">
      <c r="T125" s="586"/>
      <c r="U125" s="586"/>
      <c r="V125" s="586"/>
      <c r="W125" s="586"/>
      <c r="X125" s="586"/>
      <c r="Y125" s="586"/>
      <c r="Z125" s="586"/>
    </row>
    <row r="126" spans="20:26" ht="15.75" customHeight="1">
      <c r="T126" s="586"/>
      <c r="U126" s="586"/>
      <c r="V126" s="586"/>
      <c r="W126" s="586"/>
      <c r="X126" s="586"/>
      <c r="Y126" s="586"/>
      <c r="Z126" s="586"/>
    </row>
    <row r="127" spans="20:26" ht="15.75" customHeight="1">
      <c r="T127" s="586"/>
      <c r="U127" s="586"/>
      <c r="V127" s="586"/>
      <c r="W127" s="586"/>
      <c r="X127" s="586"/>
      <c r="Y127" s="586"/>
      <c r="Z127" s="586"/>
    </row>
    <row r="128" spans="20:26" ht="15.75" customHeight="1">
      <c r="T128" s="586"/>
      <c r="U128" s="586"/>
      <c r="V128" s="586"/>
      <c r="W128" s="586"/>
      <c r="X128" s="586"/>
      <c r="Y128" s="586"/>
      <c r="Z128" s="586"/>
    </row>
    <row r="129" spans="20:26" ht="15.75" customHeight="1">
      <c r="T129" s="586"/>
      <c r="U129" s="586"/>
      <c r="V129" s="586"/>
      <c r="W129" s="586"/>
      <c r="X129" s="586"/>
      <c r="Y129" s="586"/>
      <c r="Z129" s="586"/>
    </row>
    <row r="130" spans="20:26" ht="15.75" customHeight="1">
      <c r="T130" s="586"/>
      <c r="U130" s="586"/>
      <c r="V130" s="586"/>
      <c r="W130" s="586"/>
      <c r="X130" s="586"/>
      <c r="Y130" s="586"/>
      <c r="Z130" s="586"/>
    </row>
    <row r="131" spans="20:26" ht="15.75" customHeight="1">
      <c r="T131" s="586"/>
      <c r="U131" s="586"/>
      <c r="V131" s="586"/>
      <c r="W131" s="586"/>
      <c r="X131" s="586"/>
      <c r="Y131" s="586"/>
      <c r="Z131" s="586"/>
    </row>
    <row r="132" spans="20:26" ht="15.75" customHeight="1">
      <c r="T132" s="586"/>
      <c r="U132" s="586"/>
      <c r="V132" s="586"/>
      <c r="W132" s="586"/>
      <c r="X132" s="586"/>
      <c r="Y132" s="586"/>
      <c r="Z132" s="586"/>
    </row>
    <row r="133" spans="20:26" ht="15.75" customHeight="1">
      <c r="T133" s="586"/>
      <c r="U133" s="586"/>
      <c r="V133" s="586"/>
      <c r="W133" s="586"/>
      <c r="X133" s="586"/>
      <c r="Y133" s="586"/>
      <c r="Z133" s="586"/>
    </row>
    <row r="134" spans="20:26" ht="15.75" customHeight="1">
      <c r="T134" s="586"/>
      <c r="U134" s="586"/>
      <c r="V134" s="586"/>
      <c r="W134" s="586"/>
      <c r="X134" s="586"/>
      <c r="Y134" s="586"/>
      <c r="Z134" s="586"/>
    </row>
    <row r="135" spans="20:26" ht="15.75" customHeight="1">
      <c r="T135" s="586"/>
      <c r="U135" s="586"/>
      <c r="V135" s="586"/>
      <c r="W135" s="586"/>
      <c r="X135" s="586"/>
      <c r="Y135" s="586"/>
      <c r="Z135" s="586"/>
    </row>
    <row r="136" spans="20:26" ht="15.75" customHeight="1">
      <c r="T136" s="586"/>
      <c r="U136" s="586"/>
      <c r="V136" s="586"/>
      <c r="W136" s="586"/>
      <c r="X136" s="586"/>
      <c r="Y136" s="586"/>
      <c r="Z136" s="586"/>
    </row>
    <row r="137" spans="20:26" ht="15.75" customHeight="1">
      <c r="T137" s="586"/>
      <c r="U137" s="586"/>
      <c r="V137" s="586"/>
      <c r="W137" s="586"/>
      <c r="X137" s="586"/>
      <c r="Y137" s="586"/>
      <c r="Z137" s="586"/>
    </row>
    <row r="138" spans="20:26" ht="15.75" customHeight="1">
      <c r="T138" s="586"/>
      <c r="U138" s="586"/>
      <c r="V138" s="586"/>
      <c r="W138" s="586"/>
      <c r="X138" s="586"/>
      <c r="Y138" s="586"/>
      <c r="Z138" s="586"/>
    </row>
    <row r="139" spans="20:26" ht="15.75" customHeight="1">
      <c r="T139" s="586"/>
      <c r="U139" s="586"/>
      <c r="V139" s="586"/>
      <c r="W139" s="586"/>
      <c r="X139" s="586"/>
      <c r="Y139" s="586"/>
      <c r="Z139" s="586"/>
    </row>
    <row r="140" spans="20:26" ht="15.75" customHeight="1">
      <c r="T140" s="586"/>
      <c r="U140" s="586"/>
      <c r="V140" s="586"/>
      <c r="W140" s="586"/>
      <c r="X140" s="586"/>
      <c r="Y140" s="586"/>
      <c r="Z140" s="586"/>
    </row>
    <row r="141" spans="20:26" ht="15.75" customHeight="1">
      <c r="T141" s="586"/>
      <c r="U141" s="586"/>
      <c r="V141" s="586"/>
      <c r="W141" s="586"/>
      <c r="X141" s="586"/>
      <c r="Y141" s="586"/>
      <c r="Z141" s="586"/>
    </row>
    <row r="142" spans="20:26" ht="15.75" customHeight="1">
      <c r="T142" s="586"/>
      <c r="U142" s="586"/>
      <c r="V142" s="586"/>
      <c r="W142" s="586"/>
      <c r="X142" s="586"/>
      <c r="Y142" s="586"/>
      <c r="Z142" s="586"/>
    </row>
    <row r="143" spans="20:26" ht="15.75" customHeight="1">
      <c r="T143" s="586"/>
      <c r="U143" s="586"/>
      <c r="V143" s="586"/>
      <c r="W143" s="586"/>
      <c r="X143" s="586"/>
      <c r="Y143" s="586"/>
      <c r="Z143" s="586"/>
    </row>
    <row r="144" spans="20:26" ht="15.75" customHeight="1">
      <c r="T144" s="586"/>
      <c r="U144" s="586"/>
      <c r="V144" s="586"/>
      <c r="W144" s="586"/>
      <c r="X144" s="586"/>
      <c r="Y144" s="586"/>
      <c r="Z144" s="586"/>
    </row>
    <row r="145" spans="20:26" ht="15.75" customHeight="1">
      <c r="T145" s="586"/>
      <c r="U145" s="586"/>
      <c r="V145" s="586"/>
      <c r="W145" s="586"/>
      <c r="X145" s="586"/>
      <c r="Y145" s="586"/>
      <c r="Z145" s="586"/>
    </row>
    <row r="146" spans="20:26" ht="15.75" customHeight="1">
      <c r="T146" s="586"/>
      <c r="U146" s="586"/>
      <c r="V146" s="586"/>
      <c r="W146" s="586"/>
      <c r="X146" s="586"/>
      <c r="Y146" s="586"/>
      <c r="Z146" s="586"/>
    </row>
    <row r="147" spans="20:26" ht="15.75" customHeight="1">
      <c r="T147" s="586"/>
      <c r="U147" s="586"/>
      <c r="V147" s="586"/>
      <c r="W147" s="586"/>
      <c r="X147" s="586"/>
      <c r="Y147" s="586"/>
      <c r="Z147" s="586"/>
    </row>
    <row r="148" spans="20:26" ht="15.75" customHeight="1">
      <c r="T148" s="586"/>
      <c r="U148" s="586"/>
      <c r="V148" s="586"/>
      <c r="W148" s="586"/>
      <c r="X148" s="586"/>
      <c r="Y148" s="586"/>
      <c r="Z148" s="586"/>
    </row>
    <row r="149" spans="20:26" ht="15.75" customHeight="1">
      <c r="T149" s="586"/>
      <c r="U149" s="586"/>
      <c r="V149" s="586"/>
      <c r="W149" s="586"/>
      <c r="X149" s="586"/>
      <c r="Y149" s="586"/>
      <c r="Z149" s="586"/>
    </row>
    <row r="150" spans="20:26" ht="15.75" customHeight="1">
      <c r="T150" s="586"/>
      <c r="U150" s="586"/>
      <c r="V150" s="586"/>
      <c r="W150" s="586"/>
      <c r="X150" s="586"/>
      <c r="Y150" s="586"/>
      <c r="Z150" s="586"/>
    </row>
    <row r="151" spans="20:26" ht="15.75" customHeight="1">
      <c r="T151" s="586"/>
      <c r="U151" s="586"/>
      <c r="V151" s="586"/>
      <c r="W151" s="586"/>
      <c r="X151" s="586"/>
      <c r="Y151" s="586"/>
      <c r="Z151" s="586"/>
    </row>
    <row r="152" spans="20:26" ht="15.75" customHeight="1">
      <c r="T152" s="586"/>
      <c r="U152" s="586"/>
      <c r="V152" s="586"/>
      <c r="W152" s="586"/>
      <c r="X152" s="586"/>
      <c r="Y152" s="586"/>
      <c r="Z152" s="586"/>
    </row>
    <row r="153" spans="20:26" ht="15.75" customHeight="1">
      <c r="T153" s="586"/>
      <c r="U153" s="586"/>
      <c r="V153" s="586"/>
      <c r="W153" s="586"/>
      <c r="X153" s="586"/>
      <c r="Y153" s="586"/>
      <c r="Z153" s="586"/>
    </row>
    <row r="154" spans="20:26" ht="15.75" customHeight="1">
      <c r="T154" s="586"/>
      <c r="U154" s="586"/>
      <c r="V154" s="586"/>
      <c r="W154" s="586"/>
      <c r="X154" s="586"/>
      <c r="Y154" s="586"/>
      <c r="Z154" s="586"/>
    </row>
    <row r="155" spans="20:26" ht="15.75" customHeight="1">
      <c r="T155" s="586"/>
      <c r="U155" s="586"/>
      <c r="V155" s="586"/>
      <c r="W155" s="586"/>
      <c r="X155" s="586"/>
      <c r="Y155" s="586"/>
      <c r="Z155" s="586"/>
    </row>
    <row r="156" spans="20:26" ht="15.75" customHeight="1">
      <c r="T156" s="586"/>
      <c r="U156" s="586"/>
      <c r="V156" s="586"/>
      <c r="W156" s="586"/>
      <c r="X156" s="586"/>
      <c r="Y156" s="586"/>
      <c r="Z156" s="586"/>
    </row>
    <row r="157" spans="20:26" ht="15.75" customHeight="1">
      <c r="T157" s="586"/>
      <c r="U157" s="586"/>
      <c r="V157" s="586"/>
      <c r="W157" s="586"/>
      <c r="X157" s="586"/>
      <c r="Y157" s="586"/>
      <c r="Z157" s="586"/>
    </row>
    <row r="158" spans="20:26" ht="15.75" customHeight="1">
      <c r="T158" s="586"/>
      <c r="U158" s="586"/>
      <c r="V158" s="586"/>
      <c r="W158" s="586"/>
      <c r="X158" s="586"/>
      <c r="Y158" s="586"/>
      <c r="Z158" s="586"/>
    </row>
    <row r="159" spans="20:26" ht="15.75" customHeight="1">
      <c r="T159" s="586"/>
      <c r="U159" s="586"/>
      <c r="V159" s="586"/>
      <c r="W159" s="586"/>
      <c r="X159" s="586"/>
      <c r="Y159" s="586"/>
      <c r="Z159" s="586"/>
    </row>
    <row r="160" spans="20:26" ht="15.75" customHeight="1">
      <c r="T160" s="586"/>
      <c r="U160" s="586"/>
      <c r="V160" s="586"/>
      <c r="W160" s="586"/>
      <c r="X160" s="586"/>
      <c r="Y160" s="586"/>
      <c r="Z160" s="586"/>
    </row>
    <row r="161" spans="20:26" ht="15.75" customHeight="1">
      <c r="T161" s="586"/>
      <c r="U161" s="586"/>
      <c r="V161" s="586"/>
      <c r="W161" s="586"/>
      <c r="X161" s="586"/>
      <c r="Y161" s="586"/>
      <c r="Z161" s="586"/>
    </row>
    <row r="162" spans="20:26" ht="15.75" customHeight="1">
      <c r="T162" s="586"/>
      <c r="U162" s="586"/>
      <c r="V162" s="586"/>
      <c r="W162" s="586"/>
      <c r="X162" s="586"/>
      <c r="Y162" s="586"/>
      <c r="Z162" s="586"/>
    </row>
    <row r="163" spans="20:26" ht="15.75" customHeight="1">
      <c r="T163" s="586"/>
      <c r="U163" s="586"/>
      <c r="V163" s="586"/>
      <c r="W163" s="586"/>
      <c r="X163" s="586"/>
      <c r="Y163" s="586"/>
      <c r="Z163" s="586"/>
    </row>
    <row r="164" spans="20:26" ht="15.75" customHeight="1">
      <c r="T164" s="586"/>
      <c r="U164" s="586"/>
      <c r="V164" s="586"/>
      <c r="W164" s="586"/>
      <c r="X164" s="586"/>
      <c r="Y164" s="586"/>
      <c r="Z164" s="586"/>
    </row>
    <row r="165" spans="20:26" ht="15.75" customHeight="1">
      <c r="T165" s="586"/>
      <c r="U165" s="586"/>
      <c r="V165" s="586"/>
      <c r="W165" s="586"/>
      <c r="X165" s="586"/>
      <c r="Y165" s="586"/>
      <c r="Z165" s="586"/>
    </row>
    <row r="166" spans="20:26" ht="15.75" customHeight="1">
      <c r="T166" s="586"/>
      <c r="U166" s="586"/>
      <c r="V166" s="586"/>
      <c r="W166" s="586"/>
      <c r="X166" s="586"/>
      <c r="Y166" s="586"/>
      <c r="Z166" s="586"/>
    </row>
    <row r="167" spans="20:26" ht="15.75" customHeight="1">
      <c r="T167" s="586"/>
      <c r="U167" s="586"/>
      <c r="V167" s="586"/>
      <c r="W167" s="586"/>
      <c r="X167" s="586"/>
      <c r="Y167" s="586"/>
      <c r="Z167" s="586"/>
    </row>
    <row r="168" spans="20:26" ht="15.75" customHeight="1">
      <c r="T168" s="586"/>
      <c r="U168" s="586"/>
      <c r="V168" s="586"/>
      <c r="W168" s="586"/>
      <c r="X168" s="586"/>
      <c r="Y168" s="586"/>
      <c r="Z168" s="586"/>
    </row>
    <row r="169" spans="20:26" ht="15.75" customHeight="1">
      <c r="T169" s="586"/>
      <c r="U169" s="586"/>
      <c r="V169" s="586"/>
      <c r="W169" s="586"/>
      <c r="X169" s="586"/>
      <c r="Y169" s="586"/>
      <c r="Z169" s="586"/>
    </row>
    <row r="170" spans="20:26" ht="15.75" customHeight="1">
      <c r="T170" s="586"/>
      <c r="U170" s="586"/>
      <c r="V170" s="586"/>
      <c r="W170" s="586"/>
      <c r="X170" s="586"/>
      <c r="Y170" s="586"/>
      <c r="Z170" s="586"/>
    </row>
    <row r="171" spans="20:26" ht="15.75" customHeight="1">
      <c r="T171" s="586"/>
      <c r="U171" s="586"/>
      <c r="V171" s="586"/>
      <c r="W171" s="586"/>
      <c r="X171" s="586"/>
      <c r="Y171" s="586"/>
      <c r="Z171" s="586"/>
    </row>
    <row r="172" spans="20:26" ht="15.75" customHeight="1">
      <c r="T172" s="586"/>
      <c r="U172" s="586"/>
      <c r="V172" s="586"/>
      <c r="W172" s="586"/>
      <c r="X172" s="586"/>
      <c r="Y172" s="586"/>
      <c r="Z172" s="586"/>
    </row>
    <row r="173" spans="20:26" ht="15.75" customHeight="1">
      <c r="T173" s="586"/>
      <c r="U173" s="586"/>
      <c r="V173" s="586"/>
      <c r="W173" s="586"/>
      <c r="X173" s="586"/>
      <c r="Y173" s="586"/>
      <c r="Z173" s="586"/>
    </row>
    <row r="174" spans="20:26" ht="15.75" customHeight="1">
      <c r="T174" s="586"/>
      <c r="U174" s="586"/>
      <c r="V174" s="586"/>
      <c r="W174" s="586"/>
      <c r="X174" s="586"/>
      <c r="Y174" s="586"/>
      <c r="Z174" s="586"/>
    </row>
    <row r="175" spans="20:26" ht="15.75" customHeight="1">
      <c r="T175" s="586"/>
      <c r="U175" s="586"/>
      <c r="V175" s="586"/>
      <c r="W175" s="586"/>
      <c r="X175" s="586"/>
      <c r="Y175" s="586"/>
      <c r="Z175" s="586"/>
    </row>
    <row r="176" spans="20:26" ht="15.75" customHeight="1">
      <c r="T176" s="586"/>
      <c r="U176" s="586"/>
      <c r="V176" s="586"/>
      <c r="W176" s="586"/>
      <c r="X176" s="586"/>
      <c r="Y176" s="586"/>
      <c r="Z176" s="586"/>
    </row>
    <row r="177" spans="20:26" ht="15.75" customHeight="1">
      <c r="T177" s="586"/>
      <c r="U177" s="586"/>
      <c r="V177" s="586"/>
      <c r="W177" s="586"/>
      <c r="X177" s="586"/>
      <c r="Y177" s="586"/>
      <c r="Z177" s="586"/>
    </row>
    <row r="178" spans="20:26" ht="15.75" customHeight="1">
      <c r="T178" s="586"/>
      <c r="U178" s="586"/>
      <c r="V178" s="586"/>
      <c r="W178" s="586"/>
      <c r="X178" s="586"/>
      <c r="Y178" s="586"/>
      <c r="Z178" s="586"/>
    </row>
    <row r="179" spans="20:26" ht="15.75" customHeight="1">
      <c r="T179" s="586"/>
      <c r="U179" s="586"/>
      <c r="V179" s="586"/>
      <c r="W179" s="586"/>
      <c r="X179" s="586"/>
      <c r="Y179" s="586"/>
      <c r="Z179" s="586"/>
    </row>
    <row r="180" spans="20:26" ht="15.75" customHeight="1">
      <c r="T180" s="586"/>
      <c r="U180" s="586"/>
      <c r="V180" s="586"/>
      <c r="W180" s="586"/>
      <c r="X180" s="586"/>
      <c r="Y180" s="586"/>
      <c r="Z180" s="586"/>
    </row>
    <row r="181" spans="20:26" ht="15.75" customHeight="1">
      <c r="T181" s="586"/>
      <c r="U181" s="586"/>
      <c r="V181" s="586"/>
      <c r="W181" s="586"/>
      <c r="X181" s="586"/>
      <c r="Y181" s="586"/>
      <c r="Z181" s="586"/>
    </row>
    <row r="182" spans="20:26" ht="15.75" customHeight="1">
      <c r="T182" s="586"/>
      <c r="U182" s="586"/>
      <c r="V182" s="586"/>
      <c r="W182" s="586"/>
      <c r="X182" s="586"/>
      <c r="Y182" s="586"/>
      <c r="Z182" s="586"/>
    </row>
    <row r="183" spans="20:26" ht="15.75" customHeight="1">
      <c r="T183" s="586"/>
      <c r="U183" s="586"/>
      <c r="V183" s="586"/>
      <c r="W183" s="586"/>
      <c r="X183" s="586"/>
      <c r="Y183" s="586"/>
      <c r="Z183" s="586"/>
    </row>
    <row r="184" spans="20:26" ht="15.75" customHeight="1">
      <c r="T184" s="586"/>
      <c r="U184" s="586"/>
      <c r="V184" s="586"/>
      <c r="W184" s="586"/>
      <c r="X184" s="586"/>
      <c r="Y184" s="586"/>
      <c r="Z184" s="586"/>
    </row>
    <row r="185" spans="20:26" ht="15.75" customHeight="1">
      <c r="T185" s="586"/>
      <c r="U185" s="586"/>
      <c r="V185" s="586"/>
      <c r="W185" s="586"/>
      <c r="X185" s="586"/>
      <c r="Y185" s="586"/>
      <c r="Z185" s="586"/>
    </row>
    <row r="186" spans="20:26" ht="15.75" customHeight="1">
      <c r="T186" s="586"/>
      <c r="U186" s="586"/>
      <c r="V186" s="586"/>
      <c r="W186" s="586"/>
      <c r="X186" s="586"/>
      <c r="Y186" s="586"/>
      <c r="Z186" s="586"/>
    </row>
    <row r="187" spans="20:26" ht="15.75" customHeight="1">
      <c r="T187" s="586"/>
      <c r="U187" s="586"/>
      <c r="V187" s="586"/>
      <c r="W187" s="586"/>
      <c r="X187" s="586"/>
      <c r="Y187" s="586"/>
      <c r="Z187" s="586"/>
    </row>
    <row r="188" spans="20:26" ht="15.75" customHeight="1">
      <c r="T188" s="586"/>
      <c r="U188" s="586"/>
      <c r="V188" s="586"/>
      <c r="W188" s="586"/>
      <c r="X188" s="586"/>
      <c r="Y188" s="586"/>
      <c r="Z188" s="586"/>
    </row>
    <row r="189" spans="20:26" ht="15.75" customHeight="1">
      <c r="T189" s="586"/>
      <c r="U189" s="586"/>
      <c r="V189" s="586"/>
      <c r="W189" s="586"/>
      <c r="X189" s="586"/>
      <c r="Y189" s="586"/>
      <c r="Z189" s="586"/>
    </row>
    <row r="190" spans="20:26" ht="15.75" customHeight="1">
      <c r="T190" s="586"/>
      <c r="U190" s="586"/>
      <c r="V190" s="586"/>
      <c r="W190" s="586"/>
      <c r="X190" s="586"/>
      <c r="Y190" s="586"/>
      <c r="Z190" s="586"/>
    </row>
    <row r="191" spans="20:26" ht="15.75" customHeight="1">
      <c r="T191" s="586"/>
      <c r="U191" s="586"/>
      <c r="V191" s="586"/>
      <c r="W191" s="586"/>
      <c r="X191" s="586"/>
      <c r="Y191" s="586"/>
      <c r="Z191" s="586"/>
    </row>
    <row r="192" spans="20:26" ht="15.75" customHeight="1">
      <c r="T192" s="586"/>
      <c r="U192" s="586"/>
      <c r="V192" s="586"/>
      <c r="W192" s="586"/>
      <c r="X192" s="586"/>
      <c r="Y192" s="586"/>
      <c r="Z192" s="586"/>
    </row>
    <row r="193" spans="20:26" ht="15.75" customHeight="1">
      <c r="T193" s="586"/>
      <c r="U193" s="586"/>
      <c r="V193" s="586"/>
      <c r="W193" s="586"/>
      <c r="X193" s="586"/>
      <c r="Y193" s="586"/>
      <c r="Z193" s="586"/>
    </row>
    <row r="194" spans="20:26" ht="15.75" customHeight="1">
      <c r="T194" s="586"/>
      <c r="U194" s="586"/>
      <c r="V194" s="586"/>
      <c r="W194" s="586"/>
      <c r="X194" s="586"/>
      <c r="Y194" s="586"/>
      <c r="Z194" s="586"/>
    </row>
    <row r="195" spans="20:26" ht="15.75" customHeight="1">
      <c r="T195" s="586"/>
      <c r="U195" s="586"/>
      <c r="V195" s="586"/>
      <c r="W195" s="586"/>
      <c r="X195" s="586"/>
      <c r="Y195" s="586"/>
      <c r="Z195" s="586"/>
    </row>
    <row r="196" spans="20:26" ht="15.75" customHeight="1">
      <c r="T196" s="586"/>
      <c r="U196" s="586"/>
      <c r="V196" s="586"/>
      <c r="W196" s="586"/>
      <c r="X196" s="586"/>
      <c r="Y196" s="586"/>
      <c r="Z196" s="586"/>
    </row>
    <row r="197" spans="20:26" ht="15.75" customHeight="1">
      <c r="T197" s="586"/>
      <c r="U197" s="586"/>
      <c r="V197" s="586"/>
      <c r="W197" s="586"/>
      <c r="X197" s="586"/>
      <c r="Y197" s="586"/>
      <c r="Z197" s="586"/>
    </row>
    <row r="198" spans="20:26" ht="15.75" customHeight="1">
      <c r="T198" s="586"/>
      <c r="U198" s="586"/>
      <c r="V198" s="586"/>
      <c r="W198" s="586"/>
      <c r="X198" s="586"/>
      <c r="Y198" s="586"/>
      <c r="Z198" s="586"/>
    </row>
    <row r="199" spans="20:26" ht="15.75" customHeight="1">
      <c r="T199" s="586"/>
      <c r="U199" s="586"/>
      <c r="V199" s="586"/>
      <c r="W199" s="586"/>
      <c r="X199" s="586"/>
      <c r="Y199" s="586"/>
      <c r="Z199" s="586"/>
    </row>
    <row r="200" spans="20:26" ht="15.75" customHeight="1">
      <c r="T200" s="586"/>
      <c r="U200" s="586"/>
      <c r="V200" s="586"/>
      <c r="W200" s="586"/>
      <c r="X200" s="586"/>
      <c r="Y200" s="586"/>
      <c r="Z200" s="586"/>
    </row>
    <row r="201" spans="20:26" ht="15.75" customHeight="1">
      <c r="T201" s="586"/>
      <c r="U201" s="586"/>
      <c r="V201" s="586"/>
      <c r="W201" s="586"/>
      <c r="X201" s="586"/>
      <c r="Y201" s="586"/>
      <c r="Z201" s="586"/>
    </row>
    <row r="202" spans="20:26" ht="15.75" customHeight="1">
      <c r="T202" s="586"/>
      <c r="U202" s="586"/>
      <c r="V202" s="586"/>
      <c r="W202" s="586"/>
      <c r="X202" s="586"/>
      <c r="Y202" s="586"/>
      <c r="Z202" s="586"/>
    </row>
    <row r="203" spans="20:26" ht="15.75" customHeight="1">
      <c r="T203" s="586"/>
      <c r="U203" s="586"/>
      <c r="V203" s="586"/>
      <c r="W203" s="586"/>
      <c r="X203" s="586"/>
      <c r="Y203" s="586"/>
      <c r="Z203" s="586"/>
    </row>
    <row r="204" spans="20:26" ht="15.75" customHeight="1">
      <c r="T204" s="586"/>
      <c r="U204" s="586"/>
      <c r="V204" s="586"/>
      <c r="W204" s="586"/>
      <c r="X204" s="586"/>
      <c r="Y204" s="586"/>
      <c r="Z204" s="586"/>
    </row>
    <row r="205" spans="20:26" ht="15.75" customHeight="1">
      <c r="T205" s="586"/>
      <c r="U205" s="586"/>
      <c r="V205" s="586"/>
      <c r="W205" s="586"/>
      <c r="X205" s="586"/>
      <c r="Y205" s="586"/>
      <c r="Z205" s="586"/>
    </row>
    <row r="206" spans="20:26" ht="15.75" customHeight="1">
      <c r="T206" s="586"/>
      <c r="U206" s="586"/>
      <c r="V206" s="586"/>
      <c r="W206" s="586"/>
      <c r="X206" s="586"/>
      <c r="Y206" s="586"/>
      <c r="Z206" s="586"/>
    </row>
    <row r="207" spans="20:26" ht="15.75" customHeight="1">
      <c r="T207" s="586"/>
      <c r="U207" s="586"/>
      <c r="V207" s="586"/>
      <c r="W207" s="586"/>
      <c r="X207" s="586"/>
      <c r="Y207" s="586"/>
      <c r="Z207" s="586"/>
    </row>
    <row r="208" spans="20:26" ht="15.75" customHeight="1">
      <c r="T208" s="586"/>
      <c r="U208" s="586"/>
      <c r="V208" s="586"/>
      <c r="W208" s="586"/>
      <c r="X208" s="586"/>
      <c r="Y208" s="586"/>
      <c r="Z208" s="586"/>
    </row>
    <row r="209" spans="20:26" ht="15.75" customHeight="1">
      <c r="T209" s="586"/>
      <c r="U209" s="586"/>
      <c r="V209" s="586"/>
      <c r="W209" s="586"/>
      <c r="X209" s="586"/>
      <c r="Y209" s="586"/>
      <c r="Z209" s="586"/>
    </row>
    <row r="210" spans="20:26" ht="15.75" customHeight="1">
      <c r="T210" s="586"/>
      <c r="U210" s="586"/>
      <c r="V210" s="586"/>
      <c r="W210" s="586"/>
      <c r="X210" s="586"/>
      <c r="Y210" s="586"/>
      <c r="Z210" s="586"/>
    </row>
    <row r="211" spans="20:26" ht="15.75" customHeight="1">
      <c r="T211" s="586"/>
      <c r="U211" s="586"/>
      <c r="V211" s="586"/>
      <c r="W211" s="586"/>
      <c r="X211" s="586"/>
      <c r="Y211" s="586"/>
      <c r="Z211" s="586"/>
    </row>
    <row r="212" spans="20:26" ht="15.75" customHeight="1">
      <c r="T212" s="586"/>
      <c r="U212" s="586"/>
      <c r="V212" s="586"/>
      <c r="W212" s="586"/>
      <c r="X212" s="586"/>
      <c r="Y212" s="586"/>
      <c r="Z212" s="586"/>
    </row>
    <row r="213" spans="20:26" ht="15.75" customHeight="1">
      <c r="T213" s="586"/>
      <c r="U213" s="586"/>
      <c r="V213" s="586"/>
      <c r="W213" s="586"/>
      <c r="X213" s="586"/>
      <c r="Y213" s="586"/>
      <c r="Z213" s="586"/>
    </row>
    <row r="214" spans="20:26" ht="15.75" customHeight="1">
      <c r="T214" s="586"/>
      <c r="U214" s="586"/>
      <c r="V214" s="586"/>
      <c r="W214" s="586"/>
      <c r="X214" s="586"/>
      <c r="Y214" s="586"/>
      <c r="Z214" s="586"/>
    </row>
    <row r="215" spans="20:26" ht="15.75" customHeight="1">
      <c r="T215" s="586"/>
      <c r="U215" s="586"/>
      <c r="V215" s="586"/>
      <c r="W215" s="586"/>
      <c r="X215" s="586"/>
      <c r="Y215" s="586"/>
      <c r="Z215" s="586"/>
    </row>
    <row r="216" spans="20:26" ht="15.75" customHeight="1">
      <c r="T216" s="586"/>
      <c r="U216" s="586"/>
      <c r="V216" s="586"/>
      <c r="W216" s="586"/>
      <c r="X216" s="586"/>
      <c r="Y216" s="586"/>
      <c r="Z216" s="586"/>
    </row>
    <row r="217" spans="20:26" ht="15.75" customHeight="1">
      <c r="T217" s="586"/>
      <c r="U217" s="586"/>
      <c r="V217" s="586"/>
      <c r="W217" s="586"/>
      <c r="X217" s="586"/>
      <c r="Y217" s="586"/>
      <c r="Z217" s="586"/>
    </row>
    <row r="218" spans="20:26" ht="15.75" customHeight="1">
      <c r="T218" s="586"/>
      <c r="U218" s="586"/>
      <c r="V218" s="586"/>
      <c r="W218" s="586"/>
      <c r="X218" s="586"/>
      <c r="Y218" s="586"/>
      <c r="Z218" s="586"/>
    </row>
    <row r="219" spans="20:26" ht="15.75" customHeight="1">
      <c r="T219" s="586"/>
      <c r="U219" s="586"/>
      <c r="V219" s="586"/>
      <c r="W219" s="586"/>
      <c r="X219" s="586"/>
      <c r="Y219" s="586"/>
      <c r="Z219" s="586"/>
    </row>
    <row r="220" spans="20:26" ht="15.75" customHeight="1">
      <c r="T220" s="586"/>
      <c r="U220" s="586"/>
      <c r="V220" s="586"/>
      <c r="W220" s="586"/>
      <c r="X220" s="586"/>
      <c r="Y220" s="586"/>
      <c r="Z220" s="586"/>
    </row>
    <row r="221" spans="20:26" ht="15.75" customHeight="1"/>
    <row r="222" spans="20:26" ht="15.75" customHeight="1"/>
    <row r="223" spans="20:26" ht="15.75" customHeight="1"/>
    <row r="224" spans="20: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9">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hyperlinks>
    <hyperlink ref="P4" r:id="rId1"/>
    <hyperlink ref="P5" r:id="rId2"/>
    <hyperlink ref="P7" r:id="rId3"/>
  </hyperlinks>
  <pageMargins left="0.7" right="0.7" top="0.75" bottom="0.75" header="0" footer="0"/>
  <pageSetup orientation="landscape"/>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3" sqref="B3"/>
    </sheetView>
  </sheetViews>
  <sheetFormatPr baseColWidth="10" defaultColWidth="12.625" defaultRowHeight="15" customHeight="1"/>
  <cols>
    <col min="1" max="1" width="5.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customWidth="1"/>
    <col min="11" max="11" width="7.375" style="571" customWidth="1"/>
    <col min="12" max="12" width="53.125" style="571" customWidth="1"/>
    <col min="13" max="13" width="8.25" style="571" customWidth="1"/>
    <col min="14" max="14" width="53.125" style="571" customWidth="1"/>
    <col min="15" max="15" width="9.875" style="571" customWidth="1"/>
    <col min="16" max="16" width="53.125" style="571" customWidth="1"/>
    <col min="17" max="19" width="12.2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804"/>
      <c r="U1" s="804"/>
      <c r="V1" s="804"/>
      <c r="W1" s="804"/>
      <c r="X1" s="804"/>
      <c r="Y1" s="804"/>
      <c r="Z1" s="804"/>
    </row>
    <row r="2" spans="1:26" ht="78" customHeight="1">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805"/>
      <c r="U2" s="805"/>
      <c r="V2" s="805"/>
      <c r="W2" s="805"/>
      <c r="X2" s="805"/>
      <c r="Y2" s="805"/>
      <c r="Z2" s="805"/>
    </row>
    <row r="3" spans="1:26" ht="80.099999999999994" customHeight="1">
      <c r="A3" s="806" t="s">
        <v>16</v>
      </c>
      <c r="B3" s="807" t="s">
        <v>17</v>
      </c>
      <c r="C3" s="807" t="s">
        <v>66</v>
      </c>
      <c r="D3" s="808" t="s">
        <v>281</v>
      </c>
      <c r="E3" s="809" t="s">
        <v>282</v>
      </c>
      <c r="F3" s="808" t="s">
        <v>341</v>
      </c>
      <c r="G3" s="809" t="s">
        <v>342</v>
      </c>
      <c r="H3" s="810" t="s">
        <v>343</v>
      </c>
      <c r="I3" s="811"/>
      <c r="J3" s="812" t="s">
        <v>344</v>
      </c>
      <c r="K3" s="813">
        <v>1075000000</v>
      </c>
      <c r="L3" s="814" t="s">
        <v>345</v>
      </c>
      <c r="M3" s="815">
        <f>K3*1.12</f>
        <v>1204000000</v>
      </c>
      <c r="N3" s="812" t="s">
        <v>1955</v>
      </c>
      <c r="O3" s="816">
        <v>500000</v>
      </c>
      <c r="P3" s="817" t="s">
        <v>1957</v>
      </c>
      <c r="Q3" s="818"/>
      <c r="R3" s="814"/>
      <c r="S3" s="815"/>
      <c r="T3" s="819"/>
      <c r="U3" s="820"/>
      <c r="V3" s="820"/>
      <c r="W3" s="820"/>
      <c r="X3" s="820"/>
      <c r="Y3" s="820"/>
      <c r="Z3" s="820"/>
    </row>
    <row r="4" spans="1:26" ht="80.099999999999994" customHeight="1">
      <c r="A4" s="821" t="s">
        <v>16</v>
      </c>
      <c r="B4" s="822" t="s">
        <v>17</v>
      </c>
      <c r="C4" s="822" t="s">
        <v>66</v>
      </c>
      <c r="D4" s="823" t="s">
        <v>281</v>
      </c>
      <c r="E4" s="824" t="s">
        <v>282</v>
      </c>
      <c r="F4" s="823" t="s">
        <v>283</v>
      </c>
      <c r="G4" s="824" t="s">
        <v>284</v>
      </c>
      <c r="H4" s="825"/>
      <c r="I4" s="826" t="s">
        <v>301</v>
      </c>
      <c r="J4" s="827" t="s">
        <v>302</v>
      </c>
      <c r="K4" s="828">
        <v>4000000</v>
      </c>
      <c r="L4" s="824" t="s">
        <v>302</v>
      </c>
      <c r="M4" s="829">
        <v>4600000</v>
      </c>
      <c r="N4" s="827" t="s">
        <v>1961</v>
      </c>
      <c r="O4" s="816"/>
      <c r="P4" s="830"/>
      <c r="Q4" s="831"/>
      <c r="R4" s="823"/>
      <c r="S4" s="829"/>
      <c r="T4" s="819"/>
      <c r="U4" s="832"/>
      <c r="V4" s="832"/>
      <c r="W4" s="832"/>
      <c r="X4" s="832"/>
      <c r="Y4" s="832"/>
      <c r="Z4" s="832"/>
    </row>
    <row r="5" spans="1:26" ht="80.099999999999994" customHeight="1">
      <c r="A5" s="821" t="s">
        <v>16</v>
      </c>
      <c r="B5" s="822" t="s">
        <v>17</v>
      </c>
      <c r="C5" s="822" t="s">
        <v>66</v>
      </c>
      <c r="D5" s="823" t="s">
        <v>281</v>
      </c>
      <c r="E5" s="824" t="s">
        <v>282</v>
      </c>
      <c r="F5" s="823" t="s">
        <v>352</v>
      </c>
      <c r="G5" s="824" t="s">
        <v>353</v>
      </c>
      <c r="H5" s="825"/>
      <c r="I5" s="826" t="s">
        <v>301</v>
      </c>
      <c r="J5" s="827" t="s">
        <v>391</v>
      </c>
      <c r="K5" s="828">
        <v>7500000</v>
      </c>
      <c r="L5" s="824" t="s">
        <v>391</v>
      </c>
      <c r="M5" s="829">
        <v>8700000</v>
      </c>
      <c r="N5" s="827" t="s">
        <v>1962</v>
      </c>
      <c r="O5" s="828" t="s">
        <v>1963</v>
      </c>
      <c r="P5" s="830" t="s">
        <v>1964</v>
      </c>
      <c r="Q5" s="831"/>
      <c r="R5" s="824"/>
      <c r="S5" s="829" t="s">
        <v>53</v>
      </c>
      <c r="T5" s="819"/>
      <c r="U5" s="820"/>
      <c r="V5" s="820"/>
      <c r="W5" s="820"/>
      <c r="X5" s="820"/>
      <c r="Y5" s="820"/>
      <c r="Z5" s="820"/>
    </row>
    <row r="6" spans="1:26" ht="80.099999999999994" customHeight="1">
      <c r="A6" s="821" t="s">
        <v>16</v>
      </c>
      <c r="B6" s="822" t="s">
        <v>17</v>
      </c>
      <c r="C6" s="822" t="s">
        <v>66</v>
      </c>
      <c r="D6" s="823" t="s">
        <v>438</v>
      </c>
      <c r="E6" s="824" t="s">
        <v>439</v>
      </c>
      <c r="F6" s="823" t="s">
        <v>440</v>
      </c>
      <c r="G6" s="824" t="s">
        <v>441</v>
      </c>
      <c r="H6" s="825"/>
      <c r="I6" s="825" t="s">
        <v>301</v>
      </c>
      <c r="J6" s="833" t="s">
        <v>853</v>
      </c>
      <c r="K6" s="828">
        <v>7500000</v>
      </c>
      <c r="L6" s="824" t="s">
        <v>853</v>
      </c>
      <c r="M6" s="829">
        <v>8700000</v>
      </c>
      <c r="N6" s="834" t="s">
        <v>1965</v>
      </c>
      <c r="O6" s="835">
        <v>0</v>
      </c>
      <c r="P6" s="830" t="s">
        <v>1966</v>
      </c>
      <c r="Q6" s="831"/>
      <c r="R6" s="824"/>
      <c r="S6" s="829"/>
      <c r="T6" s="819"/>
      <c r="U6" s="832"/>
      <c r="V6" s="832"/>
      <c r="W6" s="832"/>
      <c r="X6" s="832"/>
      <c r="Y6" s="832"/>
      <c r="Z6" s="832"/>
    </row>
    <row r="7" spans="1:26" ht="80.099999999999994" customHeight="1">
      <c r="A7" s="821" t="s">
        <v>16</v>
      </c>
      <c r="B7" s="822" t="s">
        <v>17</v>
      </c>
      <c r="C7" s="822" t="s">
        <v>66</v>
      </c>
      <c r="D7" s="823" t="s">
        <v>438</v>
      </c>
      <c r="E7" s="824" t="s">
        <v>439</v>
      </c>
      <c r="F7" s="823" t="s">
        <v>449</v>
      </c>
      <c r="G7" s="824" t="s">
        <v>451</v>
      </c>
      <c r="H7" s="825" t="s">
        <v>301</v>
      </c>
      <c r="I7" s="826"/>
      <c r="J7" s="827" t="s">
        <v>888</v>
      </c>
      <c r="K7" s="828">
        <v>6000000</v>
      </c>
      <c r="L7" s="824" t="s">
        <v>890</v>
      </c>
      <c r="M7" s="829">
        <v>13000000</v>
      </c>
      <c r="N7" s="860" t="s">
        <v>1969</v>
      </c>
      <c r="O7" s="816">
        <v>201960000</v>
      </c>
      <c r="P7" s="830" t="s">
        <v>1970</v>
      </c>
      <c r="Q7" s="831"/>
      <c r="R7" s="824"/>
      <c r="S7" s="829"/>
      <c r="T7" s="819"/>
      <c r="U7" s="836"/>
      <c r="V7" s="836"/>
      <c r="W7" s="836"/>
      <c r="X7" s="836"/>
      <c r="Y7" s="836"/>
      <c r="Z7" s="836"/>
    </row>
    <row r="8" spans="1:26" ht="80.099999999999994" customHeight="1">
      <c r="A8" s="821" t="s">
        <v>16</v>
      </c>
      <c r="B8" s="822" t="s">
        <v>17</v>
      </c>
      <c r="C8" s="822" t="s">
        <v>107</v>
      </c>
      <c r="D8" s="823" t="s">
        <v>1385</v>
      </c>
      <c r="E8" s="824" t="s">
        <v>1386</v>
      </c>
      <c r="F8" s="823" t="s">
        <v>1396</v>
      </c>
      <c r="G8" s="824" t="s">
        <v>1397</v>
      </c>
      <c r="H8" s="825" t="s">
        <v>301</v>
      </c>
      <c r="I8" s="826"/>
      <c r="J8" s="827" t="s">
        <v>1398</v>
      </c>
      <c r="K8" s="828">
        <v>400000</v>
      </c>
      <c r="L8" s="824" t="s">
        <v>1398</v>
      </c>
      <c r="M8" s="829">
        <v>450000</v>
      </c>
      <c r="N8" s="827" t="s">
        <v>1973</v>
      </c>
      <c r="O8" s="835">
        <v>0</v>
      </c>
      <c r="P8" s="830" t="s">
        <v>1974</v>
      </c>
      <c r="Q8" s="831"/>
      <c r="R8" s="824"/>
      <c r="S8" s="829"/>
      <c r="T8" s="819"/>
      <c r="U8" s="836"/>
      <c r="V8" s="836"/>
      <c r="W8" s="836"/>
      <c r="X8" s="836"/>
      <c r="Y8" s="836"/>
      <c r="Z8" s="836"/>
    </row>
    <row r="9" spans="1:26" ht="80.099999999999994" customHeight="1">
      <c r="A9" s="821" t="s">
        <v>23</v>
      </c>
      <c r="B9" s="822" t="s">
        <v>532</v>
      </c>
      <c r="C9" s="822" t="s">
        <v>28</v>
      </c>
      <c r="D9" s="823" t="s">
        <v>574</v>
      </c>
      <c r="E9" s="824" t="s">
        <v>575</v>
      </c>
      <c r="F9" s="823" t="s">
        <v>576</v>
      </c>
      <c r="G9" s="824" t="s">
        <v>577</v>
      </c>
      <c r="H9" s="825"/>
      <c r="I9" s="826" t="s">
        <v>301</v>
      </c>
      <c r="J9" s="837" t="s">
        <v>2763</v>
      </c>
      <c r="K9" s="828">
        <v>450000</v>
      </c>
      <c r="L9" s="838" t="s">
        <v>2763</v>
      </c>
      <c r="M9" s="829">
        <v>930000</v>
      </c>
      <c r="N9" s="837" t="s">
        <v>1977</v>
      </c>
      <c r="O9" s="839">
        <v>2000000</v>
      </c>
      <c r="P9" s="840" t="s">
        <v>1979</v>
      </c>
      <c r="Q9" s="831"/>
      <c r="R9" s="838"/>
      <c r="S9" s="829"/>
      <c r="T9" s="819"/>
      <c r="U9" s="836"/>
      <c r="V9" s="836"/>
      <c r="W9" s="836"/>
      <c r="X9" s="836"/>
      <c r="Y9" s="836"/>
      <c r="Z9" s="836"/>
    </row>
    <row r="10" spans="1:26" ht="80.099999999999994" customHeight="1">
      <c r="A10" s="821" t="s">
        <v>58</v>
      </c>
      <c r="B10" s="822" t="s">
        <v>80</v>
      </c>
      <c r="C10" s="822" t="s">
        <v>677</v>
      </c>
      <c r="D10" s="823" t="s">
        <v>678</v>
      </c>
      <c r="E10" s="824" t="s">
        <v>679</v>
      </c>
      <c r="F10" s="823" t="s">
        <v>680</v>
      </c>
      <c r="G10" s="824" t="s">
        <v>681</v>
      </c>
      <c r="H10" s="825" t="s">
        <v>301</v>
      </c>
      <c r="I10" s="826"/>
      <c r="J10" s="827" t="s">
        <v>1983</v>
      </c>
      <c r="K10" s="828">
        <v>330000000</v>
      </c>
      <c r="L10" s="824" t="s">
        <v>1985</v>
      </c>
      <c r="M10" s="829">
        <v>325000000</v>
      </c>
      <c r="N10" s="824" t="s">
        <v>1987</v>
      </c>
      <c r="O10" s="841"/>
      <c r="P10" s="830" t="s">
        <v>1988</v>
      </c>
      <c r="Q10" s="831"/>
      <c r="R10" s="824"/>
      <c r="S10" s="829"/>
      <c r="T10" s="819"/>
      <c r="U10" s="836"/>
      <c r="V10" s="836"/>
      <c r="W10" s="836"/>
      <c r="X10" s="836"/>
      <c r="Y10" s="836"/>
      <c r="Z10" s="836"/>
    </row>
    <row r="11" spans="1:26" ht="80.099999999999994" customHeight="1">
      <c r="A11" s="821" t="s">
        <v>58</v>
      </c>
      <c r="B11" s="822" t="s">
        <v>80</v>
      </c>
      <c r="C11" s="822" t="s">
        <v>677</v>
      </c>
      <c r="D11" s="823" t="s">
        <v>678</v>
      </c>
      <c r="E11" s="824" t="s">
        <v>679</v>
      </c>
      <c r="F11" s="823" t="s">
        <v>684</v>
      </c>
      <c r="G11" s="824" t="s">
        <v>685</v>
      </c>
      <c r="H11" s="825" t="s">
        <v>301</v>
      </c>
      <c r="I11" s="826"/>
      <c r="J11" s="837" t="s">
        <v>1991</v>
      </c>
      <c r="K11" s="842">
        <v>0</v>
      </c>
      <c r="L11" s="838"/>
      <c r="M11" s="843">
        <v>0</v>
      </c>
      <c r="N11" s="830" t="s">
        <v>1992</v>
      </c>
      <c r="O11" s="835">
        <v>0</v>
      </c>
      <c r="P11" s="830" t="s">
        <v>1993</v>
      </c>
      <c r="Q11" s="831"/>
      <c r="R11" s="823"/>
      <c r="S11" s="829" t="s">
        <v>1994</v>
      </c>
      <c r="T11" s="819"/>
      <c r="U11" s="836"/>
      <c r="V11" s="836"/>
      <c r="W11" s="836"/>
      <c r="X11" s="836"/>
      <c r="Y11" s="836"/>
      <c r="Z11" s="836"/>
    </row>
    <row r="12" spans="1:26" ht="80.099999999999994" customHeight="1">
      <c r="A12" s="821" t="s">
        <v>58</v>
      </c>
      <c r="B12" s="822" t="s">
        <v>80</v>
      </c>
      <c r="C12" s="822" t="s">
        <v>677</v>
      </c>
      <c r="D12" s="823" t="s">
        <v>678</v>
      </c>
      <c r="E12" s="824" t="s">
        <v>679</v>
      </c>
      <c r="F12" s="823" t="s">
        <v>687</v>
      </c>
      <c r="G12" s="824" t="s">
        <v>688</v>
      </c>
      <c r="H12" s="825" t="s">
        <v>301</v>
      </c>
      <c r="I12" s="826"/>
      <c r="J12" s="827" t="s">
        <v>1995</v>
      </c>
      <c r="K12" s="828">
        <v>0</v>
      </c>
      <c r="L12" s="824"/>
      <c r="M12" s="844">
        <v>0</v>
      </c>
      <c r="N12" s="830" t="s">
        <v>1996</v>
      </c>
      <c r="O12" s="835">
        <v>0</v>
      </c>
      <c r="P12" s="830" t="s">
        <v>1997</v>
      </c>
      <c r="Q12" s="845"/>
      <c r="R12" s="824"/>
      <c r="S12" s="846"/>
      <c r="T12" s="819"/>
      <c r="U12" s="836"/>
      <c r="V12" s="836"/>
      <c r="W12" s="836"/>
      <c r="X12" s="836"/>
      <c r="Y12" s="836"/>
      <c r="Z12" s="836"/>
    </row>
    <row r="13" spans="1:26" ht="80.099999999999994" customHeight="1">
      <c r="A13" s="821" t="s">
        <v>58</v>
      </c>
      <c r="B13" s="822" t="s">
        <v>80</v>
      </c>
      <c r="C13" s="822" t="s">
        <v>677</v>
      </c>
      <c r="D13" s="823" t="s">
        <v>1101</v>
      </c>
      <c r="E13" s="824" t="s">
        <v>1102</v>
      </c>
      <c r="F13" s="823" t="s">
        <v>1103</v>
      </c>
      <c r="G13" s="824" t="s">
        <v>1105</v>
      </c>
      <c r="H13" s="825" t="s">
        <v>301</v>
      </c>
      <c r="I13" s="826"/>
      <c r="J13" s="827" t="s">
        <v>1998</v>
      </c>
      <c r="K13" s="828">
        <v>0</v>
      </c>
      <c r="L13" s="824"/>
      <c r="M13" s="844">
        <v>0</v>
      </c>
      <c r="N13" s="830" t="s">
        <v>1999</v>
      </c>
      <c r="O13" s="835">
        <v>0</v>
      </c>
      <c r="P13" s="830" t="s">
        <v>2000</v>
      </c>
      <c r="Q13" s="845"/>
      <c r="R13" s="824"/>
      <c r="S13" s="846"/>
      <c r="T13" s="819"/>
      <c r="U13" s="836"/>
      <c r="V13" s="836"/>
      <c r="W13" s="836"/>
      <c r="X13" s="836"/>
      <c r="Y13" s="836"/>
      <c r="Z13" s="836"/>
    </row>
    <row r="14" spans="1:26" ht="80.099999999999994" customHeight="1">
      <c r="A14" s="821" t="s">
        <v>58</v>
      </c>
      <c r="B14" s="822" t="s">
        <v>80</v>
      </c>
      <c r="C14" s="822" t="s">
        <v>677</v>
      </c>
      <c r="D14" s="823" t="s">
        <v>1101</v>
      </c>
      <c r="E14" s="824" t="s">
        <v>1102</v>
      </c>
      <c r="F14" s="823" t="s">
        <v>1110</v>
      </c>
      <c r="G14" s="824" t="s">
        <v>1111</v>
      </c>
      <c r="H14" s="825"/>
      <c r="I14" s="826" t="s">
        <v>301</v>
      </c>
      <c r="J14" s="827" t="s">
        <v>2002</v>
      </c>
      <c r="K14" s="828">
        <v>0</v>
      </c>
      <c r="L14" s="824"/>
      <c r="M14" s="844">
        <v>0</v>
      </c>
      <c r="N14" s="830" t="s">
        <v>2003</v>
      </c>
      <c r="O14" s="835">
        <v>0</v>
      </c>
      <c r="P14" s="830" t="s">
        <v>2004</v>
      </c>
      <c r="Q14" s="845"/>
      <c r="R14" s="824"/>
      <c r="S14" s="846"/>
      <c r="T14" s="819"/>
      <c r="U14" s="836"/>
      <c r="V14" s="836"/>
      <c r="W14" s="836"/>
      <c r="X14" s="836"/>
      <c r="Y14" s="836"/>
      <c r="Z14" s="836"/>
    </row>
    <row r="15" spans="1:26" ht="80.099999999999994" customHeight="1">
      <c r="A15" s="821" t="s">
        <v>58</v>
      </c>
      <c r="B15" s="822" t="s">
        <v>80</v>
      </c>
      <c r="C15" s="822" t="s">
        <v>677</v>
      </c>
      <c r="D15" s="823" t="s">
        <v>1101</v>
      </c>
      <c r="E15" s="824" t="s">
        <v>1102</v>
      </c>
      <c r="F15" s="823" t="s">
        <v>1116</v>
      </c>
      <c r="G15" s="824" t="s">
        <v>1118</v>
      </c>
      <c r="H15" s="825"/>
      <c r="I15" s="826" t="s">
        <v>301</v>
      </c>
      <c r="J15" s="827"/>
      <c r="K15" s="828">
        <v>0</v>
      </c>
      <c r="L15" s="824"/>
      <c r="M15" s="844">
        <v>0</v>
      </c>
      <c r="N15" s="830" t="s">
        <v>2007</v>
      </c>
      <c r="O15" s="835">
        <v>0</v>
      </c>
      <c r="P15" s="830" t="s">
        <v>2008</v>
      </c>
      <c r="Q15" s="831"/>
      <c r="R15" s="824"/>
      <c r="S15" s="829"/>
      <c r="T15" s="819"/>
      <c r="U15" s="836"/>
      <c r="V15" s="836"/>
      <c r="W15" s="836"/>
      <c r="X15" s="836"/>
      <c r="Y15" s="836"/>
      <c r="Z15" s="836"/>
    </row>
    <row r="16" spans="1:26" ht="80.099999999999994" customHeight="1">
      <c r="A16" s="821" t="s">
        <v>58</v>
      </c>
      <c r="B16" s="822" t="s">
        <v>80</v>
      </c>
      <c r="C16" s="822" t="s">
        <v>677</v>
      </c>
      <c r="D16" s="823" t="s">
        <v>724</v>
      </c>
      <c r="E16" s="824" t="s">
        <v>725</v>
      </c>
      <c r="F16" s="823" t="s">
        <v>726</v>
      </c>
      <c r="G16" s="824" t="s">
        <v>727</v>
      </c>
      <c r="H16" s="825"/>
      <c r="I16" s="826" t="s">
        <v>301</v>
      </c>
      <c r="J16" s="821" t="s">
        <v>2009</v>
      </c>
      <c r="K16" s="828">
        <v>4000000</v>
      </c>
      <c r="L16" s="823"/>
      <c r="M16" s="844">
        <v>4600000</v>
      </c>
      <c r="N16" s="830" t="s">
        <v>2010</v>
      </c>
      <c r="O16" s="847" t="s">
        <v>2011</v>
      </c>
      <c r="P16" s="830" t="s">
        <v>2012</v>
      </c>
      <c r="Q16" s="831"/>
      <c r="R16" s="823"/>
      <c r="S16" s="829"/>
      <c r="T16" s="819"/>
      <c r="U16" s="836"/>
      <c r="V16" s="836"/>
      <c r="W16" s="836"/>
      <c r="X16" s="836"/>
      <c r="Y16" s="836"/>
      <c r="Z16" s="836"/>
    </row>
    <row r="17" spans="1:26" ht="80.099999999999994" customHeight="1">
      <c r="A17" s="577" t="s">
        <v>58</v>
      </c>
      <c r="B17" s="132" t="s">
        <v>80</v>
      </c>
      <c r="C17" s="132" t="s">
        <v>61</v>
      </c>
      <c r="D17" s="578" t="s">
        <v>62</v>
      </c>
      <c r="E17" s="579" t="s">
        <v>63</v>
      </c>
      <c r="F17" s="578" t="s">
        <v>83</v>
      </c>
      <c r="G17" s="579" t="s">
        <v>85</v>
      </c>
      <c r="H17" s="580"/>
      <c r="I17" s="581" t="s">
        <v>301</v>
      </c>
      <c r="J17" s="147" t="s">
        <v>2883</v>
      </c>
      <c r="K17" s="133">
        <v>2400000</v>
      </c>
      <c r="L17" s="699" t="s">
        <v>2884</v>
      </c>
      <c r="M17" s="146">
        <v>3400000</v>
      </c>
      <c r="N17" s="830" t="s">
        <v>2014</v>
      </c>
      <c r="O17" s="839">
        <v>1800000</v>
      </c>
      <c r="P17" s="840" t="s">
        <v>2015</v>
      </c>
      <c r="Q17" s="515"/>
      <c r="R17" s="699"/>
      <c r="S17" s="146"/>
      <c r="T17" s="134"/>
      <c r="U17" s="586"/>
      <c r="V17" s="586"/>
      <c r="W17" s="586"/>
      <c r="X17" s="586"/>
      <c r="Y17" s="586"/>
      <c r="Z17" s="586"/>
    </row>
    <row r="18" spans="1:26" ht="80.099999999999994" customHeight="1">
      <c r="A18" s="592" t="s">
        <v>120</v>
      </c>
      <c r="B18" s="593" t="s">
        <v>122</v>
      </c>
      <c r="C18" s="593" t="s">
        <v>125</v>
      </c>
      <c r="D18" s="594" t="s">
        <v>126</v>
      </c>
      <c r="E18" s="595" t="s">
        <v>127</v>
      </c>
      <c r="F18" s="594" t="s">
        <v>129</v>
      </c>
      <c r="G18" s="595" t="s">
        <v>132</v>
      </c>
      <c r="H18" s="596" t="s">
        <v>301</v>
      </c>
      <c r="I18" s="597"/>
      <c r="J18" s="848" t="s">
        <v>2018</v>
      </c>
      <c r="K18" s="849">
        <v>4000000</v>
      </c>
      <c r="L18" s="850" t="s">
        <v>2018</v>
      </c>
      <c r="M18" s="851">
        <v>4600000</v>
      </c>
      <c r="N18" s="852" t="s">
        <v>2021</v>
      </c>
      <c r="O18" s="816">
        <v>2600000</v>
      </c>
      <c r="P18" s="824" t="s">
        <v>2023</v>
      </c>
      <c r="Q18" s="853"/>
      <c r="R18" s="850"/>
      <c r="S18" s="854" t="s">
        <v>53</v>
      </c>
      <c r="T18" s="134"/>
      <c r="U18" s="586"/>
      <c r="V18" s="586"/>
      <c r="W18" s="586"/>
      <c r="X18" s="586"/>
      <c r="Y18" s="586"/>
      <c r="Z18" s="586"/>
    </row>
    <row r="19" spans="1:26" ht="16.5">
      <c r="A19" s="855"/>
      <c r="B19" s="602"/>
      <c r="C19" s="602"/>
      <c r="D19" s="602"/>
      <c r="E19" s="602"/>
      <c r="F19" s="602"/>
      <c r="G19" s="602"/>
      <c r="H19" s="603"/>
      <c r="I19" s="603"/>
      <c r="J19" s="602"/>
      <c r="K19" s="602"/>
      <c r="L19" s="602"/>
      <c r="M19" s="606"/>
      <c r="N19" s="856"/>
      <c r="O19" s="602"/>
      <c r="P19" s="602"/>
      <c r="Q19" s="602"/>
      <c r="R19" s="602"/>
      <c r="S19" s="602"/>
      <c r="T19" s="166"/>
      <c r="U19" s="586"/>
      <c r="V19" s="586"/>
      <c r="W19" s="586"/>
      <c r="X19" s="586"/>
      <c r="Y19" s="586"/>
      <c r="Z19" s="586"/>
    </row>
    <row r="20" spans="1:26" ht="16.5">
      <c r="A20" s="857"/>
      <c r="B20" s="602"/>
      <c r="C20" s="602"/>
      <c r="D20" s="602"/>
      <c r="E20" s="602"/>
      <c r="F20" s="602"/>
      <c r="G20" s="602"/>
      <c r="H20" s="603"/>
      <c r="I20" s="603"/>
      <c r="J20" s="169"/>
      <c r="K20" s="608"/>
      <c r="L20" s="169"/>
      <c r="M20" s="608"/>
      <c r="N20" s="856"/>
      <c r="O20" s="608"/>
      <c r="P20" s="169"/>
      <c r="Q20" s="608"/>
      <c r="R20" s="169"/>
      <c r="S20" s="169"/>
      <c r="T20" s="169"/>
      <c r="U20" s="586"/>
      <c r="V20" s="586"/>
      <c r="W20" s="586"/>
      <c r="X20" s="586"/>
      <c r="Y20" s="586"/>
      <c r="Z20" s="586"/>
    </row>
    <row r="21" spans="1:26" ht="15.75" customHeight="1">
      <c r="A21" s="857"/>
      <c r="B21" s="602"/>
      <c r="C21" s="602"/>
      <c r="D21" s="602"/>
      <c r="E21" s="602"/>
      <c r="F21" s="602"/>
      <c r="G21" s="602"/>
      <c r="H21" s="603"/>
      <c r="I21" s="603"/>
      <c r="J21" s="602"/>
      <c r="K21" s="602"/>
      <c r="L21" s="602"/>
      <c r="M21" s="606"/>
      <c r="N21" s="856"/>
      <c r="O21" s="606"/>
      <c r="P21" s="602"/>
      <c r="Q21" s="606"/>
      <c r="R21" s="602"/>
      <c r="S21" s="602"/>
      <c r="T21" s="166"/>
      <c r="U21" s="586"/>
      <c r="V21" s="586"/>
      <c r="W21" s="586"/>
      <c r="X21" s="586"/>
      <c r="Y21" s="586"/>
      <c r="Z21" s="586"/>
    </row>
    <row r="22" spans="1:26" ht="15.75" customHeight="1">
      <c r="A22" s="857"/>
      <c r="B22" s="602"/>
      <c r="C22" s="602"/>
      <c r="D22" s="602"/>
      <c r="E22" s="602"/>
      <c r="F22" s="602"/>
      <c r="G22" s="602"/>
      <c r="H22" s="603"/>
      <c r="I22" s="603"/>
      <c r="J22" s="169"/>
      <c r="K22" s="608"/>
      <c r="L22" s="169"/>
      <c r="M22" s="608"/>
      <c r="N22" s="856"/>
      <c r="O22" s="608"/>
      <c r="P22" s="169"/>
      <c r="Q22" s="608"/>
      <c r="R22" s="169"/>
      <c r="S22" s="169"/>
      <c r="T22" s="169"/>
      <c r="U22" s="586"/>
      <c r="V22" s="586"/>
      <c r="W22" s="586"/>
      <c r="X22" s="586"/>
      <c r="Y22" s="586"/>
      <c r="Z22" s="586"/>
    </row>
    <row r="23" spans="1:26" ht="15.75" customHeight="1">
      <c r="N23" s="856"/>
    </row>
    <row r="24" spans="1:26" ht="15.75" customHeight="1">
      <c r="N24" s="856"/>
    </row>
    <row r="25" spans="1:26" ht="15.75" customHeight="1">
      <c r="N25" s="856"/>
    </row>
    <row r="26" spans="1:26" ht="15.75" customHeight="1">
      <c r="N26" s="856"/>
    </row>
    <row r="27" spans="1:26" ht="15.75" customHeight="1">
      <c r="N27" s="856"/>
    </row>
    <row r="28" spans="1:26" ht="15.75" customHeight="1">
      <c r="N28" s="856"/>
    </row>
    <row r="29" spans="1:26" ht="15.75" customHeight="1">
      <c r="N29" s="856"/>
    </row>
    <row r="30" spans="1:26" ht="15.75" customHeight="1">
      <c r="N30" s="856"/>
    </row>
    <row r="31" spans="1:26" ht="15.75" customHeight="1">
      <c r="N31" s="856"/>
    </row>
    <row r="32" spans="1:26" ht="15.75" customHeight="1">
      <c r="N32" s="856"/>
    </row>
    <row r="33" spans="14:14" ht="15.75" customHeight="1">
      <c r="N33" s="856"/>
    </row>
    <row r="34" spans="14:14" ht="15.75" customHeight="1">
      <c r="N34" s="856"/>
    </row>
    <row r="35" spans="14:14" ht="15.75" customHeight="1">
      <c r="N35" s="858"/>
    </row>
    <row r="36" spans="14:14" ht="15.75" customHeight="1">
      <c r="N36" s="859"/>
    </row>
    <row r="37" spans="14:14" ht="15.75" customHeight="1">
      <c r="N37" s="859"/>
    </row>
    <row r="38" spans="14:14" ht="15.75" customHeight="1">
      <c r="N38" s="856"/>
    </row>
    <row r="39" spans="14:14" ht="15.75" customHeight="1">
      <c r="N39" s="856"/>
    </row>
    <row r="40" spans="14:14" ht="15.75" customHeight="1">
      <c r="N40" s="856"/>
    </row>
    <row r="41" spans="14:14" ht="15.75" customHeight="1">
      <c r="N41" s="856"/>
    </row>
    <row r="42" spans="14:14" ht="15.75" customHeight="1">
      <c r="N42" s="858"/>
    </row>
    <row r="43" spans="14:14" ht="15.75" customHeight="1">
      <c r="N43" s="859"/>
    </row>
    <row r="44" spans="14:14" ht="15.75" customHeight="1">
      <c r="N44" s="859"/>
    </row>
    <row r="45" spans="14:14" ht="15.75" customHeight="1">
      <c r="N45" s="856"/>
    </row>
    <row r="46" spans="14:14" ht="15.75" customHeight="1">
      <c r="N46" s="856"/>
    </row>
    <row r="47" spans="14:14" ht="15.75" customHeight="1">
      <c r="N47" s="856"/>
    </row>
    <row r="48" spans="14:14" ht="15.75" customHeight="1">
      <c r="N48" s="856"/>
    </row>
    <row r="49" spans="14:14" ht="15.75" customHeight="1">
      <c r="N49" s="858"/>
    </row>
    <row r="50" spans="14:14" ht="15.75" customHeight="1">
      <c r="N50" s="859"/>
    </row>
    <row r="51" spans="14:14" ht="15.75" customHeight="1">
      <c r="N51" s="859"/>
    </row>
    <row r="52" spans="14:14" ht="15.75" customHeight="1">
      <c r="N52" s="856"/>
    </row>
    <row r="53" spans="14:14" ht="15.75" customHeight="1">
      <c r="N53" s="856"/>
    </row>
    <row r="54" spans="14:14" ht="15.75" customHeight="1">
      <c r="N54" s="856"/>
    </row>
    <row r="55" spans="14:14" ht="15.75" customHeight="1"/>
    <row r="56" spans="14:14" ht="15.75" customHeight="1"/>
    <row r="57" spans="14:14" ht="15.75" customHeight="1"/>
    <row r="58" spans="14:14" ht="15.75" customHeight="1"/>
    <row r="59" spans="14:14" ht="15.75" customHeight="1"/>
    <row r="60" spans="14:14" ht="15.75" customHeight="1"/>
    <row r="61" spans="14:14" ht="15.75" customHeight="1"/>
    <row r="62" spans="14:14" ht="15.75" customHeight="1"/>
    <row r="63" spans="14:14" ht="15.75" customHeight="1"/>
    <row r="64" spans="14: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8">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A3" sqref="A3"/>
    </sheetView>
  </sheetViews>
  <sheetFormatPr baseColWidth="10" defaultColWidth="12.625" defaultRowHeight="15" customHeight="1"/>
  <cols>
    <col min="1" max="1" width="6.5" style="571" customWidth="1"/>
    <col min="2" max="2" width="13.875" style="571" customWidth="1"/>
    <col min="3" max="3" width="16.5" style="571" customWidth="1"/>
    <col min="4" max="4" width="10" style="571" customWidth="1"/>
    <col min="5" max="5" width="34.5" style="571" customWidth="1"/>
    <col min="6" max="6" width="9.125" style="571" customWidth="1"/>
    <col min="7" max="7" width="31.625" style="571" customWidth="1"/>
    <col min="8" max="8" width="13.75" style="571" customWidth="1"/>
    <col min="9" max="9" width="13.375" style="571" customWidth="1"/>
    <col min="10" max="10" width="65.375" style="571" customWidth="1"/>
    <col min="11" max="11" width="8.5" style="571" customWidth="1"/>
    <col min="12" max="12" width="53.125" style="571" customWidth="1"/>
    <col min="13" max="13" width="8.5" style="571" customWidth="1"/>
    <col min="14" max="14" width="53.125" style="571" customWidth="1"/>
    <col min="15" max="15" width="8.5" style="571" customWidth="1"/>
    <col min="16" max="16" width="53.125" style="571" customWidth="1"/>
    <col min="17" max="19" width="15.2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90" customHeight="1">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66</v>
      </c>
      <c r="D3" s="647" t="s">
        <v>68</v>
      </c>
      <c r="E3" s="648" t="s">
        <v>69</v>
      </c>
      <c r="F3" s="647" t="s">
        <v>468</v>
      </c>
      <c r="G3" s="648" t="s">
        <v>469</v>
      </c>
      <c r="H3" s="649" t="s">
        <v>1002</v>
      </c>
      <c r="I3" s="650"/>
      <c r="J3" s="651" t="s">
        <v>1127</v>
      </c>
      <c r="K3" s="770">
        <v>0</v>
      </c>
      <c r="L3" s="648" t="s">
        <v>1128</v>
      </c>
      <c r="M3" s="771">
        <v>0</v>
      </c>
      <c r="N3" s="800" t="s">
        <v>2780</v>
      </c>
      <c r="O3" s="785"/>
      <c r="P3" s="520" t="s">
        <v>2781</v>
      </c>
      <c r="Q3" s="801" t="s">
        <v>2782</v>
      </c>
      <c r="R3" s="647"/>
      <c r="S3" s="653"/>
      <c r="T3" s="765"/>
      <c r="U3" s="134"/>
      <c r="V3" s="586"/>
      <c r="W3" s="586"/>
      <c r="X3" s="586"/>
      <c r="Y3" s="586"/>
      <c r="Z3" s="586"/>
    </row>
    <row r="4" spans="1:26" ht="80.099999999999994" customHeight="1">
      <c r="A4" s="577" t="s">
        <v>16</v>
      </c>
      <c r="B4" s="132" t="s">
        <v>17</v>
      </c>
      <c r="C4" s="132" t="s">
        <v>66</v>
      </c>
      <c r="D4" s="578" t="s">
        <v>68</v>
      </c>
      <c r="E4" s="579" t="s">
        <v>69</v>
      </c>
      <c r="F4" s="578" t="s">
        <v>70</v>
      </c>
      <c r="G4" s="579" t="s">
        <v>72</v>
      </c>
      <c r="H4" s="580"/>
      <c r="I4" s="581" t="s">
        <v>1002</v>
      </c>
      <c r="J4" s="145" t="s">
        <v>1004</v>
      </c>
      <c r="K4" s="582">
        <v>176000000</v>
      </c>
      <c r="L4" s="579" t="s">
        <v>1005</v>
      </c>
      <c r="M4" s="583">
        <v>367100000</v>
      </c>
      <c r="N4" s="203" t="s">
        <v>2783</v>
      </c>
      <c r="O4" s="584"/>
      <c r="P4" s="204" t="s">
        <v>2784</v>
      </c>
      <c r="Q4" s="585"/>
      <c r="R4" s="578"/>
      <c r="S4" s="146"/>
      <c r="T4" s="765"/>
      <c r="U4" s="587"/>
      <c r="V4" s="586"/>
      <c r="W4" s="586"/>
      <c r="X4" s="586"/>
      <c r="Y4" s="586"/>
      <c r="Z4" s="586"/>
    </row>
    <row r="5" spans="1:26" ht="80.099999999999994" customHeight="1">
      <c r="A5" s="577" t="s">
        <v>16</v>
      </c>
      <c r="B5" s="132" t="s">
        <v>17</v>
      </c>
      <c r="C5" s="132" t="s">
        <v>66</v>
      </c>
      <c r="D5" s="578" t="s">
        <v>68</v>
      </c>
      <c r="E5" s="579" t="s">
        <v>69</v>
      </c>
      <c r="F5" s="578" t="s">
        <v>95</v>
      </c>
      <c r="G5" s="579" t="s">
        <v>507</v>
      </c>
      <c r="H5" s="580"/>
      <c r="I5" s="581" t="s">
        <v>1002</v>
      </c>
      <c r="J5" s="145" t="s">
        <v>1337</v>
      </c>
      <c r="K5" s="582">
        <v>0</v>
      </c>
      <c r="L5" s="579" t="s">
        <v>1337</v>
      </c>
      <c r="M5" s="583">
        <v>0</v>
      </c>
      <c r="N5" s="203" t="s">
        <v>2785</v>
      </c>
      <c r="O5" s="584"/>
      <c r="P5" s="204"/>
      <c r="Q5" s="585"/>
      <c r="R5" s="578"/>
      <c r="S5" s="146"/>
      <c r="T5" s="765"/>
      <c r="U5" s="134"/>
      <c r="V5" s="586"/>
      <c r="W5" s="586"/>
      <c r="X5" s="586"/>
      <c r="Y5" s="586"/>
      <c r="Z5" s="586"/>
    </row>
    <row r="6" spans="1:26" ht="80.099999999999994" customHeight="1">
      <c r="A6" s="577" t="s">
        <v>16</v>
      </c>
      <c r="B6" s="132" t="s">
        <v>17</v>
      </c>
      <c r="C6" s="132" t="s">
        <v>107</v>
      </c>
      <c r="D6" s="578" t="s">
        <v>108</v>
      </c>
      <c r="E6" s="579" t="s">
        <v>109</v>
      </c>
      <c r="F6" s="578" t="s">
        <v>110</v>
      </c>
      <c r="G6" s="579" t="s">
        <v>112</v>
      </c>
      <c r="H6" s="580"/>
      <c r="I6" s="581" t="s">
        <v>1002</v>
      </c>
      <c r="J6" s="145" t="s">
        <v>1362</v>
      </c>
      <c r="K6" s="582">
        <v>0</v>
      </c>
      <c r="L6" s="579" t="s">
        <v>1362</v>
      </c>
      <c r="M6" s="583">
        <v>0</v>
      </c>
      <c r="N6" s="203" t="s">
        <v>2786</v>
      </c>
      <c r="O6" s="584"/>
      <c r="P6" s="204" t="s">
        <v>2787</v>
      </c>
      <c r="Q6" s="585"/>
      <c r="R6" s="578"/>
      <c r="S6" s="146"/>
      <c r="T6" s="765"/>
      <c r="U6" s="134"/>
      <c r="V6" s="586"/>
      <c r="W6" s="586"/>
      <c r="X6" s="586"/>
      <c r="Y6" s="586"/>
      <c r="Z6" s="586"/>
    </row>
    <row r="7" spans="1:26" ht="80.099999999999994" customHeight="1">
      <c r="A7" s="592" t="s">
        <v>120</v>
      </c>
      <c r="B7" s="593" t="s">
        <v>122</v>
      </c>
      <c r="C7" s="593" t="s">
        <v>125</v>
      </c>
      <c r="D7" s="594" t="s">
        <v>126</v>
      </c>
      <c r="E7" s="595" t="s">
        <v>127</v>
      </c>
      <c r="F7" s="594" t="s">
        <v>129</v>
      </c>
      <c r="G7" s="595" t="s">
        <v>132</v>
      </c>
      <c r="H7" s="596" t="s">
        <v>1002</v>
      </c>
      <c r="I7" s="597"/>
      <c r="J7" s="598" t="s">
        <v>1902</v>
      </c>
      <c r="K7" s="599">
        <v>0</v>
      </c>
      <c r="L7" s="595" t="s">
        <v>1902</v>
      </c>
      <c r="M7" s="600">
        <v>0</v>
      </c>
      <c r="N7" s="205" t="s">
        <v>2788</v>
      </c>
      <c r="O7" s="790"/>
      <c r="P7" s="251"/>
      <c r="Q7" s="601"/>
      <c r="R7" s="594"/>
      <c r="S7" s="148"/>
      <c r="T7" s="765"/>
      <c r="U7" s="134"/>
      <c r="V7" s="586"/>
      <c r="W7" s="586"/>
      <c r="X7" s="586"/>
      <c r="Y7" s="586"/>
      <c r="Z7" s="586"/>
    </row>
    <row r="8" spans="1:26" ht="16.5">
      <c r="K8" s="609"/>
      <c r="M8" s="609"/>
      <c r="N8" s="802"/>
      <c r="O8" s="609"/>
      <c r="R8" s="803"/>
      <c r="S8" s="803"/>
      <c r="T8" s="803"/>
      <c r="U8" s="586"/>
      <c r="V8" s="586"/>
      <c r="W8" s="586"/>
      <c r="X8" s="586"/>
      <c r="Y8" s="586"/>
      <c r="Z8" s="586"/>
    </row>
    <row r="9" spans="1:26" ht="16.5">
      <c r="K9" s="609"/>
      <c r="M9" s="609"/>
      <c r="O9" s="609"/>
      <c r="T9" s="586"/>
      <c r="U9" s="586"/>
      <c r="V9" s="586"/>
      <c r="W9" s="586"/>
      <c r="X9" s="586"/>
      <c r="Y9" s="586"/>
      <c r="Z9" s="586"/>
    </row>
    <row r="10" spans="1:26" ht="16.5">
      <c r="K10" s="609"/>
      <c r="M10" s="609"/>
      <c r="O10" s="609"/>
      <c r="T10" s="586"/>
      <c r="U10" s="586"/>
      <c r="V10" s="586"/>
      <c r="W10" s="586"/>
      <c r="X10" s="586"/>
      <c r="Y10" s="586"/>
      <c r="Z10" s="586"/>
    </row>
    <row r="11" spans="1:26" ht="16.5">
      <c r="K11" s="609"/>
      <c r="M11" s="609"/>
      <c r="O11" s="609"/>
      <c r="T11" s="586"/>
      <c r="U11" s="586"/>
      <c r="V11" s="586"/>
      <c r="W11" s="586"/>
      <c r="X11" s="586"/>
      <c r="Y11" s="586"/>
      <c r="Z11" s="586"/>
    </row>
    <row r="12" spans="1:26" ht="16.5">
      <c r="K12" s="609"/>
      <c r="M12" s="609"/>
      <c r="O12" s="609"/>
      <c r="T12" s="586"/>
      <c r="U12" s="586"/>
      <c r="V12" s="586"/>
      <c r="W12" s="586"/>
      <c r="X12" s="586"/>
      <c r="Y12" s="586"/>
      <c r="Z12" s="586"/>
    </row>
    <row r="13" spans="1:26" ht="16.5">
      <c r="K13" s="609"/>
      <c r="M13" s="609"/>
      <c r="O13" s="609"/>
      <c r="T13" s="586"/>
      <c r="U13" s="586"/>
      <c r="V13" s="586"/>
      <c r="W13" s="586"/>
      <c r="X13" s="586"/>
      <c r="Y13" s="586"/>
      <c r="Z13" s="586"/>
    </row>
    <row r="14" spans="1:26" ht="16.5">
      <c r="K14" s="609"/>
      <c r="M14" s="609"/>
      <c r="O14" s="609"/>
      <c r="T14" s="586"/>
      <c r="U14" s="586"/>
      <c r="V14" s="586"/>
      <c r="W14" s="586"/>
      <c r="X14" s="586"/>
      <c r="Y14" s="586"/>
      <c r="Z14" s="586"/>
    </row>
    <row r="15" spans="1:26" ht="16.5">
      <c r="K15" s="609"/>
      <c r="M15" s="609"/>
      <c r="O15" s="609"/>
      <c r="T15" s="586"/>
      <c r="U15" s="586"/>
      <c r="V15" s="586"/>
      <c r="W15" s="586"/>
      <c r="X15" s="586"/>
      <c r="Y15" s="586"/>
      <c r="Z15" s="586"/>
    </row>
    <row r="16" spans="1:26" ht="16.5">
      <c r="K16" s="609"/>
      <c r="M16" s="609"/>
      <c r="O16" s="609"/>
      <c r="T16" s="586"/>
      <c r="U16" s="586"/>
      <c r="V16" s="586"/>
      <c r="W16" s="586"/>
      <c r="X16" s="586"/>
      <c r="Y16" s="586"/>
      <c r="Z16" s="586"/>
    </row>
    <row r="17" spans="11:26" ht="16.5">
      <c r="K17" s="609"/>
      <c r="M17" s="609"/>
      <c r="O17" s="609"/>
      <c r="T17" s="586"/>
      <c r="U17" s="586"/>
      <c r="V17" s="586"/>
      <c r="W17" s="586"/>
      <c r="X17" s="586"/>
      <c r="Y17" s="586"/>
      <c r="Z17" s="586"/>
    </row>
    <row r="18" spans="11:26" ht="16.5">
      <c r="K18" s="609"/>
      <c r="M18" s="609"/>
      <c r="O18" s="609"/>
      <c r="T18" s="586"/>
      <c r="U18" s="586"/>
      <c r="V18" s="586"/>
      <c r="W18" s="586"/>
      <c r="X18" s="586"/>
      <c r="Y18" s="586"/>
      <c r="Z18" s="586"/>
    </row>
    <row r="19" spans="11:26" ht="16.5">
      <c r="K19" s="609"/>
      <c r="M19" s="609"/>
      <c r="O19" s="609"/>
      <c r="T19" s="586"/>
      <c r="U19" s="586"/>
      <c r="V19" s="586"/>
      <c r="W19" s="586"/>
      <c r="X19" s="586"/>
      <c r="Y19" s="586"/>
      <c r="Z19" s="586"/>
    </row>
    <row r="20" spans="11:26" ht="16.5">
      <c r="K20" s="609"/>
      <c r="M20" s="609"/>
      <c r="O20" s="609"/>
      <c r="T20" s="586"/>
      <c r="U20" s="586"/>
      <c r="V20" s="586"/>
      <c r="W20" s="586"/>
      <c r="X20" s="586"/>
      <c r="Y20" s="586"/>
      <c r="Z20" s="586"/>
    </row>
    <row r="21" spans="11:26" ht="15.75" customHeight="1">
      <c r="K21" s="609"/>
      <c r="M21" s="609"/>
      <c r="O21" s="609"/>
      <c r="T21" s="586"/>
      <c r="U21" s="586"/>
      <c r="V21" s="586"/>
      <c r="W21" s="586"/>
      <c r="X21" s="586"/>
      <c r="Y21" s="586"/>
      <c r="Z21" s="586"/>
    </row>
    <row r="22" spans="11:26" ht="15.75" customHeight="1">
      <c r="K22" s="609"/>
      <c r="M22" s="609"/>
      <c r="O22" s="609"/>
      <c r="T22" s="586"/>
      <c r="U22" s="586"/>
      <c r="V22" s="586"/>
      <c r="W22" s="586"/>
      <c r="X22" s="586"/>
      <c r="Y22" s="586"/>
      <c r="Z22" s="586"/>
    </row>
    <row r="23" spans="11:26" ht="15.75" customHeight="1">
      <c r="K23" s="609"/>
      <c r="M23" s="609"/>
      <c r="O23" s="609"/>
      <c r="T23" s="586"/>
      <c r="U23" s="586"/>
      <c r="V23" s="586"/>
      <c r="W23" s="586"/>
      <c r="X23" s="586"/>
      <c r="Y23" s="586"/>
      <c r="Z23" s="586"/>
    </row>
    <row r="24" spans="11:26" ht="15.75" customHeight="1">
      <c r="K24" s="609"/>
      <c r="M24" s="609"/>
      <c r="O24" s="609"/>
      <c r="T24" s="586"/>
      <c r="U24" s="586"/>
      <c r="V24" s="586"/>
      <c r="W24" s="586"/>
      <c r="X24" s="586"/>
      <c r="Y24" s="586"/>
      <c r="Z24" s="586"/>
    </row>
    <row r="25" spans="11:26" ht="15.75" customHeight="1">
      <c r="K25" s="609"/>
      <c r="M25" s="609"/>
      <c r="O25" s="609"/>
      <c r="T25" s="586"/>
      <c r="U25" s="586"/>
      <c r="V25" s="586"/>
      <c r="W25" s="586"/>
      <c r="X25" s="586"/>
      <c r="Y25" s="586"/>
      <c r="Z25" s="586"/>
    </row>
    <row r="26" spans="11:26" ht="15.75" customHeight="1">
      <c r="K26" s="609"/>
      <c r="M26" s="609"/>
      <c r="O26" s="609"/>
      <c r="T26" s="586"/>
      <c r="U26" s="586"/>
      <c r="V26" s="586"/>
      <c r="W26" s="586"/>
      <c r="X26" s="586"/>
      <c r="Y26" s="586"/>
      <c r="Z26" s="586"/>
    </row>
    <row r="27" spans="11:26" ht="15.75" customHeight="1">
      <c r="K27" s="609"/>
      <c r="M27" s="609"/>
      <c r="O27" s="609"/>
      <c r="T27" s="586"/>
      <c r="U27" s="586"/>
      <c r="V27" s="586"/>
      <c r="W27" s="586"/>
      <c r="X27" s="586"/>
      <c r="Y27" s="586"/>
      <c r="Z27" s="586"/>
    </row>
    <row r="28" spans="11:26" ht="15.75" customHeight="1">
      <c r="K28" s="609"/>
      <c r="M28" s="609"/>
      <c r="O28" s="609"/>
      <c r="T28" s="586"/>
      <c r="U28" s="586"/>
      <c r="V28" s="586"/>
      <c r="W28" s="586"/>
      <c r="X28" s="586"/>
      <c r="Y28" s="586"/>
      <c r="Z28" s="586"/>
    </row>
    <row r="29" spans="11:26" ht="15.75" customHeight="1">
      <c r="K29" s="609"/>
      <c r="M29" s="609"/>
      <c r="O29" s="609"/>
      <c r="T29" s="586"/>
      <c r="U29" s="586"/>
      <c r="V29" s="586"/>
      <c r="W29" s="586"/>
      <c r="X29" s="586"/>
      <c r="Y29" s="586"/>
      <c r="Z29" s="586"/>
    </row>
    <row r="30" spans="11:26" ht="15.75" customHeight="1">
      <c r="K30" s="609"/>
      <c r="M30" s="609"/>
      <c r="O30" s="609"/>
      <c r="T30" s="586"/>
      <c r="U30" s="586"/>
      <c r="V30" s="586"/>
      <c r="W30" s="586"/>
      <c r="X30" s="586"/>
      <c r="Y30" s="586"/>
      <c r="Z30" s="586"/>
    </row>
    <row r="31" spans="11:26" ht="15.75" customHeight="1">
      <c r="K31" s="609"/>
      <c r="M31" s="609"/>
      <c r="O31" s="609"/>
      <c r="T31" s="586"/>
      <c r="U31" s="586"/>
      <c r="V31" s="586"/>
      <c r="W31" s="586"/>
      <c r="X31" s="586"/>
      <c r="Y31" s="586"/>
      <c r="Z31" s="586"/>
    </row>
    <row r="32" spans="11:26" ht="15.75" customHeight="1">
      <c r="K32" s="609"/>
      <c r="M32" s="609"/>
      <c r="O32" s="609"/>
      <c r="T32" s="586"/>
      <c r="U32" s="586"/>
      <c r="V32" s="586"/>
      <c r="W32" s="586"/>
      <c r="X32" s="586"/>
      <c r="Y32" s="586"/>
      <c r="Z32" s="586"/>
    </row>
    <row r="33" spans="11:26" ht="15.75" customHeight="1">
      <c r="K33" s="609"/>
      <c r="M33" s="609"/>
      <c r="O33" s="609"/>
      <c r="T33" s="586"/>
      <c r="U33" s="586"/>
      <c r="V33" s="586"/>
      <c r="W33" s="586"/>
      <c r="X33" s="586"/>
      <c r="Y33" s="586"/>
      <c r="Z33" s="586"/>
    </row>
    <row r="34" spans="11:26" ht="15.75" customHeight="1">
      <c r="K34" s="609"/>
      <c r="M34" s="609"/>
      <c r="O34" s="609"/>
      <c r="T34" s="586"/>
      <c r="U34" s="586"/>
      <c r="V34" s="586"/>
      <c r="W34" s="586"/>
      <c r="X34" s="586"/>
      <c r="Y34" s="586"/>
      <c r="Z34" s="586"/>
    </row>
    <row r="35" spans="11:26" ht="15.75" customHeight="1">
      <c r="K35" s="609"/>
      <c r="M35" s="609"/>
      <c r="O35" s="609"/>
      <c r="T35" s="586"/>
      <c r="U35" s="586"/>
      <c r="V35" s="586"/>
      <c r="W35" s="586"/>
      <c r="X35" s="586"/>
      <c r="Y35" s="586"/>
      <c r="Z35" s="586"/>
    </row>
    <row r="36" spans="11:26" ht="15.75" customHeight="1">
      <c r="K36" s="609"/>
      <c r="M36" s="609"/>
      <c r="O36" s="609"/>
      <c r="T36" s="586"/>
      <c r="U36" s="586"/>
      <c r="V36" s="586"/>
      <c r="W36" s="586"/>
      <c r="X36" s="586"/>
      <c r="Y36" s="586"/>
      <c r="Z36" s="586"/>
    </row>
    <row r="37" spans="11:26" ht="15.75" customHeight="1">
      <c r="K37" s="609"/>
      <c r="M37" s="609"/>
      <c r="O37" s="609"/>
      <c r="T37" s="586"/>
      <c r="U37" s="586"/>
      <c r="V37" s="586"/>
      <c r="W37" s="586"/>
      <c r="X37" s="586"/>
      <c r="Y37" s="586"/>
      <c r="Z37" s="586"/>
    </row>
    <row r="38" spans="11:26" ht="15.75" customHeight="1">
      <c r="K38" s="609"/>
      <c r="M38" s="609"/>
      <c r="O38" s="609"/>
      <c r="T38" s="586"/>
      <c r="U38" s="586"/>
      <c r="V38" s="586"/>
      <c r="W38" s="586"/>
      <c r="X38" s="586"/>
      <c r="Y38" s="586"/>
      <c r="Z38" s="586"/>
    </row>
    <row r="39" spans="11:26" ht="15.75" customHeight="1">
      <c r="K39" s="609"/>
      <c r="M39" s="609"/>
      <c r="O39" s="609"/>
      <c r="T39" s="586"/>
      <c r="U39" s="586"/>
      <c r="V39" s="586"/>
      <c r="W39" s="586"/>
      <c r="X39" s="586"/>
      <c r="Y39" s="586"/>
      <c r="Z39" s="586"/>
    </row>
    <row r="40" spans="11:26" ht="15.75" customHeight="1">
      <c r="K40" s="609"/>
      <c r="M40" s="609"/>
      <c r="O40" s="609"/>
      <c r="T40" s="586"/>
      <c r="U40" s="586"/>
      <c r="V40" s="586"/>
      <c r="W40" s="586"/>
      <c r="X40" s="586"/>
      <c r="Y40" s="586"/>
      <c r="Z40" s="586"/>
    </row>
    <row r="41" spans="11:26" ht="15.75" customHeight="1">
      <c r="K41" s="609"/>
      <c r="M41" s="609"/>
      <c r="O41" s="609"/>
      <c r="T41" s="586"/>
      <c r="U41" s="586"/>
      <c r="V41" s="586"/>
      <c r="W41" s="586"/>
      <c r="X41" s="586"/>
      <c r="Y41" s="586"/>
      <c r="Z41" s="586"/>
    </row>
    <row r="42" spans="11:26" ht="15.75" customHeight="1">
      <c r="K42" s="609"/>
      <c r="M42" s="609"/>
      <c r="O42" s="609"/>
      <c r="T42" s="586"/>
      <c r="U42" s="586"/>
      <c r="V42" s="586"/>
      <c r="W42" s="586"/>
      <c r="X42" s="586"/>
      <c r="Y42" s="586"/>
      <c r="Z42" s="586"/>
    </row>
    <row r="43" spans="11:26" ht="15.75" customHeight="1">
      <c r="K43" s="609"/>
      <c r="M43" s="609"/>
      <c r="O43" s="609"/>
      <c r="T43" s="586"/>
      <c r="U43" s="586"/>
      <c r="V43" s="586"/>
      <c r="W43" s="586"/>
      <c r="X43" s="586"/>
      <c r="Y43" s="586"/>
      <c r="Z43" s="586"/>
    </row>
    <row r="44" spans="11:26" ht="15.75" customHeight="1">
      <c r="K44" s="609"/>
      <c r="M44" s="609"/>
      <c r="O44" s="609"/>
      <c r="T44" s="586"/>
      <c r="U44" s="586"/>
      <c r="V44" s="586"/>
      <c r="W44" s="586"/>
      <c r="X44" s="586"/>
      <c r="Y44" s="586"/>
      <c r="Z44" s="586"/>
    </row>
    <row r="45" spans="11:26" ht="15.75" customHeight="1">
      <c r="K45" s="609"/>
      <c r="M45" s="609"/>
      <c r="O45" s="609"/>
      <c r="T45" s="586"/>
      <c r="U45" s="586"/>
      <c r="V45" s="586"/>
      <c r="W45" s="586"/>
      <c r="X45" s="586"/>
      <c r="Y45" s="586"/>
      <c r="Z45" s="586"/>
    </row>
    <row r="46" spans="11:26" ht="15.75" customHeight="1">
      <c r="K46" s="609"/>
      <c r="M46" s="609"/>
      <c r="O46" s="609"/>
      <c r="T46" s="586"/>
      <c r="U46" s="586"/>
      <c r="V46" s="586"/>
      <c r="W46" s="586"/>
      <c r="X46" s="586"/>
      <c r="Y46" s="586"/>
      <c r="Z46" s="586"/>
    </row>
    <row r="47" spans="11:26" ht="15.75" customHeight="1">
      <c r="K47" s="609"/>
      <c r="M47" s="609"/>
      <c r="O47" s="609"/>
      <c r="T47" s="586"/>
      <c r="U47" s="586"/>
      <c r="V47" s="586"/>
      <c r="W47" s="586"/>
      <c r="X47" s="586"/>
      <c r="Y47" s="586"/>
      <c r="Z47" s="586"/>
    </row>
    <row r="48" spans="11:26" ht="15.75" customHeight="1">
      <c r="K48" s="609"/>
      <c r="M48" s="609"/>
      <c r="O48" s="609"/>
      <c r="T48" s="586"/>
      <c r="U48" s="586"/>
      <c r="V48" s="586"/>
      <c r="W48" s="586"/>
      <c r="X48" s="586"/>
      <c r="Y48" s="586"/>
      <c r="Z48" s="586"/>
    </row>
    <row r="49" spans="11:26" ht="15.75" customHeight="1">
      <c r="K49" s="609"/>
      <c r="M49" s="609"/>
      <c r="O49" s="609"/>
      <c r="T49" s="586"/>
      <c r="U49" s="586"/>
      <c r="V49" s="586"/>
      <c r="W49" s="586"/>
      <c r="X49" s="586"/>
      <c r="Y49" s="586"/>
      <c r="Z49" s="586"/>
    </row>
    <row r="50" spans="11:26" ht="15.75" customHeight="1">
      <c r="K50" s="609"/>
      <c r="M50" s="609"/>
      <c r="O50" s="609"/>
      <c r="T50" s="586"/>
      <c r="U50" s="586"/>
      <c r="V50" s="586"/>
      <c r="W50" s="586"/>
      <c r="X50" s="586"/>
      <c r="Y50" s="586"/>
      <c r="Z50" s="586"/>
    </row>
    <row r="51" spans="11:26" ht="15.75" customHeight="1">
      <c r="K51" s="609"/>
      <c r="M51" s="609"/>
      <c r="O51" s="609"/>
      <c r="T51" s="586"/>
      <c r="U51" s="586"/>
      <c r="V51" s="586"/>
      <c r="W51" s="586"/>
      <c r="X51" s="586"/>
      <c r="Y51" s="586"/>
      <c r="Z51" s="586"/>
    </row>
    <row r="52" spans="11:26" ht="15.75" customHeight="1">
      <c r="K52" s="609"/>
      <c r="M52" s="609"/>
      <c r="O52" s="609"/>
      <c r="T52" s="586"/>
      <c r="U52" s="586"/>
      <c r="V52" s="586"/>
      <c r="W52" s="586"/>
      <c r="X52" s="586"/>
      <c r="Y52" s="586"/>
      <c r="Z52" s="586"/>
    </row>
    <row r="53" spans="11:26" ht="15.75" customHeight="1">
      <c r="K53" s="609"/>
      <c r="M53" s="609"/>
      <c r="O53" s="609"/>
      <c r="T53" s="586"/>
      <c r="U53" s="586"/>
      <c r="V53" s="586"/>
      <c r="W53" s="586"/>
      <c r="X53" s="586"/>
      <c r="Y53" s="586"/>
      <c r="Z53" s="586"/>
    </row>
    <row r="54" spans="11:26" ht="15.75" customHeight="1">
      <c r="K54" s="609"/>
      <c r="M54" s="609"/>
      <c r="O54" s="609"/>
      <c r="T54" s="586"/>
      <c r="U54" s="586"/>
      <c r="V54" s="586"/>
      <c r="W54" s="586"/>
      <c r="X54" s="586"/>
      <c r="Y54" s="586"/>
      <c r="Z54" s="586"/>
    </row>
    <row r="55" spans="11:26" ht="15.75" customHeight="1">
      <c r="K55" s="609"/>
      <c r="M55" s="609"/>
      <c r="O55" s="609"/>
      <c r="T55" s="586"/>
      <c r="U55" s="586"/>
      <c r="V55" s="586"/>
      <c r="W55" s="586"/>
      <c r="X55" s="586"/>
      <c r="Y55" s="586"/>
      <c r="Z55" s="586"/>
    </row>
    <row r="56" spans="11:26" ht="15.75" customHeight="1">
      <c r="K56" s="609"/>
      <c r="M56" s="609"/>
      <c r="O56" s="609"/>
      <c r="T56" s="586"/>
      <c r="U56" s="586"/>
      <c r="V56" s="586"/>
      <c r="W56" s="586"/>
      <c r="X56" s="586"/>
      <c r="Y56" s="586"/>
      <c r="Z56" s="586"/>
    </row>
    <row r="57" spans="11:26" ht="15.75" customHeight="1">
      <c r="K57" s="609"/>
      <c r="M57" s="609"/>
      <c r="O57" s="609"/>
      <c r="T57" s="586"/>
      <c r="U57" s="586"/>
      <c r="V57" s="586"/>
      <c r="W57" s="586"/>
      <c r="X57" s="586"/>
      <c r="Y57" s="586"/>
      <c r="Z57" s="586"/>
    </row>
    <row r="58" spans="11:26" ht="15.75" customHeight="1">
      <c r="K58" s="609"/>
      <c r="M58" s="609"/>
      <c r="O58" s="609"/>
      <c r="T58" s="586"/>
      <c r="U58" s="586"/>
      <c r="V58" s="586"/>
      <c r="W58" s="586"/>
      <c r="X58" s="586"/>
      <c r="Y58" s="586"/>
      <c r="Z58" s="586"/>
    </row>
    <row r="59" spans="11:26" ht="15.75" customHeight="1">
      <c r="K59" s="609"/>
      <c r="M59" s="609"/>
      <c r="O59" s="609"/>
      <c r="T59" s="586"/>
      <c r="U59" s="586"/>
      <c r="V59" s="586"/>
      <c r="W59" s="586"/>
      <c r="X59" s="586"/>
      <c r="Y59" s="586"/>
      <c r="Z59" s="586"/>
    </row>
    <row r="60" spans="11:26" ht="15.75" customHeight="1">
      <c r="K60" s="609"/>
      <c r="M60" s="609"/>
      <c r="O60" s="609"/>
      <c r="T60" s="586"/>
      <c r="U60" s="586"/>
      <c r="V60" s="586"/>
      <c r="W60" s="586"/>
      <c r="X60" s="586"/>
      <c r="Y60" s="586"/>
      <c r="Z60" s="586"/>
    </row>
    <row r="61" spans="11:26" ht="15.75" customHeight="1">
      <c r="K61" s="609"/>
      <c r="M61" s="609"/>
      <c r="O61" s="609"/>
      <c r="T61" s="586"/>
      <c r="U61" s="586"/>
      <c r="V61" s="586"/>
      <c r="W61" s="586"/>
      <c r="X61" s="586"/>
      <c r="Y61" s="586"/>
      <c r="Z61" s="586"/>
    </row>
    <row r="62" spans="11:26" ht="15.75" customHeight="1">
      <c r="K62" s="609"/>
      <c r="M62" s="609"/>
      <c r="O62" s="609"/>
      <c r="T62" s="586"/>
      <c r="U62" s="586"/>
      <c r="V62" s="586"/>
      <c r="W62" s="586"/>
      <c r="X62" s="586"/>
      <c r="Y62" s="586"/>
      <c r="Z62" s="586"/>
    </row>
    <row r="63" spans="11:26" ht="15.75" customHeight="1">
      <c r="K63" s="609"/>
      <c r="M63" s="609"/>
      <c r="O63" s="609"/>
      <c r="T63" s="586"/>
      <c r="U63" s="586"/>
      <c r="V63" s="586"/>
      <c r="W63" s="586"/>
      <c r="X63" s="586"/>
      <c r="Y63" s="586"/>
      <c r="Z63" s="586"/>
    </row>
    <row r="64" spans="11:26" ht="15.75" customHeight="1">
      <c r="K64" s="609"/>
      <c r="M64" s="609"/>
      <c r="O64" s="609"/>
      <c r="T64" s="586"/>
      <c r="U64" s="586"/>
      <c r="V64" s="586"/>
      <c r="W64" s="586"/>
      <c r="X64" s="586"/>
      <c r="Y64" s="586"/>
      <c r="Z64" s="586"/>
    </row>
    <row r="65" spans="11:26" ht="15.75" customHeight="1">
      <c r="K65" s="609"/>
      <c r="M65" s="609"/>
      <c r="O65" s="609"/>
      <c r="T65" s="586"/>
      <c r="U65" s="586"/>
      <c r="V65" s="586"/>
      <c r="W65" s="586"/>
      <c r="X65" s="586"/>
      <c r="Y65" s="586"/>
      <c r="Z65" s="586"/>
    </row>
    <row r="66" spans="11:26" ht="15.75" customHeight="1">
      <c r="K66" s="609"/>
      <c r="M66" s="609"/>
      <c r="O66" s="609"/>
      <c r="T66" s="586"/>
      <c r="U66" s="586"/>
      <c r="V66" s="586"/>
      <c r="W66" s="586"/>
      <c r="X66" s="586"/>
      <c r="Y66" s="586"/>
      <c r="Z66" s="586"/>
    </row>
    <row r="67" spans="11:26" ht="15.75" customHeight="1">
      <c r="K67" s="609"/>
      <c r="M67" s="609"/>
      <c r="O67" s="609"/>
      <c r="T67" s="586"/>
      <c r="U67" s="586"/>
      <c r="V67" s="586"/>
      <c r="W67" s="586"/>
      <c r="X67" s="586"/>
      <c r="Y67" s="586"/>
      <c r="Z67" s="586"/>
    </row>
    <row r="68" spans="11:26" ht="15.75" customHeight="1">
      <c r="K68" s="609"/>
      <c r="M68" s="609"/>
      <c r="O68" s="609"/>
      <c r="T68" s="586"/>
      <c r="U68" s="586"/>
      <c r="V68" s="586"/>
      <c r="W68" s="586"/>
      <c r="X68" s="586"/>
      <c r="Y68" s="586"/>
      <c r="Z68" s="586"/>
    </row>
    <row r="69" spans="11:26" ht="15.75" customHeight="1">
      <c r="K69" s="609"/>
      <c r="M69" s="609"/>
      <c r="O69" s="609"/>
      <c r="T69" s="586"/>
      <c r="U69" s="586"/>
      <c r="V69" s="586"/>
      <c r="W69" s="586"/>
      <c r="X69" s="586"/>
      <c r="Y69" s="586"/>
      <c r="Z69" s="586"/>
    </row>
    <row r="70" spans="11:26" ht="15.75" customHeight="1">
      <c r="K70" s="609"/>
      <c r="M70" s="609"/>
      <c r="O70" s="609"/>
      <c r="T70" s="586"/>
      <c r="U70" s="586"/>
      <c r="V70" s="586"/>
      <c r="W70" s="586"/>
      <c r="X70" s="586"/>
      <c r="Y70" s="586"/>
      <c r="Z70" s="586"/>
    </row>
    <row r="71" spans="11:26" ht="15.75" customHeight="1">
      <c r="K71" s="609"/>
      <c r="M71" s="609"/>
      <c r="O71" s="609"/>
      <c r="T71" s="586"/>
      <c r="U71" s="586"/>
      <c r="V71" s="586"/>
      <c r="W71" s="586"/>
      <c r="X71" s="586"/>
      <c r="Y71" s="586"/>
      <c r="Z71" s="586"/>
    </row>
    <row r="72" spans="11:26" ht="15.75" customHeight="1">
      <c r="K72" s="609"/>
      <c r="M72" s="609"/>
      <c r="O72" s="609"/>
      <c r="T72" s="586"/>
      <c r="U72" s="586"/>
      <c r="V72" s="586"/>
      <c r="W72" s="586"/>
      <c r="X72" s="586"/>
      <c r="Y72" s="586"/>
      <c r="Z72" s="586"/>
    </row>
    <row r="73" spans="11:26" ht="15.75" customHeight="1">
      <c r="K73" s="609"/>
      <c r="M73" s="609"/>
      <c r="O73" s="609"/>
      <c r="T73" s="586"/>
      <c r="U73" s="586"/>
      <c r="V73" s="586"/>
      <c r="W73" s="586"/>
      <c r="X73" s="586"/>
      <c r="Y73" s="586"/>
      <c r="Z73" s="586"/>
    </row>
    <row r="74" spans="11:26" ht="15.75" customHeight="1">
      <c r="K74" s="609"/>
      <c r="M74" s="609"/>
      <c r="O74" s="609"/>
      <c r="T74" s="586"/>
      <c r="U74" s="586"/>
      <c r="V74" s="586"/>
      <c r="W74" s="586"/>
      <c r="X74" s="586"/>
      <c r="Y74" s="586"/>
      <c r="Z74" s="586"/>
    </row>
    <row r="75" spans="11:26" ht="15.75" customHeight="1">
      <c r="K75" s="609"/>
      <c r="M75" s="609"/>
      <c r="O75" s="609"/>
      <c r="T75" s="586"/>
      <c r="U75" s="586"/>
      <c r="V75" s="586"/>
      <c r="W75" s="586"/>
      <c r="X75" s="586"/>
      <c r="Y75" s="586"/>
      <c r="Z75" s="586"/>
    </row>
    <row r="76" spans="11:26" ht="15.75" customHeight="1">
      <c r="K76" s="609"/>
      <c r="M76" s="609"/>
      <c r="O76" s="609"/>
      <c r="T76" s="586"/>
      <c r="U76" s="586"/>
      <c r="V76" s="586"/>
      <c r="W76" s="586"/>
      <c r="X76" s="586"/>
      <c r="Y76" s="586"/>
      <c r="Z76" s="586"/>
    </row>
    <row r="77" spans="11:26" ht="15.75" customHeight="1">
      <c r="K77" s="609"/>
      <c r="M77" s="609"/>
      <c r="O77" s="609"/>
      <c r="T77" s="586"/>
      <c r="U77" s="586"/>
      <c r="V77" s="586"/>
      <c r="W77" s="586"/>
      <c r="X77" s="586"/>
      <c r="Y77" s="586"/>
      <c r="Z77" s="586"/>
    </row>
    <row r="78" spans="11:26" ht="15.75" customHeight="1">
      <c r="K78" s="609"/>
      <c r="M78" s="609"/>
      <c r="O78" s="609"/>
      <c r="T78" s="586"/>
      <c r="U78" s="586"/>
      <c r="V78" s="586"/>
      <c r="W78" s="586"/>
      <c r="X78" s="586"/>
      <c r="Y78" s="586"/>
      <c r="Z78" s="586"/>
    </row>
    <row r="79" spans="11:26" ht="15.75" customHeight="1">
      <c r="K79" s="609"/>
      <c r="M79" s="609"/>
      <c r="O79" s="609"/>
      <c r="T79" s="586"/>
      <c r="U79" s="586"/>
      <c r="V79" s="586"/>
      <c r="W79" s="586"/>
      <c r="X79" s="586"/>
      <c r="Y79" s="586"/>
      <c r="Z79" s="586"/>
    </row>
    <row r="80" spans="11:26" ht="15.75" customHeight="1">
      <c r="K80" s="609"/>
      <c r="M80" s="609"/>
      <c r="O80" s="609"/>
      <c r="T80" s="586"/>
      <c r="U80" s="586"/>
      <c r="V80" s="586"/>
      <c r="W80" s="586"/>
      <c r="X80" s="586"/>
      <c r="Y80" s="586"/>
      <c r="Z80" s="586"/>
    </row>
    <row r="81" spans="11:26" ht="15.75" customHeight="1">
      <c r="K81" s="609"/>
      <c r="M81" s="609"/>
      <c r="O81" s="609"/>
      <c r="T81" s="586"/>
      <c r="U81" s="586"/>
      <c r="V81" s="586"/>
      <c r="W81" s="586"/>
      <c r="X81" s="586"/>
      <c r="Y81" s="586"/>
      <c r="Z81" s="586"/>
    </row>
    <row r="82" spans="11:26" ht="15.75" customHeight="1">
      <c r="K82" s="609"/>
      <c r="M82" s="609"/>
      <c r="O82" s="609"/>
      <c r="T82" s="586"/>
      <c r="U82" s="586"/>
      <c r="V82" s="586"/>
      <c r="W82" s="586"/>
      <c r="X82" s="586"/>
      <c r="Y82" s="586"/>
      <c r="Z82" s="586"/>
    </row>
    <row r="83" spans="11:26" ht="15.75" customHeight="1">
      <c r="K83" s="609"/>
      <c r="M83" s="609"/>
      <c r="O83" s="609"/>
      <c r="T83" s="586"/>
      <c r="U83" s="586"/>
      <c r="V83" s="586"/>
      <c r="W83" s="586"/>
      <c r="X83" s="586"/>
      <c r="Y83" s="586"/>
      <c r="Z83" s="586"/>
    </row>
    <row r="84" spans="11:26" ht="15.75" customHeight="1">
      <c r="K84" s="609"/>
      <c r="M84" s="609"/>
      <c r="O84" s="609"/>
      <c r="T84" s="586"/>
      <c r="U84" s="586"/>
      <c r="V84" s="586"/>
      <c r="W84" s="586"/>
      <c r="X84" s="586"/>
      <c r="Y84" s="586"/>
      <c r="Z84" s="586"/>
    </row>
    <row r="85" spans="11:26" ht="15.75" customHeight="1">
      <c r="K85" s="609"/>
      <c r="M85" s="609"/>
      <c r="O85" s="609"/>
      <c r="T85" s="586"/>
      <c r="U85" s="586"/>
      <c r="V85" s="586"/>
      <c r="W85" s="586"/>
      <c r="X85" s="586"/>
      <c r="Y85" s="586"/>
      <c r="Z85" s="586"/>
    </row>
    <row r="86" spans="11:26" ht="15.75" customHeight="1">
      <c r="K86" s="609"/>
      <c r="M86" s="609"/>
      <c r="O86" s="609"/>
      <c r="T86" s="586"/>
      <c r="U86" s="586"/>
      <c r="V86" s="586"/>
      <c r="W86" s="586"/>
      <c r="X86" s="586"/>
      <c r="Y86" s="586"/>
      <c r="Z86" s="586"/>
    </row>
    <row r="87" spans="11:26" ht="15.75" customHeight="1">
      <c r="K87" s="609"/>
      <c r="M87" s="609"/>
      <c r="O87" s="609"/>
      <c r="T87" s="586"/>
      <c r="U87" s="586"/>
      <c r="V87" s="586"/>
      <c r="W87" s="586"/>
      <c r="X87" s="586"/>
      <c r="Y87" s="586"/>
      <c r="Z87" s="586"/>
    </row>
    <row r="88" spans="11:26" ht="15.75" customHeight="1">
      <c r="K88" s="609"/>
      <c r="M88" s="609"/>
      <c r="O88" s="609"/>
      <c r="T88" s="586"/>
      <c r="U88" s="586"/>
      <c r="V88" s="586"/>
      <c r="W88" s="586"/>
      <c r="X88" s="586"/>
      <c r="Y88" s="586"/>
      <c r="Z88" s="586"/>
    </row>
    <row r="89" spans="11:26" ht="15.75" customHeight="1">
      <c r="K89" s="609"/>
      <c r="M89" s="609"/>
      <c r="O89" s="609"/>
      <c r="T89" s="586"/>
      <c r="U89" s="586"/>
      <c r="V89" s="586"/>
      <c r="W89" s="586"/>
      <c r="X89" s="586"/>
      <c r="Y89" s="586"/>
      <c r="Z89" s="586"/>
    </row>
    <row r="90" spans="11:26" ht="15.75" customHeight="1">
      <c r="K90" s="609"/>
      <c r="M90" s="609"/>
      <c r="O90" s="609"/>
      <c r="T90" s="586"/>
      <c r="U90" s="586"/>
      <c r="V90" s="586"/>
      <c r="W90" s="586"/>
      <c r="X90" s="586"/>
      <c r="Y90" s="586"/>
      <c r="Z90" s="586"/>
    </row>
    <row r="91" spans="11:26" ht="15.75" customHeight="1">
      <c r="K91" s="609"/>
      <c r="M91" s="609"/>
      <c r="O91" s="609"/>
      <c r="T91" s="586"/>
      <c r="U91" s="586"/>
      <c r="V91" s="586"/>
      <c r="W91" s="586"/>
      <c r="X91" s="586"/>
      <c r="Y91" s="586"/>
      <c r="Z91" s="586"/>
    </row>
    <row r="92" spans="11:26" ht="15.75" customHeight="1">
      <c r="K92" s="609"/>
      <c r="M92" s="609"/>
      <c r="O92" s="609"/>
      <c r="T92" s="586"/>
      <c r="U92" s="586"/>
      <c r="V92" s="586"/>
      <c r="W92" s="586"/>
      <c r="X92" s="586"/>
      <c r="Y92" s="586"/>
      <c r="Z92" s="586"/>
    </row>
    <row r="93" spans="11:26" ht="15.75" customHeight="1">
      <c r="K93" s="609"/>
      <c r="M93" s="609"/>
      <c r="O93" s="609"/>
      <c r="T93" s="586"/>
      <c r="U93" s="586"/>
      <c r="V93" s="586"/>
      <c r="W93" s="586"/>
      <c r="X93" s="586"/>
      <c r="Y93" s="586"/>
      <c r="Z93" s="586"/>
    </row>
    <row r="94" spans="11:26" ht="15.75" customHeight="1">
      <c r="K94" s="609"/>
      <c r="M94" s="609"/>
      <c r="O94" s="609"/>
      <c r="T94" s="586"/>
      <c r="U94" s="586"/>
      <c r="V94" s="586"/>
      <c r="W94" s="586"/>
      <c r="X94" s="586"/>
      <c r="Y94" s="586"/>
      <c r="Z94" s="586"/>
    </row>
    <row r="95" spans="11:26" ht="15.75" customHeight="1">
      <c r="K95" s="609"/>
      <c r="M95" s="609"/>
      <c r="O95" s="609"/>
      <c r="T95" s="586"/>
      <c r="U95" s="586"/>
      <c r="V95" s="586"/>
      <c r="W95" s="586"/>
      <c r="X95" s="586"/>
      <c r="Y95" s="586"/>
      <c r="Z95" s="586"/>
    </row>
    <row r="96" spans="11:26" ht="15.75" customHeight="1">
      <c r="K96" s="609"/>
      <c r="M96" s="609"/>
      <c r="O96" s="609"/>
      <c r="T96" s="586"/>
      <c r="U96" s="586"/>
      <c r="V96" s="586"/>
      <c r="W96" s="586"/>
      <c r="X96" s="586"/>
      <c r="Y96" s="586"/>
      <c r="Z96" s="586"/>
    </row>
    <row r="97" spans="11:26" ht="15.75" customHeight="1">
      <c r="K97" s="609"/>
      <c r="M97" s="609"/>
      <c r="O97" s="609"/>
      <c r="T97" s="586"/>
      <c r="U97" s="586"/>
      <c r="V97" s="586"/>
      <c r="W97" s="586"/>
      <c r="X97" s="586"/>
      <c r="Y97" s="586"/>
      <c r="Z97" s="586"/>
    </row>
    <row r="98" spans="11:26" ht="15.75" customHeight="1">
      <c r="K98" s="609"/>
      <c r="M98" s="609"/>
      <c r="O98" s="609"/>
      <c r="T98" s="586"/>
      <c r="U98" s="586"/>
      <c r="V98" s="586"/>
      <c r="W98" s="586"/>
      <c r="X98" s="586"/>
      <c r="Y98" s="586"/>
      <c r="Z98" s="586"/>
    </row>
    <row r="99" spans="11:26" ht="15.75" customHeight="1">
      <c r="K99" s="609"/>
      <c r="M99" s="609"/>
      <c r="O99" s="609"/>
      <c r="T99" s="586"/>
      <c r="U99" s="586"/>
      <c r="V99" s="586"/>
      <c r="W99" s="586"/>
      <c r="X99" s="586"/>
      <c r="Y99" s="586"/>
      <c r="Z99" s="586"/>
    </row>
    <row r="100" spans="11:26" ht="15.75" customHeight="1">
      <c r="K100" s="609"/>
      <c r="M100" s="609"/>
      <c r="O100" s="609"/>
      <c r="T100" s="586"/>
      <c r="U100" s="586"/>
      <c r="V100" s="586"/>
      <c r="W100" s="586"/>
      <c r="X100" s="586"/>
      <c r="Y100" s="586"/>
      <c r="Z100" s="586"/>
    </row>
    <row r="101" spans="11:26" ht="15.75" customHeight="1">
      <c r="K101" s="609"/>
      <c r="M101" s="609"/>
      <c r="O101" s="609"/>
      <c r="T101" s="586"/>
      <c r="U101" s="586"/>
      <c r="V101" s="586"/>
      <c r="W101" s="586"/>
      <c r="X101" s="586"/>
      <c r="Y101" s="586"/>
      <c r="Z101" s="586"/>
    </row>
    <row r="102" spans="11:26" ht="15.75" customHeight="1">
      <c r="K102" s="609"/>
      <c r="M102" s="609"/>
      <c r="O102" s="609"/>
      <c r="T102" s="586"/>
      <c r="U102" s="586"/>
      <c r="V102" s="586"/>
      <c r="W102" s="586"/>
      <c r="X102" s="586"/>
      <c r="Y102" s="586"/>
      <c r="Z102" s="586"/>
    </row>
    <row r="103" spans="11:26" ht="15.75" customHeight="1">
      <c r="K103" s="609"/>
      <c r="M103" s="609"/>
      <c r="O103" s="609"/>
      <c r="T103" s="586"/>
      <c r="U103" s="586"/>
      <c r="V103" s="586"/>
      <c r="W103" s="586"/>
      <c r="X103" s="586"/>
      <c r="Y103" s="586"/>
      <c r="Z103" s="586"/>
    </row>
    <row r="104" spans="11:26" ht="15.75" customHeight="1">
      <c r="K104" s="609"/>
      <c r="M104" s="609"/>
      <c r="O104" s="609"/>
      <c r="T104" s="586"/>
      <c r="U104" s="586"/>
      <c r="V104" s="586"/>
      <c r="W104" s="586"/>
      <c r="X104" s="586"/>
      <c r="Y104" s="586"/>
      <c r="Z104" s="586"/>
    </row>
    <row r="105" spans="11:26" ht="15.75" customHeight="1">
      <c r="K105" s="609"/>
      <c r="M105" s="609"/>
      <c r="O105" s="609"/>
      <c r="T105" s="586"/>
      <c r="U105" s="586"/>
      <c r="V105" s="586"/>
      <c r="W105" s="586"/>
      <c r="X105" s="586"/>
      <c r="Y105" s="586"/>
      <c r="Z105" s="586"/>
    </row>
    <row r="106" spans="11:26" ht="15.75" customHeight="1">
      <c r="K106" s="609"/>
      <c r="M106" s="609"/>
      <c r="O106" s="609"/>
      <c r="T106" s="586"/>
      <c r="U106" s="586"/>
      <c r="V106" s="586"/>
      <c r="W106" s="586"/>
      <c r="X106" s="586"/>
      <c r="Y106" s="586"/>
      <c r="Z106" s="586"/>
    </row>
    <row r="107" spans="11:26" ht="15.75" customHeight="1">
      <c r="K107" s="609"/>
      <c r="M107" s="609"/>
      <c r="O107" s="609"/>
      <c r="T107" s="586"/>
      <c r="U107" s="586"/>
      <c r="V107" s="586"/>
      <c r="W107" s="586"/>
      <c r="X107" s="586"/>
      <c r="Y107" s="586"/>
      <c r="Z107" s="586"/>
    </row>
    <row r="108" spans="11:26" ht="15.75" customHeight="1">
      <c r="K108" s="609"/>
      <c r="M108" s="609"/>
      <c r="O108" s="609"/>
      <c r="T108" s="586"/>
      <c r="U108" s="586"/>
      <c r="V108" s="586"/>
      <c r="W108" s="586"/>
      <c r="X108" s="586"/>
      <c r="Y108" s="586"/>
      <c r="Z108" s="586"/>
    </row>
    <row r="109" spans="11:26" ht="15.75" customHeight="1">
      <c r="K109" s="609"/>
      <c r="M109" s="609"/>
      <c r="O109" s="609"/>
      <c r="T109" s="586"/>
      <c r="U109" s="586"/>
      <c r="V109" s="586"/>
      <c r="W109" s="586"/>
      <c r="X109" s="586"/>
      <c r="Y109" s="586"/>
      <c r="Z109" s="586"/>
    </row>
    <row r="110" spans="11:26" ht="15.75" customHeight="1">
      <c r="K110" s="609"/>
      <c r="M110" s="609"/>
      <c r="O110" s="609"/>
      <c r="T110" s="586"/>
      <c r="U110" s="586"/>
      <c r="V110" s="586"/>
      <c r="W110" s="586"/>
      <c r="X110" s="586"/>
      <c r="Y110" s="586"/>
      <c r="Z110" s="586"/>
    </row>
    <row r="111" spans="11:26" ht="15.75" customHeight="1">
      <c r="K111" s="609"/>
      <c r="M111" s="609"/>
      <c r="O111" s="609"/>
      <c r="T111" s="586"/>
      <c r="U111" s="586"/>
      <c r="V111" s="586"/>
      <c r="W111" s="586"/>
      <c r="X111" s="586"/>
      <c r="Y111" s="586"/>
      <c r="Z111" s="586"/>
    </row>
    <row r="112" spans="11:26" ht="15.75" customHeight="1">
      <c r="K112" s="609"/>
      <c r="M112" s="609"/>
      <c r="O112" s="609"/>
      <c r="T112" s="586"/>
      <c r="U112" s="586"/>
      <c r="V112" s="586"/>
      <c r="W112" s="586"/>
      <c r="X112" s="586"/>
      <c r="Y112" s="586"/>
      <c r="Z112" s="586"/>
    </row>
    <row r="113" spans="11:26" ht="15.75" customHeight="1">
      <c r="K113" s="609"/>
      <c r="M113" s="609"/>
      <c r="O113" s="609"/>
      <c r="T113" s="586"/>
      <c r="U113" s="586"/>
      <c r="V113" s="586"/>
      <c r="W113" s="586"/>
      <c r="X113" s="586"/>
      <c r="Y113" s="586"/>
      <c r="Z113" s="586"/>
    </row>
    <row r="114" spans="11:26" ht="15.75" customHeight="1">
      <c r="K114" s="609"/>
      <c r="M114" s="609"/>
      <c r="O114" s="609"/>
      <c r="T114" s="586"/>
      <c r="U114" s="586"/>
      <c r="V114" s="586"/>
      <c r="W114" s="586"/>
      <c r="X114" s="586"/>
      <c r="Y114" s="586"/>
      <c r="Z114" s="586"/>
    </row>
    <row r="115" spans="11:26" ht="15.75" customHeight="1">
      <c r="K115" s="609"/>
      <c r="M115" s="609"/>
      <c r="O115" s="609"/>
      <c r="T115" s="586"/>
      <c r="U115" s="586"/>
      <c r="V115" s="586"/>
      <c r="W115" s="586"/>
      <c r="X115" s="586"/>
      <c r="Y115" s="586"/>
      <c r="Z115" s="586"/>
    </row>
    <row r="116" spans="11:26" ht="15.75" customHeight="1">
      <c r="K116" s="609"/>
      <c r="M116" s="609"/>
      <c r="O116" s="609"/>
      <c r="T116" s="586"/>
      <c r="U116" s="586"/>
      <c r="V116" s="586"/>
      <c r="W116" s="586"/>
      <c r="X116" s="586"/>
      <c r="Y116" s="586"/>
      <c r="Z116" s="586"/>
    </row>
    <row r="117" spans="11:26" ht="15.75" customHeight="1">
      <c r="K117" s="609"/>
      <c r="M117" s="609"/>
      <c r="O117" s="609"/>
      <c r="T117" s="586"/>
      <c r="U117" s="586"/>
      <c r="V117" s="586"/>
      <c r="W117" s="586"/>
      <c r="X117" s="586"/>
      <c r="Y117" s="586"/>
      <c r="Z117" s="586"/>
    </row>
    <row r="118" spans="11:26" ht="15.75" customHeight="1">
      <c r="K118" s="609"/>
      <c r="M118" s="609"/>
      <c r="O118" s="609"/>
      <c r="T118" s="586"/>
      <c r="U118" s="586"/>
      <c r="V118" s="586"/>
      <c r="W118" s="586"/>
      <c r="X118" s="586"/>
      <c r="Y118" s="586"/>
      <c r="Z118" s="586"/>
    </row>
    <row r="119" spans="11:26" ht="15.75" customHeight="1">
      <c r="K119" s="609"/>
      <c r="M119" s="609"/>
      <c r="O119" s="609"/>
      <c r="T119" s="586"/>
      <c r="U119" s="586"/>
      <c r="V119" s="586"/>
      <c r="W119" s="586"/>
      <c r="X119" s="586"/>
      <c r="Y119" s="586"/>
      <c r="Z119" s="586"/>
    </row>
    <row r="120" spans="11:26" ht="15.75" customHeight="1">
      <c r="K120" s="609"/>
      <c r="M120" s="609"/>
      <c r="O120" s="609"/>
      <c r="T120" s="586"/>
      <c r="U120" s="586"/>
      <c r="V120" s="586"/>
      <c r="W120" s="586"/>
      <c r="X120" s="586"/>
      <c r="Y120" s="586"/>
      <c r="Z120" s="586"/>
    </row>
    <row r="121" spans="11:26" ht="15.75" customHeight="1">
      <c r="K121" s="609"/>
      <c r="M121" s="609"/>
      <c r="O121" s="609"/>
      <c r="T121" s="586"/>
      <c r="U121" s="586"/>
      <c r="V121" s="586"/>
      <c r="W121" s="586"/>
      <c r="X121" s="586"/>
      <c r="Y121" s="586"/>
      <c r="Z121" s="586"/>
    </row>
    <row r="122" spans="11:26" ht="15.75" customHeight="1">
      <c r="K122" s="609"/>
      <c r="M122" s="609"/>
      <c r="O122" s="609"/>
      <c r="T122" s="586"/>
      <c r="U122" s="586"/>
      <c r="V122" s="586"/>
      <c r="W122" s="586"/>
      <c r="X122" s="586"/>
      <c r="Y122" s="586"/>
      <c r="Z122" s="586"/>
    </row>
    <row r="123" spans="11:26" ht="15.75" customHeight="1">
      <c r="K123" s="609"/>
      <c r="M123" s="609"/>
      <c r="O123" s="609"/>
      <c r="T123" s="586"/>
      <c r="U123" s="586"/>
      <c r="V123" s="586"/>
      <c r="W123" s="586"/>
      <c r="X123" s="586"/>
      <c r="Y123" s="586"/>
      <c r="Z123" s="586"/>
    </row>
    <row r="124" spans="11:26" ht="15.75" customHeight="1">
      <c r="K124" s="609"/>
      <c r="M124" s="609"/>
      <c r="O124" s="609"/>
      <c r="T124" s="586"/>
      <c r="U124" s="586"/>
      <c r="V124" s="586"/>
      <c r="W124" s="586"/>
      <c r="X124" s="586"/>
      <c r="Y124" s="586"/>
      <c r="Z124" s="586"/>
    </row>
    <row r="125" spans="11:26" ht="15.75" customHeight="1">
      <c r="K125" s="609"/>
      <c r="M125" s="609"/>
      <c r="O125" s="609"/>
      <c r="T125" s="586"/>
      <c r="U125" s="586"/>
      <c r="V125" s="586"/>
      <c r="W125" s="586"/>
      <c r="X125" s="586"/>
      <c r="Y125" s="586"/>
      <c r="Z125" s="586"/>
    </row>
    <row r="126" spans="11:26" ht="15.75" customHeight="1">
      <c r="K126" s="609"/>
      <c r="M126" s="609"/>
      <c r="O126" s="609"/>
      <c r="T126" s="586"/>
      <c r="U126" s="586"/>
      <c r="V126" s="586"/>
      <c r="W126" s="586"/>
      <c r="X126" s="586"/>
      <c r="Y126" s="586"/>
      <c r="Z126" s="586"/>
    </row>
    <row r="127" spans="11:26" ht="15.75" customHeight="1">
      <c r="K127" s="609"/>
      <c r="M127" s="609"/>
      <c r="O127" s="609"/>
      <c r="T127" s="586"/>
      <c r="U127" s="586"/>
      <c r="V127" s="586"/>
      <c r="W127" s="586"/>
      <c r="X127" s="586"/>
      <c r="Y127" s="586"/>
      <c r="Z127" s="586"/>
    </row>
    <row r="128" spans="11:26" ht="15.75" customHeight="1">
      <c r="K128" s="609"/>
      <c r="M128" s="609"/>
      <c r="O128" s="609"/>
      <c r="T128" s="586"/>
      <c r="U128" s="586"/>
      <c r="V128" s="586"/>
      <c r="W128" s="586"/>
      <c r="X128" s="586"/>
      <c r="Y128" s="586"/>
      <c r="Z128" s="586"/>
    </row>
    <row r="129" spans="11:26" ht="15.75" customHeight="1">
      <c r="K129" s="609"/>
      <c r="M129" s="609"/>
      <c r="O129" s="609"/>
      <c r="T129" s="586"/>
      <c r="U129" s="586"/>
      <c r="V129" s="586"/>
      <c r="W129" s="586"/>
      <c r="X129" s="586"/>
      <c r="Y129" s="586"/>
      <c r="Z129" s="586"/>
    </row>
    <row r="130" spans="11:26" ht="15.75" customHeight="1">
      <c r="K130" s="609"/>
      <c r="M130" s="609"/>
      <c r="O130" s="609"/>
      <c r="T130" s="586"/>
      <c r="U130" s="586"/>
      <c r="V130" s="586"/>
      <c r="W130" s="586"/>
      <c r="X130" s="586"/>
      <c r="Y130" s="586"/>
      <c r="Z130" s="586"/>
    </row>
    <row r="131" spans="11:26" ht="15.75" customHeight="1">
      <c r="K131" s="609"/>
      <c r="M131" s="609"/>
      <c r="O131" s="609"/>
      <c r="T131" s="586"/>
      <c r="U131" s="586"/>
      <c r="V131" s="586"/>
      <c r="W131" s="586"/>
      <c r="X131" s="586"/>
      <c r="Y131" s="586"/>
      <c r="Z131" s="586"/>
    </row>
    <row r="132" spans="11:26" ht="15.75" customHeight="1">
      <c r="K132" s="609"/>
      <c r="M132" s="609"/>
      <c r="O132" s="609"/>
      <c r="T132" s="586"/>
      <c r="U132" s="586"/>
      <c r="V132" s="586"/>
      <c r="W132" s="586"/>
      <c r="X132" s="586"/>
      <c r="Y132" s="586"/>
      <c r="Z132" s="586"/>
    </row>
    <row r="133" spans="11:26" ht="15.75" customHeight="1">
      <c r="K133" s="609"/>
      <c r="M133" s="609"/>
      <c r="O133" s="609"/>
      <c r="T133" s="586"/>
      <c r="U133" s="586"/>
      <c r="V133" s="586"/>
      <c r="W133" s="586"/>
      <c r="X133" s="586"/>
      <c r="Y133" s="586"/>
      <c r="Z133" s="586"/>
    </row>
    <row r="134" spans="11:26" ht="15.75" customHeight="1">
      <c r="K134" s="609"/>
      <c r="M134" s="609"/>
      <c r="O134" s="609"/>
      <c r="T134" s="586"/>
      <c r="U134" s="586"/>
      <c r="V134" s="586"/>
      <c r="W134" s="586"/>
      <c r="X134" s="586"/>
      <c r="Y134" s="586"/>
      <c r="Z134" s="586"/>
    </row>
    <row r="135" spans="11:26" ht="15.75" customHeight="1">
      <c r="K135" s="609"/>
      <c r="M135" s="609"/>
      <c r="O135" s="609"/>
      <c r="T135" s="586"/>
      <c r="U135" s="586"/>
      <c r="V135" s="586"/>
      <c r="W135" s="586"/>
      <c r="X135" s="586"/>
      <c r="Y135" s="586"/>
      <c r="Z135" s="586"/>
    </row>
    <row r="136" spans="11:26" ht="15.75" customHeight="1">
      <c r="K136" s="609"/>
      <c r="M136" s="609"/>
      <c r="O136" s="609"/>
      <c r="T136" s="586"/>
      <c r="U136" s="586"/>
      <c r="V136" s="586"/>
      <c r="W136" s="586"/>
      <c r="X136" s="586"/>
      <c r="Y136" s="586"/>
      <c r="Z136" s="586"/>
    </row>
    <row r="137" spans="11:26" ht="15.75" customHeight="1">
      <c r="K137" s="609"/>
      <c r="M137" s="609"/>
      <c r="O137" s="609"/>
      <c r="T137" s="586"/>
      <c r="U137" s="586"/>
      <c r="V137" s="586"/>
      <c r="W137" s="586"/>
      <c r="X137" s="586"/>
      <c r="Y137" s="586"/>
      <c r="Z137" s="586"/>
    </row>
    <row r="138" spans="11:26" ht="15.75" customHeight="1">
      <c r="K138" s="609"/>
      <c r="M138" s="609"/>
      <c r="O138" s="609"/>
      <c r="T138" s="586"/>
      <c r="U138" s="586"/>
      <c r="V138" s="586"/>
      <c r="W138" s="586"/>
      <c r="X138" s="586"/>
      <c r="Y138" s="586"/>
      <c r="Z138" s="586"/>
    </row>
    <row r="139" spans="11:26" ht="15.75" customHeight="1">
      <c r="K139" s="609"/>
      <c r="M139" s="609"/>
      <c r="O139" s="609"/>
      <c r="T139" s="586"/>
      <c r="U139" s="586"/>
      <c r="V139" s="586"/>
      <c r="W139" s="586"/>
      <c r="X139" s="586"/>
      <c r="Y139" s="586"/>
      <c r="Z139" s="586"/>
    </row>
    <row r="140" spans="11:26" ht="15.75" customHeight="1">
      <c r="K140" s="609"/>
      <c r="M140" s="609"/>
      <c r="O140" s="609"/>
      <c r="T140" s="586"/>
      <c r="U140" s="586"/>
      <c r="V140" s="586"/>
      <c r="W140" s="586"/>
      <c r="X140" s="586"/>
      <c r="Y140" s="586"/>
      <c r="Z140" s="586"/>
    </row>
    <row r="141" spans="11:26" ht="15.75" customHeight="1">
      <c r="K141" s="609"/>
      <c r="M141" s="609"/>
      <c r="O141" s="609"/>
      <c r="T141" s="586"/>
      <c r="U141" s="586"/>
      <c r="V141" s="586"/>
      <c r="W141" s="586"/>
      <c r="X141" s="586"/>
      <c r="Y141" s="586"/>
      <c r="Z141" s="586"/>
    </row>
    <row r="142" spans="11:26" ht="15.75" customHeight="1">
      <c r="K142" s="609"/>
      <c r="M142" s="609"/>
      <c r="O142" s="609"/>
      <c r="T142" s="586"/>
      <c r="U142" s="586"/>
      <c r="V142" s="586"/>
      <c r="W142" s="586"/>
      <c r="X142" s="586"/>
      <c r="Y142" s="586"/>
      <c r="Z142" s="586"/>
    </row>
    <row r="143" spans="11:26" ht="15.75" customHeight="1">
      <c r="K143" s="609"/>
      <c r="M143" s="609"/>
      <c r="O143" s="609"/>
      <c r="T143" s="586"/>
      <c r="U143" s="586"/>
      <c r="V143" s="586"/>
      <c r="W143" s="586"/>
      <c r="X143" s="586"/>
      <c r="Y143" s="586"/>
      <c r="Z143" s="586"/>
    </row>
    <row r="144" spans="11:26" ht="15.75" customHeight="1">
      <c r="K144" s="609"/>
      <c r="M144" s="609"/>
      <c r="O144" s="609"/>
      <c r="T144" s="586"/>
      <c r="U144" s="586"/>
      <c r="V144" s="586"/>
      <c r="W144" s="586"/>
      <c r="X144" s="586"/>
      <c r="Y144" s="586"/>
      <c r="Z144" s="586"/>
    </row>
    <row r="145" spans="11:26" ht="15.75" customHeight="1">
      <c r="K145" s="609"/>
      <c r="M145" s="609"/>
      <c r="O145" s="609"/>
      <c r="T145" s="586"/>
      <c r="U145" s="586"/>
      <c r="V145" s="586"/>
      <c r="W145" s="586"/>
      <c r="X145" s="586"/>
      <c r="Y145" s="586"/>
      <c r="Z145" s="586"/>
    </row>
    <row r="146" spans="11:26" ht="15.75" customHeight="1">
      <c r="K146" s="609"/>
      <c r="M146" s="609"/>
      <c r="O146" s="609"/>
      <c r="T146" s="586"/>
      <c r="U146" s="586"/>
      <c r="V146" s="586"/>
      <c r="W146" s="586"/>
      <c r="X146" s="586"/>
      <c r="Y146" s="586"/>
      <c r="Z146" s="586"/>
    </row>
    <row r="147" spans="11:26" ht="15.75" customHeight="1">
      <c r="K147" s="609"/>
      <c r="M147" s="609"/>
      <c r="O147" s="609"/>
      <c r="T147" s="586"/>
      <c r="U147" s="586"/>
      <c r="V147" s="586"/>
      <c r="W147" s="586"/>
      <c r="X147" s="586"/>
      <c r="Y147" s="586"/>
      <c r="Z147" s="586"/>
    </row>
    <row r="148" spans="11:26" ht="15.75" customHeight="1">
      <c r="K148" s="609"/>
      <c r="M148" s="609"/>
      <c r="O148" s="609"/>
      <c r="T148" s="586"/>
      <c r="U148" s="586"/>
      <c r="V148" s="586"/>
      <c r="W148" s="586"/>
      <c r="X148" s="586"/>
      <c r="Y148" s="586"/>
      <c r="Z148" s="586"/>
    </row>
    <row r="149" spans="11:26" ht="15.75" customHeight="1">
      <c r="K149" s="609"/>
      <c r="M149" s="609"/>
      <c r="O149" s="609"/>
      <c r="T149" s="586"/>
      <c r="U149" s="586"/>
      <c r="V149" s="586"/>
      <c r="W149" s="586"/>
      <c r="X149" s="586"/>
      <c r="Y149" s="586"/>
      <c r="Z149" s="586"/>
    </row>
    <row r="150" spans="11:26" ht="15.75" customHeight="1">
      <c r="K150" s="609"/>
      <c r="M150" s="609"/>
      <c r="O150" s="609"/>
      <c r="T150" s="586"/>
      <c r="U150" s="586"/>
      <c r="V150" s="586"/>
      <c r="W150" s="586"/>
      <c r="X150" s="586"/>
      <c r="Y150" s="586"/>
      <c r="Z150" s="586"/>
    </row>
    <row r="151" spans="11:26" ht="15.75" customHeight="1">
      <c r="K151" s="609"/>
      <c r="M151" s="609"/>
      <c r="O151" s="609"/>
      <c r="T151" s="586"/>
      <c r="U151" s="586"/>
      <c r="V151" s="586"/>
      <c r="W151" s="586"/>
      <c r="X151" s="586"/>
      <c r="Y151" s="586"/>
      <c r="Z151" s="586"/>
    </row>
    <row r="152" spans="11:26" ht="15.75" customHeight="1">
      <c r="K152" s="609"/>
      <c r="M152" s="609"/>
      <c r="O152" s="609"/>
      <c r="T152" s="586"/>
      <c r="U152" s="586"/>
      <c r="V152" s="586"/>
      <c r="W152" s="586"/>
      <c r="X152" s="586"/>
      <c r="Y152" s="586"/>
      <c r="Z152" s="586"/>
    </row>
    <row r="153" spans="11:26" ht="15.75" customHeight="1">
      <c r="K153" s="609"/>
      <c r="M153" s="609"/>
      <c r="O153" s="609"/>
      <c r="T153" s="586"/>
      <c r="U153" s="586"/>
      <c r="V153" s="586"/>
      <c r="W153" s="586"/>
      <c r="X153" s="586"/>
      <c r="Y153" s="586"/>
      <c r="Z153" s="586"/>
    </row>
    <row r="154" spans="11:26" ht="15.75" customHeight="1">
      <c r="K154" s="609"/>
      <c r="M154" s="609"/>
      <c r="O154" s="609"/>
      <c r="T154" s="586"/>
      <c r="U154" s="586"/>
      <c r="V154" s="586"/>
      <c r="W154" s="586"/>
      <c r="X154" s="586"/>
      <c r="Y154" s="586"/>
      <c r="Z154" s="586"/>
    </row>
    <row r="155" spans="11:26" ht="15.75" customHeight="1">
      <c r="K155" s="609"/>
      <c r="M155" s="609"/>
      <c r="O155" s="609"/>
      <c r="T155" s="586"/>
      <c r="U155" s="586"/>
      <c r="V155" s="586"/>
      <c r="W155" s="586"/>
      <c r="X155" s="586"/>
      <c r="Y155" s="586"/>
      <c r="Z155" s="586"/>
    </row>
    <row r="156" spans="11:26" ht="15.75" customHeight="1">
      <c r="K156" s="609"/>
      <c r="M156" s="609"/>
      <c r="O156" s="609"/>
      <c r="T156" s="586"/>
      <c r="U156" s="586"/>
      <c r="V156" s="586"/>
      <c r="W156" s="586"/>
      <c r="X156" s="586"/>
      <c r="Y156" s="586"/>
      <c r="Z156" s="586"/>
    </row>
    <row r="157" spans="11:26" ht="15.75" customHeight="1">
      <c r="K157" s="609"/>
      <c r="M157" s="609"/>
      <c r="O157" s="609"/>
      <c r="T157" s="586"/>
      <c r="U157" s="586"/>
      <c r="V157" s="586"/>
      <c r="W157" s="586"/>
      <c r="X157" s="586"/>
      <c r="Y157" s="586"/>
      <c r="Z157" s="586"/>
    </row>
    <row r="158" spans="11:26" ht="15.75" customHeight="1">
      <c r="K158" s="609"/>
      <c r="M158" s="609"/>
      <c r="O158" s="609"/>
      <c r="T158" s="586"/>
      <c r="U158" s="586"/>
      <c r="V158" s="586"/>
      <c r="W158" s="586"/>
      <c r="X158" s="586"/>
      <c r="Y158" s="586"/>
      <c r="Z158" s="586"/>
    </row>
    <row r="159" spans="11:26" ht="15.75" customHeight="1">
      <c r="K159" s="609"/>
      <c r="M159" s="609"/>
      <c r="O159" s="609"/>
      <c r="T159" s="586"/>
      <c r="U159" s="586"/>
      <c r="V159" s="586"/>
      <c r="W159" s="586"/>
      <c r="X159" s="586"/>
      <c r="Y159" s="586"/>
      <c r="Z159" s="586"/>
    </row>
    <row r="160" spans="11:26" ht="15.75" customHeight="1">
      <c r="K160" s="609"/>
      <c r="M160" s="609"/>
      <c r="O160" s="609"/>
      <c r="T160" s="586"/>
      <c r="U160" s="586"/>
      <c r="V160" s="586"/>
      <c r="W160" s="586"/>
      <c r="X160" s="586"/>
      <c r="Y160" s="586"/>
      <c r="Z160" s="586"/>
    </row>
    <row r="161" spans="11:26" ht="15.75" customHeight="1">
      <c r="K161" s="609"/>
      <c r="M161" s="609"/>
      <c r="O161" s="609"/>
      <c r="T161" s="586"/>
      <c r="U161" s="586"/>
      <c r="V161" s="586"/>
      <c r="W161" s="586"/>
      <c r="X161" s="586"/>
      <c r="Y161" s="586"/>
      <c r="Z161" s="586"/>
    </row>
    <row r="162" spans="11:26" ht="15.75" customHeight="1">
      <c r="K162" s="609"/>
      <c r="M162" s="609"/>
      <c r="O162" s="609"/>
      <c r="T162" s="586"/>
      <c r="U162" s="586"/>
      <c r="V162" s="586"/>
      <c r="W162" s="586"/>
      <c r="X162" s="586"/>
      <c r="Y162" s="586"/>
      <c r="Z162" s="586"/>
    </row>
    <row r="163" spans="11:26" ht="15.75" customHeight="1">
      <c r="K163" s="609"/>
      <c r="M163" s="609"/>
      <c r="O163" s="609"/>
      <c r="T163" s="586"/>
      <c r="U163" s="586"/>
      <c r="V163" s="586"/>
      <c r="W163" s="586"/>
      <c r="X163" s="586"/>
      <c r="Y163" s="586"/>
      <c r="Z163" s="586"/>
    </row>
    <row r="164" spans="11:26" ht="15.75" customHeight="1">
      <c r="K164" s="609"/>
      <c r="M164" s="609"/>
      <c r="O164" s="609"/>
      <c r="T164" s="586"/>
      <c r="U164" s="586"/>
      <c r="V164" s="586"/>
      <c r="W164" s="586"/>
      <c r="X164" s="586"/>
      <c r="Y164" s="586"/>
      <c r="Z164" s="586"/>
    </row>
    <row r="165" spans="11:26" ht="15.75" customHeight="1">
      <c r="K165" s="609"/>
      <c r="M165" s="609"/>
      <c r="O165" s="609"/>
      <c r="T165" s="586"/>
      <c r="U165" s="586"/>
      <c r="V165" s="586"/>
      <c r="W165" s="586"/>
      <c r="X165" s="586"/>
      <c r="Y165" s="586"/>
      <c r="Z165" s="586"/>
    </row>
    <row r="166" spans="11:26" ht="15.75" customHeight="1">
      <c r="K166" s="609"/>
      <c r="M166" s="609"/>
      <c r="O166" s="609"/>
      <c r="T166" s="586"/>
      <c r="U166" s="586"/>
      <c r="V166" s="586"/>
      <c r="W166" s="586"/>
      <c r="X166" s="586"/>
      <c r="Y166" s="586"/>
      <c r="Z166" s="586"/>
    </row>
    <row r="167" spans="11:26" ht="15.75" customHeight="1">
      <c r="K167" s="609"/>
      <c r="M167" s="609"/>
      <c r="O167" s="609"/>
      <c r="T167" s="586"/>
      <c r="U167" s="586"/>
      <c r="V167" s="586"/>
      <c r="W167" s="586"/>
      <c r="X167" s="586"/>
      <c r="Y167" s="586"/>
      <c r="Z167" s="586"/>
    </row>
    <row r="168" spans="11:26" ht="15.75" customHeight="1">
      <c r="K168" s="609"/>
      <c r="M168" s="609"/>
      <c r="O168" s="609"/>
      <c r="T168" s="586"/>
      <c r="U168" s="586"/>
      <c r="V168" s="586"/>
      <c r="W168" s="586"/>
      <c r="X168" s="586"/>
      <c r="Y168" s="586"/>
      <c r="Z168" s="586"/>
    </row>
    <row r="169" spans="11:26" ht="15.75" customHeight="1">
      <c r="K169" s="609"/>
      <c r="M169" s="609"/>
      <c r="O169" s="609"/>
      <c r="T169" s="586"/>
      <c r="U169" s="586"/>
      <c r="V169" s="586"/>
      <c r="W169" s="586"/>
      <c r="X169" s="586"/>
      <c r="Y169" s="586"/>
      <c r="Z169" s="586"/>
    </row>
    <row r="170" spans="11:26" ht="15.75" customHeight="1">
      <c r="K170" s="609"/>
      <c r="M170" s="609"/>
      <c r="O170" s="609"/>
      <c r="T170" s="586"/>
      <c r="U170" s="586"/>
      <c r="V170" s="586"/>
      <c r="W170" s="586"/>
      <c r="X170" s="586"/>
      <c r="Y170" s="586"/>
      <c r="Z170" s="586"/>
    </row>
    <row r="171" spans="11:26" ht="15.75" customHeight="1">
      <c r="K171" s="609"/>
      <c r="M171" s="609"/>
      <c r="O171" s="609"/>
      <c r="T171" s="586"/>
      <c r="U171" s="586"/>
      <c r="V171" s="586"/>
      <c r="W171" s="586"/>
      <c r="X171" s="586"/>
      <c r="Y171" s="586"/>
      <c r="Z171" s="586"/>
    </row>
    <row r="172" spans="11:26" ht="15.75" customHeight="1">
      <c r="K172" s="609"/>
      <c r="M172" s="609"/>
      <c r="O172" s="609"/>
      <c r="T172" s="586"/>
      <c r="U172" s="586"/>
      <c r="V172" s="586"/>
      <c r="W172" s="586"/>
      <c r="X172" s="586"/>
      <c r="Y172" s="586"/>
      <c r="Z172" s="586"/>
    </row>
    <row r="173" spans="11:26" ht="15.75" customHeight="1">
      <c r="K173" s="609"/>
      <c r="M173" s="609"/>
      <c r="O173" s="609"/>
      <c r="T173" s="586"/>
      <c r="U173" s="586"/>
      <c r="V173" s="586"/>
      <c r="W173" s="586"/>
      <c r="X173" s="586"/>
      <c r="Y173" s="586"/>
      <c r="Z173" s="586"/>
    </row>
    <row r="174" spans="11:26" ht="15.75" customHeight="1">
      <c r="K174" s="609"/>
      <c r="M174" s="609"/>
      <c r="O174" s="609"/>
      <c r="T174" s="586"/>
      <c r="U174" s="586"/>
      <c r="V174" s="586"/>
      <c r="W174" s="586"/>
      <c r="X174" s="586"/>
      <c r="Y174" s="586"/>
      <c r="Z174" s="586"/>
    </row>
    <row r="175" spans="11:26" ht="15.75" customHeight="1">
      <c r="K175" s="609"/>
      <c r="M175" s="609"/>
      <c r="O175" s="609"/>
      <c r="T175" s="586"/>
      <c r="U175" s="586"/>
      <c r="V175" s="586"/>
      <c r="W175" s="586"/>
      <c r="X175" s="586"/>
      <c r="Y175" s="586"/>
      <c r="Z175" s="586"/>
    </row>
    <row r="176" spans="11:26" ht="15.75" customHeight="1">
      <c r="K176" s="609"/>
      <c r="M176" s="609"/>
      <c r="O176" s="609"/>
      <c r="T176" s="586"/>
      <c r="U176" s="586"/>
      <c r="V176" s="586"/>
      <c r="W176" s="586"/>
      <c r="X176" s="586"/>
      <c r="Y176" s="586"/>
      <c r="Z176" s="586"/>
    </row>
    <row r="177" spans="11:26" ht="15.75" customHeight="1">
      <c r="K177" s="609"/>
      <c r="M177" s="609"/>
      <c r="O177" s="609"/>
      <c r="T177" s="586"/>
      <c r="U177" s="586"/>
      <c r="V177" s="586"/>
      <c r="W177" s="586"/>
      <c r="X177" s="586"/>
      <c r="Y177" s="586"/>
      <c r="Z177" s="586"/>
    </row>
    <row r="178" spans="11:26" ht="15.75" customHeight="1">
      <c r="K178" s="609"/>
      <c r="M178" s="609"/>
      <c r="O178" s="609"/>
      <c r="T178" s="586"/>
      <c r="U178" s="586"/>
      <c r="V178" s="586"/>
      <c r="W178" s="586"/>
      <c r="X178" s="586"/>
      <c r="Y178" s="586"/>
      <c r="Z178" s="586"/>
    </row>
    <row r="179" spans="11:26" ht="15.75" customHeight="1">
      <c r="K179" s="609"/>
      <c r="M179" s="609"/>
      <c r="O179" s="609"/>
      <c r="T179" s="586"/>
      <c r="U179" s="586"/>
      <c r="V179" s="586"/>
      <c r="W179" s="586"/>
      <c r="X179" s="586"/>
      <c r="Y179" s="586"/>
      <c r="Z179" s="586"/>
    </row>
    <row r="180" spans="11:26" ht="15.75" customHeight="1">
      <c r="K180" s="609"/>
      <c r="M180" s="609"/>
      <c r="O180" s="609"/>
      <c r="T180" s="586"/>
      <c r="U180" s="586"/>
      <c r="V180" s="586"/>
      <c r="W180" s="586"/>
      <c r="X180" s="586"/>
      <c r="Y180" s="586"/>
      <c r="Z180" s="586"/>
    </row>
    <row r="181" spans="11:26" ht="15.75" customHeight="1">
      <c r="K181" s="609"/>
      <c r="M181" s="609"/>
      <c r="O181" s="609"/>
      <c r="T181" s="586"/>
      <c r="U181" s="586"/>
      <c r="V181" s="586"/>
      <c r="W181" s="586"/>
      <c r="X181" s="586"/>
      <c r="Y181" s="586"/>
      <c r="Z181" s="586"/>
    </row>
    <row r="182" spans="11:26" ht="15.75" customHeight="1">
      <c r="K182" s="609"/>
      <c r="M182" s="609"/>
      <c r="O182" s="609"/>
      <c r="T182" s="586"/>
      <c r="U182" s="586"/>
      <c r="V182" s="586"/>
      <c r="W182" s="586"/>
      <c r="X182" s="586"/>
      <c r="Y182" s="586"/>
      <c r="Z182" s="586"/>
    </row>
    <row r="183" spans="11:26" ht="15.75" customHeight="1">
      <c r="K183" s="609"/>
      <c r="M183" s="609"/>
      <c r="O183" s="609"/>
      <c r="T183" s="586"/>
      <c r="U183" s="586"/>
      <c r="V183" s="586"/>
      <c r="W183" s="586"/>
      <c r="X183" s="586"/>
      <c r="Y183" s="586"/>
      <c r="Z183" s="586"/>
    </row>
    <row r="184" spans="11:26" ht="15.75" customHeight="1">
      <c r="K184" s="609"/>
      <c r="M184" s="609"/>
      <c r="O184" s="609"/>
      <c r="T184" s="586"/>
      <c r="U184" s="586"/>
      <c r="V184" s="586"/>
      <c r="W184" s="586"/>
      <c r="X184" s="586"/>
      <c r="Y184" s="586"/>
      <c r="Z184" s="586"/>
    </row>
    <row r="185" spans="11:26" ht="15.75" customHeight="1">
      <c r="K185" s="609"/>
      <c r="M185" s="609"/>
      <c r="O185" s="609"/>
      <c r="T185" s="586"/>
      <c r="U185" s="586"/>
      <c r="V185" s="586"/>
      <c r="W185" s="586"/>
      <c r="X185" s="586"/>
      <c r="Y185" s="586"/>
      <c r="Z185" s="586"/>
    </row>
    <row r="186" spans="11:26" ht="15.75" customHeight="1">
      <c r="K186" s="609"/>
      <c r="M186" s="609"/>
      <c r="O186" s="609"/>
      <c r="T186" s="586"/>
      <c r="U186" s="586"/>
      <c r="V186" s="586"/>
      <c r="W186" s="586"/>
      <c r="X186" s="586"/>
      <c r="Y186" s="586"/>
      <c r="Z186" s="586"/>
    </row>
    <row r="187" spans="11:26" ht="15.75" customHeight="1">
      <c r="K187" s="609"/>
      <c r="M187" s="609"/>
      <c r="O187" s="609"/>
      <c r="T187" s="586"/>
      <c r="U187" s="586"/>
      <c r="V187" s="586"/>
      <c r="W187" s="586"/>
      <c r="X187" s="586"/>
      <c r="Y187" s="586"/>
      <c r="Z187" s="586"/>
    </row>
    <row r="188" spans="11:26" ht="15.75" customHeight="1">
      <c r="K188" s="609"/>
      <c r="M188" s="609"/>
      <c r="O188" s="609"/>
      <c r="T188" s="586"/>
      <c r="U188" s="586"/>
      <c r="V188" s="586"/>
      <c r="W188" s="586"/>
      <c r="X188" s="586"/>
      <c r="Y188" s="586"/>
      <c r="Z188" s="586"/>
    </row>
    <row r="189" spans="11:26" ht="15.75" customHeight="1">
      <c r="K189" s="609"/>
      <c r="M189" s="609"/>
      <c r="O189" s="609"/>
      <c r="T189" s="586"/>
      <c r="U189" s="586"/>
      <c r="V189" s="586"/>
      <c r="W189" s="586"/>
      <c r="X189" s="586"/>
      <c r="Y189" s="586"/>
      <c r="Z189" s="586"/>
    </row>
    <row r="190" spans="11:26" ht="15.75" customHeight="1">
      <c r="K190" s="609"/>
      <c r="M190" s="609"/>
      <c r="O190" s="609"/>
      <c r="T190" s="586"/>
      <c r="U190" s="586"/>
      <c r="V190" s="586"/>
      <c r="W190" s="586"/>
      <c r="X190" s="586"/>
      <c r="Y190" s="586"/>
      <c r="Z190" s="586"/>
    </row>
    <row r="191" spans="11:26" ht="15.75" customHeight="1">
      <c r="K191" s="609"/>
      <c r="M191" s="609"/>
      <c r="O191" s="609"/>
      <c r="T191" s="586"/>
      <c r="U191" s="586"/>
      <c r="V191" s="586"/>
      <c r="W191" s="586"/>
      <c r="X191" s="586"/>
      <c r="Y191" s="586"/>
      <c r="Z191" s="586"/>
    </row>
    <row r="192" spans="11:26" ht="15.75" customHeight="1">
      <c r="K192" s="609"/>
      <c r="M192" s="609"/>
      <c r="O192" s="609"/>
      <c r="T192" s="586"/>
      <c r="U192" s="586"/>
      <c r="V192" s="586"/>
      <c r="W192" s="586"/>
      <c r="X192" s="586"/>
      <c r="Y192" s="586"/>
      <c r="Z192" s="586"/>
    </row>
    <row r="193" spans="11:26" ht="15.75" customHeight="1">
      <c r="K193" s="609"/>
      <c r="M193" s="609"/>
      <c r="O193" s="609"/>
      <c r="T193" s="586"/>
      <c r="U193" s="586"/>
      <c r="V193" s="586"/>
      <c r="W193" s="586"/>
      <c r="X193" s="586"/>
      <c r="Y193" s="586"/>
      <c r="Z193" s="586"/>
    </row>
    <row r="194" spans="11:26" ht="15.75" customHeight="1">
      <c r="K194" s="609"/>
      <c r="M194" s="609"/>
      <c r="O194" s="609"/>
      <c r="T194" s="586"/>
      <c r="U194" s="586"/>
      <c r="V194" s="586"/>
      <c r="W194" s="586"/>
      <c r="X194" s="586"/>
      <c r="Y194" s="586"/>
      <c r="Z194" s="586"/>
    </row>
    <row r="195" spans="11:26" ht="15.75" customHeight="1">
      <c r="K195" s="609"/>
      <c r="M195" s="609"/>
      <c r="O195" s="609"/>
      <c r="T195" s="586"/>
      <c r="U195" s="586"/>
      <c r="V195" s="586"/>
      <c r="W195" s="586"/>
      <c r="X195" s="586"/>
      <c r="Y195" s="586"/>
      <c r="Z195" s="586"/>
    </row>
    <row r="196" spans="11:26" ht="15.75" customHeight="1">
      <c r="K196" s="609"/>
      <c r="M196" s="609"/>
      <c r="O196" s="609"/>
      <c r="T196" s="586"/>
      <c r="U196" s="586"/>
      <c r="V196" s="586"/>
      <c r="W196" s="586"/>
      <c r="X196" s="586"/>
      <c r="Y196" s="586"/>
      <c r="Z196" s="586"/>
    </row>
    <row r="197" spans="11:26" ht="15.75" customHeight="1">
      <c r="K197" s="609"/>
      <c r="M197" s="609"/>
      <c r="O197" s="609"/>
      <c r="T197" s="586"/>
      <c r="U197" s="586"/>
      <c r="V197" s="586"/>
      <c r="W197" s="586"/>
      <c r="X197" s="586"/>
      <c r="Y197" s="586"/>
      <c r="Z197" s="586"/>
    </row>
    <row r="198" spans="11:26" ht="15.75" customHeight="1">
      <c r="K198" s="609"/>
      <c r="M198" s="609"/>
      <c r="O198" s="609"/>
      <c r="T198" s="586"/>
      <c r="U198" s="586"/>
      <c r="V198" s="586"/>
      <c r="W198" s="586"/>
      <c r="X198" s="586"/>
      <c r="Y198" s="586"/>
      <c r="Z198" s="586"/>
    </row>
    <row r="199" spans="11:26" ht="15.75" customHeight="1">
      <c r="K199" s="609"/>
      <c r="M199" s="609"/>
      <c r="O199" s="609"/>
      <c r="T199" s="586"/>
      <c r="U199" s="586"/>
      <c r="V199" s="586"/>
      <c r="W199" s="586"/>
      <c r="X199" s="586"/>
      <c r="Y199" s="586"/>
      <c r="Z199" s="586"/>
    </row>
    <row r="200" spans="11:26" ht="15.75" customHeight="1">
      <c r="K200" s="609"/>
      <c r="M200" s="609"/>
      <c r="O200" s="609"/>
      <c r="T200" s="586"/>
      <c r="U200" s="586"/>
      <c r="V200" s="586"/>
      <c r="W200" s="586"/>
      <c r="X200" s="586"/>
      <c r="Y200" s="586"/>
      <c r="Z200" s="586"/>
    </row>
    <row r="201" spans="11:26" ht="15.75" customHeight="1">
      <c r="K201" s="609"/>
      <c r="M201" s="609"/>
      <c r="O201" s="609"/>
      <c r="T201" s="586"/>
      <c r="U201" s="586"/>
      <c r="V201" s="586"/>
      <c r="W201" s="586"/>
      <c r="X201" s="586"/>
      <c r="Y201" s="586"/>
      <c r="Z201" s="586"/>
    </row>
    <row r="202" spans="11:26" ht="15.75" customHeight="1">
      <c r="K202" s="609"/>
      <c r="M202" s="609"/>
      <c r="O202" s="609"/>
      <c r="T202" s="586"/>
      <c r="U202" s="586"/>
      <c r="V202" s="586"/>
      <c r="W202" s="586"/>
      <c r="X202" s="586"/>
      <c r="Y202" s="586"/>
      <c r="Z202" s="586"/>
    </row>
    <row r="203" spans="11:26" ht="15.75" customHeight="1">
      <c r="K203" s="609"/>
      <c r="M203" s="609"/>
      <c r="O203" s="609"/>
      <c r="T203" s="586"/>
      <c r="U203" s="586"/>
      <c r="V203" s="586"/>
      <c r="W203" s="586"/>
      <c r="X203" s="586"/>
      <c r="Y203" s="586"/>
      <c r="Z203" s="586"/>
    </row>
    <row r="204" spans="11:26" ht="15.75" customHeight="1">
      <c r="K204" s="609"/>
      <c r="M204" s="609"/>
      <c r="O204" s="609"/>
      <c r="T204" s="586"/>
      <c r="U204" s="586"/>
      <c r="V204" s="586"/>
      <c r="W204" s="586"/>
      <c r="X204" s="586"/>
      <c r="Y204" s="586"/>
      <c r="Z204" s="586"/>
    </row>
    <row r="205" spans="11:26" ht="15.75" customHeight="1">
      <c r="K205" s="609"/>
      <c r="M205" s="609"/>
      <c r="O205" s="609"/>
      <c r="T205" s="586"/>
      <c r="U205" s="586"/>
      <c r="V205" s="586"/>
      <c r="W205" s="586"/>
      <c r="X205" s="586"/>
      <c r="Y205" s="586"/>
      <c r="Z205" s="586"/>
    </row>
    <row r="206" spans="11:26" ht="15.75" customHeight="1">
      <c r="K206" s="609"/>
      <c r="M206" s="609"/>
      <c r="O206" s="609"/>
      <c r="T206" s="586"/>
      <c r="U206" s="586"/>
      <c r="V206" s="586"/>
      <c r="W206" s="586"/>
      <c r="X206" s="586"/>
      <c r="Y206" s="586"/>
      <c r="Z206" s="586"/>
    </row>
    <row r="207" spans="11:26" ht="15.75" customHeight="1">
      <c r="K207" s="609"/>
      <c r="M207" s="609"/>
      <c r="O207" s="609"/>
      <c r="T207" s="586"/>
      <c r="U207" s="586"/>
      <c r="V207" s="586"/>
      <c r="W207" s="586"/>
      <c r="X207" s="586"/>
      <c r="Y207" s="586"/>
      <c r="Z207" s="586"/>
    </row>
    <row r="208" spans="11:26" ht="15.75" customHeight="1">
      <c r="K208" s="609"/>
      <c r="M208" s="609"/>
      <c r="O208" s="609"/>
      <c r="T208" s="586"/>
      <c r="U208" s="586"/>
      <c r="V208" s="586"/>
      <c r="W208" s="586"/>
      <c r="X208" s="586"/>
      <c r="Y208" s="586"/>
      <c r="Z208" s="586"/>
    </row>
    <row r="209" spans="11:26" ht="15.75" customHeight="1">
      <c r="K209" s="609"/>
      <c r="M209" s="609"/>
      <c r="O209" s="609"/>
      <c r="T209" s="586"/>
      <c r="U209" s="586"/>
      <c r="V209" s="586"/>
      <c r="W209" s="586"/>
      <c r="X209" s="586"/>
      <c r="Y209" s="586"/>
      <c r="Z209" s="586"/>
    </row>
    <row r="210" spans="11:26" ht="15.75" customHeight="1">
      <c r="K210" s="609"/>
      <c r="M210" s="609"/>
      <c r="O210" s="609"/>
      <c r="T210" s="586"/>
      <c r="U210" s="586"/>
      <c r="V210" s="586"/>
      <c r="W210" s="586"/>
      <c r="X210" s="586"/>
      <c r="Y210" s="586"/>
      <c r="Z210" s="586"/>
    </row>
    <row r="211" spans="11:26" ht="15.75" customHeight="1">
      <c r="K211" s="609"/>
      <c r="M211" s="609"/>
      <c r="O211" s="609"/>
      <c r="T211" s="586"/>
      <c r="U211" s="586"/>
      <c r="V211" s="586"/>
      <c r="W211" s="586"/>
      <c r="X211" s="586"/>
      <c r="Y211" s="586"/>
      <c r="Z211" s="586"/>
    </row>
    <row r="212" spans="11:26" ht="15.75" customHeight="1">
      <c r="K212" s="609"/>
      <c r="M212" s="609"/>
      <c r="O212" s="609"/>
      <c r="T212" s="586"/>
      <c r="U212" s="586"/>
      <c r="V212" s="586"/>
      <c r="W212" s="586"/>
      <c r="X212" s="586"/>
      <c r="Y212" s="586"/>
      <c r="Z212" s="586"/>
    </row>
    <row r="213" spans="11:26" ht="15.75" customHeight="1">
      <c r="K213" s="609"/>
      <c r="M213" s="609"/>
      <c r="O213" s="609"/>
      <c r="T213" s="586"/>
      <c r="U213" s="586"/>
      <c r="V213" s="586"/>
      <c r="W213" s="586"/>
      <c r="X213" s="586"/>
      <c r="Y213" s="586"/>
      <c r="Z213" s="586"/>
    </row>
    <row r="214" spans="11:26" ht="15.75" customHeight="1">
      <c r="K214" s="609"/>
      <c r="M214" s="609"/>
      <c r="O214" s="609"/>
      <c r="T214" s="586"/>
      <c r="U214" s="586"/>
      <c r="V214" s="586"/>
      <c r="W214" s="586"/>
      <c r="X214" s="586"/>
      <c r="Y214" s="586"/>
      <c r="Z214" s="586"/>
    </row>
    <row r="215" spans="11:26" ht="15.75" customHeight="1">
      <c r="K215" s="609"/>
      <c r="M215" s="609"/>
      <c r="O215" s="609"/>
      <c r="T215" s="586"/>
      <c r="U215" s="586"/>
      <c r="V215" s="586"/>
      <c r="W215" s="586"/>
      <c r="X215" s="586"/>
      <c r="Y215" s="586"/>
      <c r="Z215" s="586"/>
    </row>
    <row r="216" spans="11:26" ht="15.75" customHeight="1">
      <c r="K216" s="609"/>
      <c r="M216" s="609"/>
      <c r="O216" s="609"/>
      <c r="T216" s="586"/>
      <c r="U216" s="586"/>
      <c r="V216" s="586"/>
      <c r="W216" s="586"/>
      <c r="X216" s="586"/>
      <c r="Y216" s="586"/>
      <c r="Z216" s="586"/>
    </row>
    <row r="217" spans="11:26" ht="15.75" customHeight="1">
      <c r="K217" s="609"/>
      <c r="M217" s="609"/>
      <c r="O217" s="609"/>
      <c r="T217" s="586"/>
      <c r="U217" s="586"/>
      <c r="V217" s="586"/>
      <c r="W217" s="586"/>
      <c r="X217" s="586"/>
      <c r="Y217" s="586"/>
      <c r="Z217" s="586"/>
    </row>
    <row r="218" spans="11:26" ht="15.75" customHeight="1">
      <c r="K218" s="609"/>
      <c r="M218" s="609"/>
      <c r="O218" s="609"/>
      <c r="T218" s="586"/>
      <c r="U218" s="586"/>
      <c r="V218" s="586"/>
      <c r="W218" s="586"/>
      <c r="X218" s="586"/>
      <c r="Y218" s="586"/>
      <c r="Z218" s="586"/>
    </row>
    <row r="219" spans="11:26" ht="15.75" customHeight="1">
      <c r="K219" s="609"/>
      <c r="M219" s="609"/>
      <c r="O219" s="609"/>
      <c r="T219" s="586"/>
      <c r="U219" s="586"/>
      <c r="V219" s="586"/>
      <c r="W219" s="586"/>
      <c r="X219" s="586"/>
      <c r="Y219" s="586"/>
      <c r="Z219" s="586"/>
    </row>
    <row r="220" spans="11:26" ht="15.75" customHeight="1">
      <c r="K220" s="609"/>
      <c r="M220" s="609"/>
      <c r="O220" s="609"/>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7">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E5" sqref="E5"/>
    </sheetView>
  </sheetViews>
  <sheetFormatPr baseColWidth="10" defaultColWidth="12.625" defaultRowHeight="15" customHeight="1"/>
  <cols>
    <col min="1" max="1" width="5.75" style="571" customWidth="1"/>
    <col min="2" max="2" width="13.875" style="799" customWidth="1"/>
    <col min="3" max="3" width="16.5" style="799" customWidth="1"/>
    <col min="4" max="4" width="6.625" style="799" customWidth="1"/>
    <col min="5" max="5" width="34.5" style="799" customWidth="1"/>
    <col min="6" max="6" width="12.25" style="799" customWidth="1"/>
    <col min="7" max="7" width="31.625" style="799" customWidth="1"/>
    <col min="8" max="8" width="13.75" style="571" customWidth="1"/>
    <col min="9" max="9" width="13.375" style="571" customWidth="1"/>
    <col min="10" max="10" width="69.5" style="571" customWidth="1"/>
    <col min="11" max="11" width="9.25" style="571" customWidth="1"/>
    <col min="12" max="12" width="53.125" style="571" customWidth="1"/>
    <col min="13" max="13" width="9.25" style="571" customWidth="1"/>
    <col min="14" max="14" width="53.125" style="571" customWidth="1"/>
    <col min="15" max="15" width="9.25" style="571" customWidth="1"/>
    <col min="16" max="16" width="53.125" style="571" customWidth="1"/>
    <col min="17" max="19" width="13.87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102.75" customHeight="1">
      <c r="A2" s="1162"/>
      <c r="B2" s="1161"/>
      <c r="C2" s="1161"/>
      <c r="D2" s="1161"/>
      <c r="E2" s="1161"/>
      <c r="F2" s="1161"/>
      <c r="G2" s="1161"/>
      <c r="H2" s="1159"/>
      <c r="I2" s="1160"/>
      <c r="J2" s="178" t="s">
        <v>13</v>
      </c>
      <c r="K2" s="168" t="s">
        <v>14</v>
      </c>
      <c r="L2" s="142" t="s">
        <v>15</v>
      </c>
      <c r="M2" s="167" t="s">
        <v>14</v>
      </c>
      <c r="N2" s="178" t="s">
        <v>254</v>
      </c>
      <c r="O2" s="168" t="s">
        <v>14</v>
      </c>
      <c r="P2" s="179" t="s">
        <v>19</v>
      </c>
      <c r="Q2" s="178" t="s">
        <v>20</v>
      </c>
      <c r="R2" s="142" t="s">
        <v>21</v>
      </c>
      <c r="S2" s="179" t="s">
        <v>22</v>
      </c>
      <c r="T2" s="169"/>
      <c r="U2" s="169"/>
      <c r="V2" s="169"/>
      <c r="W2" s="169"/>
      <c r="X2" s="169"/>
      <c r="Y2" s="169"/>
      <c r="Z2" s="169"/>
    </row>
    <row r="3" spans="1:26" ht="80.099999999999994" customHeight="1">
      <c r="A3" s="174" t="s">
        <v>359</v>
      </c>
      <c r="B3" s="174" t="s">
        <v>1939</v>
      </c>
      <c r="C3" s="174" t="s">
        <v>1941</v>
      </c>
      <c r="D3" s="174" t="s">
        <v>362</v>
      </c>
      <c r="E3" s="174" t="s">
        <v>363</v>
      </c>
      <c r="F3" s="175" t="s">
        <v>1942</v>
      </c>
      <c r="G3" s="174" t="s">
        <v>1943</v>
      </c>
      <c r="H3" s="176" t="s">
        <v>1944</v>
      </c>
      <c r="I3" s="177"/>
      <c r="J3" s="671" t="s">
        <v>2409</v>
      </c>
      <c r="K3" s="791">
        <v>110000000</v>
      </c>
      <c r="L3" s="671" t="s">
        <v>2410</v>
      </c>
      <c r="M3" s="182" t="s">
        <v>1945</v>
      </c>
      <c r="N3" s="176" t="s">
        <v>2778</v>
      </c>
      <c r="O3" s="183" t="s">
        <v>1946</v>
      </c>
      <c r="P3" s="176" t="s">
        <v>2779</v>
      </c>
      <c r="Q3" s="184" t="s">
        <v>53</v>
      </c>
      <c r="R3" s="177"/>
      <c r="S3" s="792"/>
      <c r="T3" s="170"/>
      <c r="U3" s="134"/>
      <c r="V3" s="638"/>
      <c r="W3" s="638"/>
      <c r="X3" s="638"/>
      <c r="Y3" s="638"/>
      <c r="Z3" s="638"/>
    </row>
    <row r="4" spans="1:26" ht="74.25" customHeight="1">
      <c r="A4" s="793"/>
      <c r="B4" s="793"/>
      <c r="C4" s="793"/>
      <c r="D4" s="793"/>
      <c r="E4" s="793"/>
      <c r="F4" s="793"/>
      <c r="G4" s="793"/>
      <c r="H4" s="173"/>
      <c r="I4" s="173"/>
      <c r="J4" s="794"/>
      <c r="K4" s="795"/>
      <c r="L4" s="794"/>
      <c r="M4" s="793"/>
      <c r="N4" s="173"/>
      <c r="O4" s="793"/>
      <c r="P4" s="180"/>
      <c r="Q4" s="181"/>
      <c r="R4" s="794"/>
      <c r="S4" s="796"/>
      <c r="T4" s="170"/>
      <c r="U4" s="638"/>
      <c r="V4" s="638"/>
      <c r="W4" s="638"/>
      <c r="X4" s="638"/>
      <c r="Y4" s="638"/>
      <c r="Z4" s="638"/>
    </row>
    <row r="5" spans="1:26" ht="101.25" customHeight="1">
      <c r="A5" s="797"/>
      <c r="B5" s="797"/>
      <c r="C5" s="797"/>
      <c r="D5" s="797"/>
      <c r="E5" s="797"/>
      <c r="F5" s="797"/>
      <c r="G5" s="797"/>
      <c r="H5" s="135"/>
      <c r="I5" s="135"/>
      <c r="J5" s="579"/>
      <c r="K5" s="798"/>
      <c r="L5" s="579"/>
      <c r="M5" s="797"/>
      <c r="N5" s="135"/>
      <c r="O5" s="797"/>
      <c r="P5" s="171"/>
      <c r="Q5" s="172"/>
      <c r="R5" s="579"/>
      <c r="S5" s="579"/>
      <c r="T5" s="638"/>
      <c r="U5" s="638"/>
      <c r="V5" s="638"/>
      <c r="W5" s="638"/>
      <c r="X5" s="638"/>
      <c r="Y5" s="638"/>
      <c r="Z5" s="638"/>
    </row>
    <row r="6" spans="1:26" ht="16.5">
      <c r="H6" s="586"/>
      <c r="I6" s="586"/>
      <c r="J6" s="586"/>
      <c r="K6" s="609"/>
      <c r="M6" s="609"/>
      <c r="O6" s="609"/>
      <c r="T6" s="586"/>
      <c r="U6" s="586"/>
      <c r="V6" s="586"/>
      <c r="W6" s="586"/>
      <c r="X6" s="586"/>
      <c r="Y6" s="586"/>
      <c r="Z6" s="586"/>
    </row>
    <row r="7" spans="1:26" ht="16.5">
      <c r="K7" s="609"/>
      <c r="M7" s="609"/>
      <c r="O7" s="609"/>
      <c r="T7" s="586"/>
      <c r="U7" s="586"/>
      <c r="V7" s="586"/>
      <c r="W7" s="586"/>
      <c r="X7" s="586"/>
      <c r="Y7" s="586"/>
      <c r="Z7" s="586"/>
    </row>
    <row r="8" spans="1:26" ht="16.5">
      <c r="K8" s="609"/>
      <c r="M8" s="609"/>
      <c r="O8" s="609"/>
      <c r="T8" s="586"/>
      <c r="U8" s="586"/>
      <c r="V8" s="586"/>
      <c r="W8" s="586"/>
      <c r="X8" s="586"/>
      <c r="Y8" s="586"/>
      <c r="Z8" s="586"/>
    </row>
    <row r="9" spans="1:26" ht="16.5">
      <c r="K9" s="609"/>
      <c r="M9" s="609"/>
      <c r="O9" s="609"/>
      <c r="T9" s="586"/>
      <c r="U9" s="586"/>
      <c r="V9" s="586"/>
      <c r="W9" s="586"/>
      <c r="X9" s="586"/>
      <c r="Y9" s="586"/>
      <c r="Z9" s="586"/>
    </row>
    <row r="10" spans="1:26" ht="16.5">
      <c r="K10" s="609"/>
      <c r="M10" s="609"/>
      <c r="O10" s="609"/>
      <c r="T10" s="586"/>
      <c r="U10" s="586"/>
      <c r="V10" s="586"/>
      <c r="W10" s="586"/>
      <c r="X10" s="586"/>
      <c r="Y10" s="586"/>
      <c r="Z10" s="586"/>
    </row>
    <row r="11" spans="1:26" ht="16.5">
      <c r="K11" s="609"/>
      <c r="M11" s="609"/>
      <c r="O11" s="609"/>
      <c r="T11" s="586"/>
      <c r="U11" s="586"/>
      <c r="V11" s="586"/>
      <c r="W11" s="586"/>
      <c r="X11" s="586"/>
      <c r="Y11" s="586"/>
      <c r="Z11" s="586"/>
    </row>
    <row r="12" spans="1:26" ht="16.5">
      <c r="K12" s="609"/>
      <c r="M12" s="609"/>
      <c r="O12" s="609"/>
      <c r="T12" s="586"/>
      <c r="U12" s="586"/>
      <c r="V12" s="586"/>
      <c r="W12" s="586"/>
      <c r="X12" s="586"/>
      <c r="Y12" s="586"/>
      <c r="Z12" s="586"/>
    </row>
    <row r="13" spans="1:26" ht="16.5">
      <c r="K13" s="609"/>
      <c r="M13" s="609"/>
      <c r="O13" s="609"/>
      <c r="T13" s="586"/>
      <c r="U13" s="586"/>
      <c r="V13" s="586"/>
      <c r="W13" s="586"/>
      <c r="X13" s="586"/>
      <c r="Y13" s="586"/>
      <c r="Z13" s="586"/>
    </row>
    <row r="14" spans="1:26" ht="16.5">
      <c r="K14" s="609"/>
      <c r="M14" s="609"/>
      <c r="O14" s="609"/>
      <c r="T14" s="586"/>
      <c r="U14" s="586"/>
      <c r="V14" s="586"/>
      <c r="W14" s="586"/>
      <c r="X14" s="586"/>
      <c r="Y14" s="586"/>
      <c r="Z14" s="586"/>
    </row>
    <row r="15" spans="1:26" ht="16.5">
      <c r="K15" s="609"/>
      <c r="M15" s="609"/>
      <c r="O15" s="609"/>
      <c r="T15" s="586"/>
      <c r="U15" s="586"/>
      <c r="V15" s="586"/>
      <c r="W15" s="586"/>
      <c r="X15" s="586"/>
      <c r="Y15" s="586"/>
      <c r="Z15" s="586"/>
    </row>
    <row r="16" spans="1:26" ht="16.5">
      <c r="K16" s="609"/>
      <c r="M16" s="609"/>
      <c r="O16" s="609"/>
      <c r="T16" s="586"/>
      <c r="U16" s="586"/>
      <c r="V16" s="586"/>
      <c r="W16" s="586"/>
      <c r="X16" s="586"/>
      <c r="Y16" s="586"/>
      <c r="Z16" s="586"/>
    </row>
    <row r="17" spans="11:26" ht="16.5">
      <c r="K17" s="609"/>
      <c r="M17" s="609"/>
      <c r="O17" s="609"/>
      <c r="T17" s="586"/>
      <c r="U17" s="586"/>
      <c r="V17" s="586"/>
      <c r="W17" s="586"/>
      <c r="X17" s="586"/>
      <c r="Y17" s="586"/>
      <c r="Z17" s="586"/>
    </row>
    <row r="18" spans="11:26" ht="16.5">
      <c r="K18" s="609"/>
      <c r="M18" s="609"/>
      <c r="O18" s="609"/>
      <c r="T18" s="586"/>
      <c r="U18" s="586"/>
      <c r="V18" s="586"/>
      <c r="W18" s="586"/>
      <c r="X18" s="586"/>
      <c r="Y18" s="586"/>
      <c r="Z18" s="586"/>
    </row>
    <row r="19" spans="11:26" ht="16.5">
      <c r="K19" s="609"/>
      <c r="M19" s="609"/>
      <c r="O19" s="609"/>
      <c r="T19" s="586"/>
      <c r="U19" s="586"/>
      <c r="V19" s="586"/>
      <c r="W19" s="586"/>
      <c r="X19" s="586"/>
      <c r="Y19" s="586"/>
      <c r="Z19" s="586"/>
    </row>
    <row r="20" spans="11:26" ht="16.5">
      <c r="K20" s="609"/>
      <c r="M20" s="609"/>
      <c r="O20" s="609"/>
      <c r="T20" s="586"/>
      <c r="U20" s="586"/>
      <c r="V20" s="586"/>
      <c r="W20" s="586"/>
      <c r="X20" s="586"/>
      <c r="Y20" s="586"/>
      <c r="Z20" s="586"/>
    </row>
    <row r="21" spans="11:26" ht="15.75" customHeight="1">
      <c r="K21" s="609"/>
      <c r="M21" s="609"/>
      <c r="O21" s="609"/>
      <c r="T21" s="586"/>
      <c r="U21" s="586"/>
      <c r="V21" s="586"/>
      <c r="W21" s="586"/>
      <c r="X21" s="586"/>
      <c r="Y21" s="586"/>
      <c r="Z21" s="586"/>
    </row>
    <row r="22" spans="11:26" ht="15.75" customHeight="1">
      <c r="K22" s="609"/>
      <c r="M22" s="609"/>
      <c r="O22" s="609"/>
      <c r="T22" s="586"/>
      <c r="U22" s="586"/>
      <c r="V22" s="586"/>
      <c r="W22" s="586"/>
      <c r="X22" s="586"/>
      <c r="Y22" s="586"/>
      <c r="Z22" s="586"/>
    </row>
    <row r="23" spans="11:26" ht="15.75" customHeight="1">
      <c r="K23" s="609"/>
      <c r="M23" s="609"/>
      <c r="O23" s="609"/>
      <c r="T23" s="586"/>
      <c r="U23" s="586"/>
      <c r="V23" s="586"/>
      <c r="W23" s="586"/>
      <c r="X23" s="586"/>
      <c r="Y23" s="586"/>
      <c r="Z23" s="586"/>
    </row>
    <row r="24" spans="11:26" ht="15.75" customHeight="1">
      <c r="K24" s="609"/>
      <c r="M24" s="609"/>
      <c r="O24" s="609"/>
      <c r="T24" s="586"/>
      <c r="U24" s="586"/>
      <c r="V24" s="586"/>
      <c r="W24" s="586"/>
      <c r="X24" s="586"/>
      <c r="Y24" s="586"/>
      <c r="Z24" s="586"/>
    </row>
    <row r="25" spans="11:26" ht="15.75" customHeight="1">
      <c r="K25" s="609"/>
      <c r="M25" s="609"/>
      <c r="O25" s="609"/>
      <c r="T25" s="586"/>
      <c r="U25" s="586"/>
      <c r="V25" s="586"/>
      <c r="W25" s="586"/>
      <c r="X25" s="586"/>
      <c r="Y25" s="586"/>
      <c r="Z25" s="586"/>
    </row>
    <row r="26" spans="11:26" ht="15.75" customHeight="1">
      <c r="K26" s="609"/>
      <c r="M26" s="609"/>
      <c r="O26" s="609"/>
      <c r="T26" s="586"/>
      <c r="U26" s="586"/>
      <c r="V26" s="586"/>
      <c r="W26" s="586"/>
      <c r="X26" s="586"/>
      <c r="Y26" s="586"/>
      <c r="Z26" s="586"/>
    </row>
    <row r="27" spans="11:26" ht="15.75" customHeight="1">
      <c r="K27" s="609"/>
      <c r="M27" s="609"/>
      <c r="O27" s="609"/>
      <c r="T27" s="586"/>
      <c r="U27" s="586"/>
      <c r="V27" s="586"/>
      <c r="W27" s="586"/>
      <c r="X27" s="586"/>
      <c r="Y27" s="586"/>
      <c r="Z27" s="586"/>
    </row>
    <row r="28" spans="11:26" ht="15.75" customHeight="1">
      <c r="K28" s="609"/>
      <c r="M28" s="609"/>
      <c r="O28" s="609"/>
      <c r="T28" s="586"/>
      <c r="U28" s="586"/>
      <c r="V28" s="586"/>
      <c r="W28" s="586"/>
      <c r="X28" s="586"/>
      <c r="Y28" s="586"/>
      <c r="Z28" s="586"/>
    </row>
    <row r="29" spans="11:26" ht="15.75" customHeight="1">
      <c r="K29" s="609"/>
      <c r="M29" s="609"/>
      <c r="O29" s="609"/>
      <c r="T29" s="586"/>
      <c r="U29" s="586"/>
      <c r="V29" s="586"/>
      <c r="W29" s="586"/>
      <c r="X29" s="586"/>
      <c r="Y29" s="586"/>
      <c r="Z29" s="586"/>
    </row>
    <row r="30" spans="11:26" ht="15.75" customHeight="1">
      <c r="K30" s="609"/>
      <c r="M30" s="609"/>
      <c r="O30" s="609"/>
      <c r="T30" s="586"/>
      <c r="U30" s="586"/>
      <c r="V30" s="586"/>
      <c r="W30" s="586"/>
      <c r="X30" s="586"/>
      <c r="Y30" s="586"/>
      <c r="Z30" s="586"/>
    </row>
    <row r="31" spans="11:26" ht="15.75" customHeight="1">
      <c r="K31" s="609"/>
      <c r="M31" s="609"/>
      <c r="O31" s="609"/>
      <c r="T31" s="586"/>
      <c r="U31" s="586"/>
      <c r="V31" s="586"/>
      <c r="W31" s="586"/>
      <c r="X31" s="586"/>
      <c r="Y31" s="586"/>
      <c r="Z31" s="586"/>
    </row>
    <row r="32" spans="11:26" ht="15.75" customHeight="1">
      <c r="K32" s="609"/>
      <c r="M32" s="609"/>
      <c r="O32" s="609"/>
      <c r="T32" s="586"/>
      <c r="U32" s="586"/>
      <c r="V32" s="586"/>
      <c r="W32" s="586"/>
      <c r="X32" s="586"/>
      <c r="Y32" s="586"/>
      <c r="Z32" s="586"/>
    </row>
    <row r="33" spans="11:26" ht="15.75" customHeight="1">
      <c r="K33" s="609"/>
      <c r="M33" s="609"/>
      <c r="O33" s="609"/>
      <c r="T33" s="586"/>
      <c r="U33" s="586"/>
      <c r="V33" s="586"/>
      <c r="W33" s="586"/>
      <c r="X33" s="586"/>
      <c r="Y33" s="586"/>
      <c r="Z33" s="586"/>
    </row>
    <row r="34" spans="11:26" ht="15.75" customHeight="1">
      <c r="K34" s="609"/>
      <c r="M34" s="609"/>
      <c r="O34" s="609"/>
      <c r="T34" s="586"/>
      <c r="U34" s="586"/>
      <c r="V34" s="586"/>
      <c r="W34" s="586"/>
      <c r="X34" s="586"/>
      <c r="Y34" s="586"/>
      <c r="Z34" s="586"/>
    </row>
    <row r="35" spans="11:26" ht="15.75" customHeight="1">
      <c r="K35" s="609"/>
      <c r="M35" s="609"/>
      <c r="O35" s="609"/>
      <c r="T35" s="586"/>
      <c r="U35" s="586"/>
      <c r="V35" s="586"/>
      <c r="W35" s="586"/>
      <c r="X35" s="586"/>
      <c r="Y35" s="586"/>
      <c r="Z35" s="586"/>
    </row>
    <row r="36" spans="11:26" ht="15.75" customHeight="1">
      <c r="K36" s="609"/>
      <c r="M36" s="609"/>
      <c r="O36" s="609"/>
      <c r="T36" s="586"/>
      <c r="U36" s="586"/>
      <c r="V36" s="586"/>
      <c r="W36" s="586"/>
      <c r="X36" s="586"/>
      <c r="Y36" s="586"/>
      <c r="Z36" s="586"/>
    </row>
    <row r="37" spans="11:26" ht="15.75" customHeight="1">
      <c r="K37" s="609"/>
      <c r="M37" s="609"/>
      <c r="O37" s="609"/>
      <c r="T37" s="586"/>
      <c r="U37" s="586"/>
      <c r="V37" s="586"/>
      <c r="W37" s="586"/>
      <c r="X37" s="586"/>
      <c r="Y37" s="586"/>
      <c r="Z37" s="586"/>
    </row>
    <row r="38" spans="11:26" ht="15.75" customHeight="1">
      <c r="K38" s="609"/>
      <c r="M38" s="609"/>
      <c r="O38" s="609"/>
      <c r="T38" s="586"/>
      <c r="U38" s="586"/>
      <c r="V38" s="586"/>
      <c r="W38" s="586"/>
      <c r="X38" s="586"/>
      <c r="Y38" s="586"/>
      <c r="Z38" s="586"/>
    </row>
    <row r="39" spans="11:26" ht="15.75" customHeight="1">
      <c r="K39" s="609"/>
      <c r="M39" s="609"/>
      <c r="O39" s="609"/>
      <c r="T39" s="586"/>
      <c r="U39" s="586"/>
      <c r="V39" s="586"/>
      <c r="W39" s="586"/>
      <c r="X39" s="586"/>
      <c r="Y39" s="586"/>
      <c r="Z39" s="586"/>
    </row>
    <row r="40" spans="11:26" ht="15.75" customHeight="1">
      <c r="K40" s="609"/>
      <c r="M40" s="609"/>
      <c r="O40" s="609"/>
      <c r="T40" s="586"/>
      <c r="U40" s="586"/>
      <c r="V40" s="586"/>
      <c r="W40" s="586"/>
      <c r="X40" s="586"/>
      <c r="Y40" s="586"/>
      <c r="Z40" s="586"/>
    </row>
    <row r="41" spans="11:26" ht="15.75" customHeight="1">
      <c r="K41" s="609"/>
      <c r="M41" s="609"/>
      <c r="O41" s="609"/>
      <c r="T41" s="586"/>
      <c r="U41" s="586"/>
      <c r="V41" s="586"/>
      <c r="W41" s="586"/>
      <c r="X41" s="586"/>
      <c r="Y41" s="586"/>
      <c r="Z41" s="586"/>
    </row>
    <row r="42" spans="11:26" ht="15.75" customHeight="1">
      <c r="K42" s="609"/>
      <c r="M42" s="609"/>
      <c r="O42" s="609"/>
      <c r="T42" s="586"/>
      <c r="U42" s="586"/>
      <c r="V42" s="586"/>
      <c r="W42" s="586"/>
      <c r="X42" s="586"/>
      <c r="Y42" s="586"/>
      <c r="Z42" s="586"/>
    </row>
    <row r="43" spans="11:26" ht="15.75" customHeight="1">
      <c r="K43" s="609"/>
      <c r="M43" s="609"/>
      <c r="O43" s="609"/>
      <c r="T43" s="586"/>
      <c r="U43" s="586"/>
      <c r="V43" s="586"/>
      <c r="W43" s="586"/>
      <c r="X43" s="586"/>
      <c r="Y43" s="586"/>
      <c r="Z43" s="586"/>
    </row>
    <row r="44" spans="11:26" ht="15.75" customHeight="1">
      <c r="K44" s="609"/>
      <c r="M44" s="609"/>
      <c r="O44" s="609"/>
      <c r="T44" s="586"/>
      <c r="U44" s="586"/>
      <c r="V44" s="586"/>
      <c r="W44" s="586"/>
      <c r="X44" s="586"/>
      <c r="Y44" s="586"/>
      <c r="Z44" s="586"/>
    </row>
    <row r="45" spans="11:26" ht="15.75" customHeight="1">
      <c r="K45" s="609"/>
      <c r="M45" s="609"/>
      <c r="O45" s="609"/>
      <c r="T45" s="586"/>
      <c r="U45" s="586"/>
      <c r="V45" s="586"/>
      <c r="W45" s="586"/>
      <c r="X45" s="586"/>
      <c r="Y45" s="586"/>
      <c r="Z45" s="586"/>
    </row>
    <row r="46" spans="11:26" ht="15.75" customHeight="1">
      <c r="K46" s="609"/>
      <c r="M46" s="609"/>
      <c r="O46" s="609"/>
      <c r="T46" s="586"/>
      <c r="U46" s="586"/>
      <c r="V46" s="586"/>
      <c r="W46" s="586"/>
      <c r="X46" s="586"/>
      <c r="Y46" s="586"/>
      <c r="Z46" s="586"/>
    </row>
    <row r="47" spans="11:26" ht="15.75" customHeight="1">
      <c r="K47" s="609"/>
      <c r="M47" s="609"/>
      <c r="O47" s="609"/>
      <c r="T47" s="586"/>
      <c r="U47" s="586"/>
      <c r="V47" s="586"/>
      <c r="W47" s="586"/>
      <c r="X47" s="586"/>
      <c r="Y47" s="586"/>
      <c r="Z47" s="586"/>
    </row>
    <row r="48" spans="11:26" ht="15.75" customHeight="1">
      <c r="K48" s="609"/>
      <c r="M48" s="609"/>
      <c r="O48" s="609"/>
      <c r="T48" s="586"/>
      <c r="U48" s="586"/>
      <c r="V48" s="586"/>
      <c r="W48" s="586"/>
      <c r="X48" s="586"/>
      <c r="Y48" s="586"/>
      <c r="Z48" s="586"/>
    </row>
    <row r="49" spans="11:26" ht="15.75" customHeight="1">
      <c r="K49" s="609"/>
      <c r="M49" s="609"/>
      <c r="O49" s="609"/>
      <c r="T49" s="586"/>
      <c r="U49" s="586"/>
      <c r="V49" s="586"/>
      <c r="W49" s="586"/>
      <c r="X49" s="586"/>
      <c r="Y49" s="586"/>
      <c r="Z49" s="586"/>
    </row>
    <row r="50" spans="11:26" ht="15.75" customHeight="1">
      <c r="K50" s="609"/>
      <c r="M50" s="609"/>
      <c r="O50" s="609"/>
      <c r="T50" s="586"/>
      <c r="U50" s="586"/>
      <c r="V50" s="586"/>
      <c r="W50" s="586"/>
      <c r="X50" s="586"/>
      <c r="Y50" s="586"/>
      <c r="Z50" s="586"/>
    </row>
    <row r="51" spans="11:26" ht="15.75" customHeight="1">
      <c r="K51" s="609"/>
      <c r="M51" s="609"/>
      <c r="O51" s="609"/>
      <c r="T51" s="586"/>
      <c r="U51" s="586"/>
      <c r="V51" s="586"/>
      <c r="W51" s="586"/>
      <c r="X51" s="586"/>
      <c r="Y51" s="586"/>
      <c r="Z51" s="586"/>
    </row>
    <row r="52" spans="11:26" ht="15.75" customHeight="1">
      <c r="K52" s="609"/>
      <c r="M52" s="609"/>
      <c r="O52" s="609"/>
      <c r="T52" s="586"/>
      <c r="U52" s="586"/>
      <c r="V52" s="586"/>
      <c r="W52" s="586"/>
      <c r="X52" s="586"/>
      <c r="Y52" s="586"/>
      <c r="Z52" s="586"/>
    </row>
    <row r="53" spans="11:26" ht="15.75" customHeight="1">
      <c r="K53" s="609"/>
      <c r="M53" s="609"/>
      <c r="O53" s="609"/>
      <c r="T53" s="586"/>
      <c r="U53" s="586"/>
      <c r="V53" s="586"/>
      <c r="W53" s="586"/>
      <c r="X53" s="586"/>
      <c r="Y53" s="586"/>
      <c r="Z53" s="586"/>
    </row>
    <row r="54" spans="11:26" ht="15.75" customHeight="1">
      <c r="K54" s="609"/>
      <c r="M54" s="609"/>
      <c r="O54" s="609"/>
      <c r="T54" s="586"/>
      <c r="U54" s="586"/>
      <c r="V54" s="586"/>
      <c r="W54" s="586"/>
      <c r="X54" s="586"/>
      <c r="Y54" s="586"/>
      <c r="Z54" s="586"/>
    </row>
    <row r="55" spans="11:26" ht="15.75" customHeight="1">
      <c r="K55" s="609"/>
      <c r="M55" s="609"/>
      <c r="O55" s="609"/>
      <c r="T55" s="586"/>
      <c r="U55" s="586"/>
      <c r="V55" s="586"/>
      <c r="W55" s="586"/>
      <c r="X55" s="586"/>
      <c r="Y55" s="586"/>
      <c r="Z55" s="586"/>
    </row>
    <row r="56" spans="11:26" ht="15.75" customHeight="1">
      <c r="K56" s="609"/>
      <c r="M56" s="609"/>
      <c r="O56" s="609"/>
      <c r="T56" s="586"/>
      <c r="U56" s="586"/>
      <c r="V56" s="586"/>
      <c r="W56" s="586"/>
      <c r="X56" s="586"/>
      <c r="Y56" s="586"/>
      <c r="Z56" s="586"/>
    </row>
    <row r="57" spans="11:26" ht="15.75" customHeight="1">
      <c r="K57" s="609"/>
      <c r="M57" s="609"/>
      <c r="O57" s="609"/>
      <c r="T57" s="586"/>
      <c r="U57" s="586"/>
      <c r="V57" s="586"/>
      <c r="W57" s="586"/>
      <c r="X57" s="586"/>
      <c r="Y57" s="586"/>
      <c r="Z57" s="586"/>
    </row>
    <row r="58" spans="11:26" ht="15.75" customHeight="1">
      <c r="K58" s="609"/>
      <c r="M58" s="609"/>
      <c r="O58" s="609"/>
      <c r="T58" s="586"/>
      <c r="U58" s="586"/>
      <c r="V58" s="586"/>
      <c r="W58" s="586"/>
      <c r="X58" s="586"/>
      <c r="Y58" s="586"/>
      <c r="Z58" s="586"/>
    </row>
    <row r="59" spans="11:26" ht="15.75" customHeight="1">
      <c r="K59" s="609"/>
      <c r="M59" s="609"/>
      <c r="O59" s="609"/>
      <c r="T59" s="586"/>
      <c r="U59" s="586"/>
      <c r="V59" s="586"/>
      <c r="W59" s="586"/>
      <c r="X59" s="586"/>
      <c r="Y59" s="586"/>
      <c r="Z59" s="586"/>
    </row>
    <row r="60" spans="11:26" ht="15.75" customHeight="1">
      <c r="K60" s="609"/>
      <c r="M60" s="609"/>
      <c r="O60" s="609"/>
      <c r="T60" s="586"/>
      <c r="U60" s="586"/>
      <c r="V60" s="586"/>
      <c r="W60" s="586"/>
      <c r="X60" s="586"/>
      <c r="Y60" s="586"/>
      <c r="Z60" s="586"/>
    </row>
    <row r="61" spans="11:26" ht="15.75" customHeight="1">
      <c r="K61" s="609"/>
      <c r="M61" s="609"/>
      <c r="O61" s="609"/>
      <c r="T61" s="586"/>
      <c r="U61" s="586"/>
      <c r="V61" s="586"/>
      <c r="W61" s="586"/>
      <c r="X61" s="586"/>
      <c r="Y61" s="586"/>
      <c r="Z61" s="586"/>
    </row>
    <row r="62" spans="11:26" ht="15.75" customHeight="1">
      <c r="K62" s="609"/>
      <c r="M62" s="609"/>
      <c r="O62" s="609"/>
      <c r="T62" s="586"/>
      <c r="U62" s="586"/>
      <c r="V62" s="586"/>
      <c r="W62" s="586"/>
      <c r="X62" s="586"/>
      <c r="Y62" s="586"/>
      <c r="Z62" s="586"/>
    </row>
    <row r="63" spans="11:26" ht="15.75" customHeight="1">
      <c r="K63" s="609"/>
      <c r="M63" s="609"/>
      <c r="O63" s="609"/>
      <c r="T63" s="586"/>
      <c r="U63" s="586"/>
      <c r="V63" s="586"/>
      <c r="W63" s="586"/>
      <c r="X63" s="586"/>
      <c r="Y63" s="586"/>
      <c r="Z63" s="586"/>
    </row>
    <row r="64" spans="11:26" ht="15.75" customHeight="1">
      <c r="K64" s="609"/>
      <c r="M64" s="609"/>
      <c r="O64" s="609"/>
      <c r="T64" s="586"/>
      <c r="U64" s="586"/>
      <c r="V64" s="586"/>
      <c r="W64" s="586"/>
      <c r="X64" s="586"/>
      <c r="Y64" s="586"/>
      <c r="Z64" s="586"/>
    </row>
    <row r="65" spans="11:26" ht="15.75" customHeight="1">
      <c r="K65" s="609"/>
      <c r="M65" s="609"/>
      <c r="O65" s="609"/>
      <c r="T65" s="586"/>
      <c r="U65" s="586"/>
      <c r="V65" s="586"/>
      <c r="W65" s="586"/>
      <c r="X65" s="586"/>
      <c r="Y65" s="586"/>
      <c r="Z65" s="586"/>
    </row>
    <row r="66" spans="11:26" ht="15.75" customHeight="1">
      <c r="K66" s="609"/>
      <c r="M66" s="609"/>
      <c r="O66" s="609"/>
      <c r="T66" s="586"/>
      <c r="U66" s="586"/>
      <c r="V66" s="586"/>
      <c r="W66" s="586"/>
      <c r="X66" s="586"/>
      <c r="Y66" s="586"/>
      <c r="Z66" s="586"/>
    </row>
    <row r="67" spans="11:26" ht="15.75" customHeight="1">
      <c r="K67" s="609"/>
      <c r="M67" s="609"/>
      <c r="O67" s="609"/>
      <c r="T67" s="586"/>
      <c r="U67" s="586"/>
      <c r="V67" s="586"/>
      <c r="W67" s="586"/>
      <c r="X67" s="586"/>
      <c r="Y67" s="586"/>
      <c r="Z67" s="586"/>
    </row>
    <row r="68" spans="11:26" ht="15.75" customHeight="1">
      <c r="K68" s="609"/>
      <c r="M68" s="609"/>
      <c r="O68" s="609"/>
      <c r="T68" s="586"/>
      <c r="U68" s="586"/>
      <c r="V68" s="586"/>
      <c r="W68" s="586"/>
      <c r="X68" s="586"/>
      <c r="Y68" s="586"/>
      <c r="Z68" s="586"/>
    </row>
    <row r="69" spans="11:26" ht="15.75" customHeight="1">
      <c r="K69" s="609"/>
      <c r="M69" s="609"/>
      <c r="O69" s="609"/>
      <c r="T69" s="586"/>
      <c r="U69" s="586"/>
      <c r="V69" s="586"/>
      <c r="W69" s="586"/>
      <c r="X69" s="586"/>
      <c r="Y69" s="586"/>
      <c r="Z69" s="586"/>
    </row>
    <row r="70" spans="11:26" ht="15.75" customHeight="1">
      <c r="K70" s="609"/>
      <c r="M70" s="609"/>
      <c r="O70" s="609"/>
      <c r="T70" s="586"/>
      <c r="U70" s="586"/>
      <c r="V70" s="586"/>
      <c r="W70" s="586"/>
      <c r="X70" s="586"/>
      <c r="Y70" s="586"/>
      <c r="Z70" s="586"/>
    </row>
    <row r="71" spans="11:26" ht="15.75" customHeight="1">
      <c r="K71" s="609"/>
      <c r="M71" s="609"/>
      <c r="O71" s="609"/>
      <c r="T71" s="586"/>
      <c r="U71" s="586"/>
      <c r="V71" s="586"/>
      <c r="W71" s="586"/>
      <c r="X71" s="586"/>
      <c r="Y71" s="586"/>
      <c r="Z71" s="586"/>
    </row>
    <row r="72" spans="11:26" ht="15.75" customHeight="1">
      <c r="K72" s="609"/>
      <c r="M72" s="609"/>
      <c r="O72" s="609"/>
      <c r="T72" s="586"/>
      <c r="U72" s="586"/>
      <c r="V72" s="586"/>
      <c r="W72" s="586"/>
      <c r="X72" s="586"/>
      <c r="Y72" s="586"/>
      <c r="Z72" s="586"/>
    </row>
    <row r="73" spans="11:26" ht="15.75" customHeight="1">
      <c r="K73" s="609"/>
      <c r="M73" s="609"/>
      <c r="O73" s="609"/>
      <c r="T73" s="586"/>
      <c r="U73" s="586"/>
      <c r="V73" s="586"/>
      <c r="W73" s="586"/>
      <c r="X73" s="586"/>
      <c r="Y73" s="586"/>
      <c r="Z73" s="586"/>
    </row>
    <row r="74" spans="11:26" ht="15.75" customHeight="1">
      <c r="K74" s="609"/>
      <c r="M74" s="609"/>
      <c r="O74" s="609"/>
      <c r="T74" s="586"/>
      <c r="U74" s="586"/>
      <c r="V74" s="586"/>
      <c r="W74" s="586"/>
      <c r="X74" s="586"/>
      <c r="Y74" s="586"/>
      <c r="Z74" s="586"/>
    </row>
    <row r="75" spans="11:26" ht="15.75" customHeight="1">
      <c r="K75" s="609"/>
      <c r="M75" s="609"/>
      <c r="O75" s="609"/>
      <c r="T75" s="586"/>
      <c r="U75" s="586"/>
      <c r="V75" s="586"/>
      <c r="W75" s="586"/>
      <c r="X75" s="586"/>
      <c r="Y75" s="586"/>
      <c r="Z75" s="586"/>
    </row>
    <row r="76" spans="11:26" ht="15.75" customHeight="1">
      <c r="K76" s="609"/>
      <c r="M76" s="609"/>
      <c r="O76" s="609"/>
      <c r="T76" s="586"/>
      <c r="U76" s="586"/>
      <c r="V76" s="586"/>
      <c r="W76" s="586"/>
      <c r="X76" s="586"/>
      <c r="Y76" s="586"/>
      <c r="Z76" s="586"/>
    </row>
    <row r="77" spans="11:26" ht="15.75" customHeight="1">
      <c r="K77" s="609"/>
      <c r="M77" s="609"/>
      <c r="O77" s="609"/>
      <c r="T77" s="586"/>
      <c r="U77" s="586"/>
      <c r="V77" s="586"/>
      <c r="W77" s="586"/>
      <c r="X77" s="586"/>
      <c r="Y77" s="586"/>
      <c r="Z77" s="586"/>
    </row>
    <row r="78" spans="11:26" ht="15.75" customHeight="1">
      <c r="K78" s="609"/>
      <c r="M78" s="609"/>
      <c r="O78" s="609"/>
      <c r="T78" s="586"/>
      <c r="U78" s="586"/>
      <c r="V78" s="586"/>
      <c r="W78" s="586"/>
      <c r="X78" s="586"/>
      <c r="Y78" s="586"/>
      <c r="Z78" s="586"/>
    </row>
    <row r="79" spans="11:26" ht="15.75" customHeight="1">
      <c r="K79" s="609"/>
      <c r="M79" s="609"/>
      <c r="O79" s="609"/>
      <c r="T79" s="586"/>
      <c r="U79" s="586"/>
      <c r="V79" s="586"/>
      <c r="W79" s="586"/>
      <c r="X79" s="586"/>
      <c r="Y79" s="586"/>
      <c r="Z79" s="586"/>
    </row>
    <row r="80" spans="11:26" ht="15.75" customHeight="1">
      <c r="K80" s="609"/>
      <c r="M80" s="609"/>
      <c r="O80" s="609"/>
      <c r="T80" s="586"/>
      <c r="U80" s="586"/>
      <c r="V80" s="586"/>
      <c r="W80" s="586"/>
      <c r="X80" s="586"/>
      <c r="Y80" s="586"/>
      <c r="Z80" s="586"/>
    </row>
    <row r="81" spans="11:26" ht="15.75" customHeight="1">
      <c r="K81" s="609"/>
      <c r="M81" s="609"/>
      <c r="O81" s="609"/>
      <c r="T81" s="586"/>
      <c r="U81" s="586"/>
      <c r="V81" s="586"/>
      <c r="W81" s="586"/>
      <c r="X81" s="586"/>
      <c r="Y81" s="586"/>
      <c r="Z81" s="586"/>
    </row>
    <row r="82" spans="11:26" ht="15.75" customHeight="1">
      <c r="K82" s="609"/>
      <c r="M82" s="609"/>
      <c r="O82" s="609"/>
      <c r="T82" s="586"/>
      <c r="U82" s="586"/>
      <c r="V82" s="586"/>
      <c r="W82" s="586"/>
      <c r="X82" s="586"/>
      <c r="Y82" s="586"/>
      <c r="Z82" s="586"/>
    </row>
    <row r="83" spans="11:26" ht="15.75" customHeight="1">
      <c r="K83" s="609"/>
      <c r="M83" s="609"/>
      <c r="O83" s="609"/>
      <c r="T83" s="586"/>
      <c r="U83" s="586"/>
      <c r="V83" s="586"/>
      <c r="W83" s="586"/>
      <c r="X83" s="586"/>
      <c r="Y83" s="586"/>
      <c r="Z83" s="586"/>
    </row>
    <row r="84" spans="11:26" ht="15.75" customHeight="1">
      <c r="K84" s="609"/>
      <c r="M84" s="609"/>
      <c r="O84" s="609"/>
      <c r="T84" s="586"/>
      <c r="U84" s="586"/>
      <c r="V84" s="586"/>
      <c r="W84" s="586"/>
      <c r="X84" s="586"/>
      <c r="Y84" s="586"/>
      <c r="Z84" s="586"/>
    </row>
    <row r="85" spans="11:26" ht="15.75" customHeight="1">
      <c r="K85" s="609"/>
      <c r="M85" s="609"/>
      <c r="O85" s="609"/>
      <c r="T85" s="586"/>
      <c r="U85" s="586"/>
      <c r="V85" s="586"/>
      <c r="W85" s="586"/>
      <c r="X85" s="586"/>
      <c r="Y85" s="586"/>
      <c r="Z85" s="586"/>
    </row>
    <row r="86" spans="11:26" ht="15.75" customHeight="1">
      <c r="K86" s="609"/>
      <c r="M86" s="609"/>
      <c r="O86" s="609"/>
      <c r="T86" s="586"/>
      <c r="U86" s="586"/>
      <c r="V86" s="586"/>
      <c r="W86" s="586"/>
      <c r="X86" s="586"/>
      <c r="Y86" s="586"/>
      <c r="Z86" s="586"/>
    </row>
    <row r="87" spans="11:26" ht="15.75" customHeight="1">
      <c r="K87" s="609"/>
      <c r="M87" s="609"/>
      <c r="O87" s="609"/>
      <c r="T87" s="586"/>
      <c r="U87" s="586"/>
      <c r="V87" s="586"/>
      <c r="W87" s="586"/>
      <c r="X87" s="586"/>
      <c r="Y87" s="586"/>
      <c r="Z87" s="586"/>
    </row>
    <row r="88" spans="11:26" ht="15.75" customHeight="1">
      <c r="K88" s="609"/>
      <c r="M88" s="609"/>
      <c r="O88" s="609"/>
      <c r="T88" s="586"/>
      <c r="U88" s="586"/>
      <c r="V88" s="586"/>
      <c r="W88" s="586"/>
      <c r="X88" s="586"/>
      <c r="Y88" s="586"/>
      <c r="Z88" s="586"/>
    </row>
    <row r="89" spans="11:26" ht="15.75" customHeight="1">
      <c r="K89" s="609"/>
      <c r="M89" s="609"/>
      <c r="O89" s="609"/>
      <c r="T89" s="586"/>
      <c r="U89" s="586"/>
      <c r="V89" s="586"/>
      <c r="W89" s="586"/>
      <c r="X89" s="586"/>
      <c r="Y89" s="586"/>
      <c r="Z89" s="586"/>
    </row>
    <row r="90" spans="11:26" ht="15.75" customHeight="1">
      <c r="K90" s="609"/>
      <c r="M90" s="609"/>
      <c r="O90" s="609"/>
      <c r="T90" s="586"/>
      <c r="U90" s="586"/>
      <c r="V90" s="586"/>
      <c r="W90" s="586"/>
      <c r="X90" s="586"/>
      <c r="Y90" s="586"/>
      <c r="Z90" s="586"/>
    </row>
    <row r="91" spans="11:26" ht="15.75" customHeight="1">
      <c r="K91" s="609"/>
      <c r="M91" s="609"/>
      <c r="O91" s="609"/>
      <c r="T91" s="586"/>
      <c r="U91" s="586"/>
      <c r="V91" s="586"/>
      <c r="W91" s="586"/>
      <c r="X91" s="586"/>
      <c r="Y91" s="586"/>
      <c r="Z91" s="586"/>
    </row>
    <row r="92" spans="11:26" ht="15.75" customHeight="1">
      <c r="K92" s="609"/>
      <c r="M92" s="609"/>
      <c r="O92" s="609"/>
      <c r="T92" s="586"/>
      <c r="U92" s="586"/>
      <c r="V92" s="586"/>
      <c r="W92" s="586"/>
      <c r="X92" s="586"/>
      <c r="Y92" s="586"/>
      <c r="Z92" s="586"/>
    </row>
    <row r="93" spans="11:26" ht="15.75" customHeight="1">
      <c r="K93" s="609"/>
      <c r="M93" s="609"/>
      <c r="O93" s="609"/>
      <c r="T93" s="586"/>
      <c r="U93" s="586"/>
      <c r="V93" s="586"/>
      <c r="W93" s="586"/>
      <c r="X93" s="586"/>
      <c r="Y93" s="586"/>
      <c r="Z93" s="586"/>
    </row>
    <row r="94" spans="11:26" ht="15.75" customHeight="1">
      <c r="K94" s="609"/>
      <c r="M94" s="609"/>
      <c r="O94" s="609"/>
      <c r="T94" s="586"/>
      <c r="U94" s="586"/>
      <c r="V94" s="586"/>
      <c r="W94" s="586"/>
      <c r="X94" s="586"/>
      <c r="Y94" s="586"/>
      <c r="Z94" s="586"/>
    </row>
    <row r="95" spans="11:26" ht="15.75" customHeight="1">
      <c r="K95" s="609"/>
      <c r="M95" s="609"/>
      <c r="O95" s="609"/>
      <c r="T95" s="586"/>
      <c r="U95" s="586"/>
      <c r="V95" s="586"/>
      <c r="W95" s="586"/>
      <c r="X95" s="586"/>
      <c r="Y95" s="586"/>
      <c r="Z95" s="586"/>
    </row>
    <row r="96" spans="11:26" ht="15.75" customHeight="1">
      <c r="K96" s="609"/>
      <c r="M96" s="609"/>
      <c r="O96" s="609"/>
      <c r="T96" s="586"/>
      <c r="U96" s="586"/>
      <c r="V96" s="586"/>
      <c r="W96" s="586"/>
      <c r="X96" s="586"/>
      <c r="Y96" s="586"/>
      <c r="Z96" s="586"/>
    </row>
    <row r="97" spans="11:26" ht="15.75" customHeight="1">
      <c r="K97" s="609"/>
      <c r="M97" s="609"/>
      <c r="O97" s="609"/>
      <c r="T97" s="586"/>
      <c r="U97" s="586"/>
      <c r="V97" s="586"/>
      <c r="W97" s="586"/>
      <c r="X97" s="586"/>
      <c r="Y97" s="586"/>
      <c r="Z97" s="586"/>
    </row>
    <row r="98" spans="11:26" ht="15.75" customHeight="1">
      <c r="K98" s="609"/>
      <c r="M98" s="609"/>
      <c r="O98" s="609"/>
      <c r="T98" s="586"/>
      <c r="U98" s="586"/>
      <c r="V98" s="586"/>
      <c r="W98" s="586"/>
      <c r="X98" s="586"/>
      <c r="Y98" s="586"/>
      <c r="Z98" s="586"/>
    </row>
    <row r="99" spans="11:26" ht="15.75" customHeight="1">
      <c r="K99" s="609"/>
      <c r="M99" s="609"/>
      <c r="O99" s="609"/>
      <c r="T99" s="586"/>
      <c r="U99" s="586"/>
      <c r="V99" s="586"/>
      <c r="W99" s="586"/>
      <c r="X99" s="586"/>
      <c r="Y99" s="586"/>
      <c r="Z99" s="586"/>
    </row>
    <row r="100" spans="11:26" ht="15.75" customHeight="1">
      <c r="K100" s="609"/>
      <c r="M100" s="609"/>
      <c r="O100" s="609"/>
      <c r="T100" s="586"/>
      <c r="U100" s="586"/>
      <c r="V100" s="586"/>
      <c r="W100" s="586"/>
      <c r="X100" s="586"/>
      <c r="Y100" s="586"/>
      <c r="Z100" s="586"/>
    </row>
    <row r="101" spans="11:26" ht="15.75" customHeight="1">
      <c r="K101" s="609"/>
      <c r="M101" s="609"/>
      <c r="O101" s="609"/>
      <c r="T101" s="586"/>
      <c r="U101" s="586"/>
      <c r="V101" s="586"/>
      <c r="W101" s="586"/>
      <c r="X101" s="586"/>
      <c r="Y101" s="586"/>
      <c r="Z101" s="586"/>
    </row>
    <row r="102" spans="11:26" ht="15.75" customHeight="1">
      <c r="K102" s="609"/>
      <c r="M102" s="609"/>
      <c r="O102" s="609"/>
      <c r="T102" s="586"/>
      <c r="U102" s="586"/>
      <c r="V102" s="586"/>
      <c r="W102" s="586"/>
      <c r="X102" s="586"/>
      <c r="Y102" s="586"/>
      <c r="Z102" s="586"/>
    </row>
    <row r="103" spans="11:26" ht="15.75" customHeight="1">
      <c r="K103" s="609"/>
      <c r="M103" s="609"/>
      <c r="O103" s="609"/>
      <c r="T103" s="586"/>
      <c r="U103" s="586"/>
      <c r="V103" s="586"/>
      <c r="W103" s="586"/>
      <c r="X103" s="586"/>
      <c r="Y103" s="586"/>
      <c r="Z103" s="586"/>
    </row>
    <row r="104" spans="11:26" ht="15.75" customHeight="1">
      <c r="K104" s="609"/>
      <c r="M104" s="609"/>
      <c r="O104" s="609"/>
      <c r="T104" s="586"/>
      <c r="U104" s="586"/>
      <c r="V104" s="586"/>
      <c r="W104" s="586"/>
      <c r="X104" s="586"/>
      <c r="Y104" s="586"/>
      <c r="Z104" s="586"/>
    </row>
    <row r="105" spans="11:26" ht="15.75" customHeight="1">
      <c r="K105" s="609"/>
      <c r="M105" s="609"/>
      <c r="O105" s="609"/>
      <c r="T105" s="586"/>
      <c r="U105" s="586"/>
      <c r="V105" s="586"/>
      <c r="W105" s="586"/>
      <c r="X105" s="586"/>
      <c r="Y105" s="586"/>
      <c r="Z105" s="586"/>
    </row>
    <row r="106" spans="11:26" ht="15.75" customHeight="1">
      <c r="K106" s="609"/>
      <c r="M106" s="609"/>
      <c r="O106" s="609"/>
      <c r="T106" s="586"/>
      <c r="U106" s="586"/>
      <c r="V106" s="586"/>
      <c r="W106" s="586"/>
      <c r="X106" s="586"/>
      <c r="Y106" s="586"/>
      <c r="Z106" s="586"/>
    </row>
    <row r="107" spans="11:26" ht="15.75" customHeight="1">
      <c r="K107" s="609"/>
      <c r="M107" s="609"/>
      <c r="O107" s="609"/>
      <c r="T107" s="586"/>
      <c r="U107" s="586"/>
      <c r="V107" s="586"/>
      <c r="W107" s="586"/>
      <c r="X107" s="586"/>
      <c r="Y107" s="586"/>
      <c r="Z107" s="586"/>
    </row>
    <row r="108" spans="11:26" ht="15.75" customHeight="1">
      <c r="K108" s="609"/>
      <c r="M108" s="609"/>
      <c r="O108" s="609"/>
      <c r="T108" s="586"/>
      <c r="U108" s="586"/>
      <c r="V108" s="586"/>
      <c r="W108" s="586"/>
      <c r="X108" s="586"/>
      <c r="Y108" s="586"/>
      <c r="Z108" s="586"/>
    </row>
    <row r="109" spans="11:26" ht="15.75" customHeight="1">
      <c r="K109" s="609"/>
      <c r="M109" s="609"/>
      <c r="O109" s="609"/>
      <c r="T109" s="586"/>
      <c r="U109" s="586"/>
      <c r="V109" s="586"/>
      <c r="W109" s="586"/>
      <c r="X109" s="586"/>
      <c r="Y109" s="586"/>
      <c r="Z109" s="586"/>
    </row>
    <row r="110" spans="11:26" ht="15.75" customHeight="1">
      <c r="K110" s="609"/>
      <c r="M110" s="609"/>
      <c r="O110" s="609"/>
      <c r="T110" s="586"/>
      <c r="U110" s="586"/>
      <c r="V110" s="586"/>
      <c r="W110" s="586"/>
      <c r="X110" s="586"/>
      <c r="Y110" s="586"/>
      <c r="Z110" s="586"/>
    </row>
    <row r="111" spans="11:26" ht="15.75" customHeight="1">
      <c r="K111" s="609"/>
      <c r="M111" s="609"/>
      <c r="O111" s="609"/>
      <c r="T111" s="586"/>
      <c r="U111" s="586"/>
      <c r="V111" s="586"/>
      <c r="W111" s="586"/>
      <c r="X111" s="586"/>
      <c r="Y111" s="586"/>
      <c r="Z111" s="586"/>
    </row>
    <row r="112" spans="11:26" ht="15.75" customHeight="1">
      <c r="K112" s="609"/>
      <c r="M112" s="609"/>
      <c r="O112" s="609"/>
      <c r="T112" s="586"/>
      <c r="U112" s="586"/>
      <c r="V112" s="586"/>
      <c r="W112" s="586"/>
      <c r="X112" s="586"/>
      <c r="Y112" s="586"/>
      <c r="Z112" s="586"/>
    </row>
    <row r="113" spans="11:26" ht="15.75" customHeight="1">
      <c r="K113" s="609"/>
      <c r="M113" s="609"/>
      <c r="O113" s="609"/>
      <c r="T113" s="586"/>
      <c r="U113" s="586"/>
      <c r="V113" s="586"/>
      <c r="W113" s="586"/>
      <c r="X113" s="586"/>
      <c r="Y113" s="586"/>
      <c r="Z113" s="586"/>
    </row>
    <row r="114" spans="11:26" ht="15.75" customHeight="1">
      <c r="K114" s="609"/>
      <c r="M114" s="609"/>
      <c r="O114" s="609"/>
      <c r="T114" s="586"/>
      <c r="U114" s="586"/>
      <c r="V114" s="586"/>
      <c r="W114" s="586"/>
      <c r="X114" s="586"/>
      <c r="Y114" s="586"/>
      <c r="Z114" s="586"/>
    </row>
    <row r="115" spans="11:26" ht="15.75" customHeight="1">
      <c r="K115" s="609"/>
      <c r="M115" s="609"/>
      <c r="O115" s="609"/>
      <c r="T115" s="586"/>
      <c r="U115" s="586"/>
      <c r="V115" s="586"/>
      <c r="W115" s="586"/>
      <c r="X115" s="586"/>
      <c r="Y115" s="586"/>
      <c r="Z115" s="586"/>
    </row>
    <row r="116" spans="11:26" ht="15.75" customHeight="1">
      <c r="K116" s="609"/>
      <c r="M116" s="609"/>
      <c r="O116" s="609"/>
      <c r="T116" s="586"/>
      <c r="U116" s="586"/>
      <c r="V116" s="586"/>
      <c r="W116" s="586"/>
      <c r="X116" s="586"/>
      <c r="Y116" s="586"/>
      <c r="Z116" s="586"/>
    </row>
    <row r="117" spans="11:26" ht="15.75" customHeight="1">
      <c r="K117" s="609"/>
      <c r="M117" s="609"/>
      <c r="O117" s="609"/>
      <c r="T117" s="586"/>
      <c r="U117" s="586"/>
      <c r="V117" s="586"/>
      <c r="W117" s="586"/>
      <c r="X117" s="586"/>
      <c r="Y117" s="586"/>
      <c r="Z117" s="586"/>
    </row>
    <row r="118" spans="11:26" ht="15.75" customHeight="1">
      <c r="K118" s="609"/>
      <c r="M118" s="609"/>
      <c r="O118" s="609"/>
      <c r="T118" s="586"/>
      <c r="U118" s="586"/>
      <c r="V118" s="586"/>
      <c r="W118" s="586"/>
      <c r="X118" s="586"/>
      <c r="Y118" s="586"/>
      <c r="Z118" s="586"/>
    </row>
    <row r="119" spans="11:26" ht="15.75" customHeight="1">
      <c r="K119" s="609"/>
      <c r="M119" s="609"/>
      <c r="O119" s="609"/>
      <c r="T119" s="586"/>
      <c r="U119" s="586"/>
      <c r="V119" s="586"/>
      <c r="W119" s="586"/>
      <c r="X119" s="586"/>
      <c r="Y119" s="586"/>
      <c r="Z119" s="586"/>
    </row>
    <row r="120" spans="11:26" ht="15.75" customHeight="1">
      <c r="K120" s="609"/>
      <c r="M120" s="609"/>
      <c r="O120" s="609"/>
      <c r="T120" s="586"/>
      <c r="U120" s="586"/>
      <c r="V120" s="586"/>
      <c r="W120" s="586"/>
      <c r="X120" s="586"/>
      <c r="Y120" s="586"/>
      <c r="Z120" s="586"/>
    </row>
    <row r="121" spans="11:26" ht="15.75" customHeight="1">
      <c r="K121" s="609"/>
      <c r="M121" s="609"/>
      <c r="O121" s="609"/>
      <c r="T121" s="586"/>
      <c r="U121" s="586"/>
      <c r="V121" s="586"/>
      <c r="W121" s="586"/>
      <c r="X121" s="586"/>
      <c r="Y121" s="586"/>
      <c r="Z121" s="586"/>
    </row>
    <row r="122" spans="11:26" ht="15.75" customHeight="1">
      <c r="K122" s="609"/>
      <c r="M122" s="609"/>
      <c r="O122" s="609"/>
      <c r="T122" s="586"/>
      <c r="U122" s="586"/>
      <c r="V122" s="586"/>
      <c r="W122" s="586"/>
      <c r="X122" s="586"/>
      <c r="Y122" s="586"/>
      <c r="Z122" s="586"/>
    </row>
    <row r="123" spans="11:26" ht="15.75" customHeight="1">
      <c r="K123" s="609"/>
      <c r="M123" s="609"/>
      <c r="O123" s="609"/>
      <c r="T123" s="586"/>
      <c r="U123" s="586"/>
      <c r="V123" s="586"/>
      <c r="W123" s="586"/>
      <c r="X123" s="586"/>
      <c r="Y123" s="586"/>
      <c r="Z123" s="586"/>
    </row>
    <row r="124" spans="11:26" ht="15.75" customHeight="1">
      <c r="K124" s="609"/>
      <c r="M124" s="609"/>
      <c r="O124" s="609"/>
      <c r="T124" s="586"/>
      <c r="U124" s="586"/>
      <c r="V124" s="586"/>
      <c r="W124" s="586"/>
      <c r="X124" s="586"/>
      <c r="Y124" s="586"/>
      <c r="Z124" s="586"/>
    </row>
    <row r="125" spans="11:26" ht="15.75" customHeight="1">
      <c r="K125" s="609"/>
      <c r="M125" s="609"/>
      <c r="O125" s="609"/>
      <c r="T125" s="586"/>
      <c r="U125" s="586"/>
      <c r="V125" s="586"/>
      <c r="W125" s="586"/>
      <c r="X125" s="586"/>
      <c r="Y125" s="586"/>
      <c r="Z125" s="586"/>
    </row>
    <row r="126" spans="11:26" ht="15.75" customHeight="1">
      <c r="K126" s="609"/>
      <c r="M126" s="609"/>
      <c r="O126" s="609"/>
      <c r="T126" s="586"/>
      <c r="U126" s="586"/>
      <c r="V126" s="586"/>
      <c r="W126" s="586"/>
      <c r="X126" s="586"/>
      <c r="Y126" s="586"/>
      <c r="Z126" s="586"/>
    </row>
    <row r="127" spans="11:26" ht="15.75" customHeight="1">
      <c r="K127" s="609"/>
      <c r="M127" s="609"/>
      <c r="O127" s="609"/>
      <c r="T127" s="586"/>
      <c r="U127" s="586"/>
      <c r="V127" s="586"/>
      <c r="W127" s="586"/>
      <c r="X127" s="586"/>
      <c r="Y127" s="586"/>
      <c r="Z127" s="586"/>
    </row>
    <row r="128" spans="11:26" ht="15.75" customHeight="1">
      <c r="K128" s="609"/>
      <c r="M128" s="609"/>
      <c r="O128" s="609"/>
      <c r="T128" s="586"/>
      <c r="U128" s="586"/>
      <c r="V128" s="586"/>
      <c r="W128" s="586"/>
      <c r="X128" s="586"/>
      <c r="Y128" s="586"/>
      <c r="Z128" s="586"/>
    </row>
    <row r="129" spans="11:26" ht="15.75" customHeight="1">
      <c r="K129" s="609"/>
      <c r="M129" s="609"/>
      <c r="O129" s="609"/>
      <c r="T129" s="586"/>
      <c r="U129" s="586"/>
      <c r="V129" s="586"/>
      <c r="W129" s="586"/>
      <c r="X129" s="586"/>
      <c r="Y129" s="586"/>
      <c r="Z129" s="586"/>
    </row>
    <row r="130" spans="11:26" ht="15.75" customHeight="1">
      <c r="K130" s="609"/>
      <c r="M130" s="609"/>
      <c r="O130" s="609"/>
      <c r="T130" s="586"/>
      <c r="U130" s="586"/>
      <c r="V130" s="586"/>
      <c r="W130" s="586"/>
      <c r="X130" s="586"/>
      <c r="Y130" s="586"/>
      <c r="Z130" s="586"/>
    </row>
    <row r="131" spans="11:26" ht="15.75" customHeight="1">
      <c r="K131" s="609"/>
      <c r="M131" s="609"/>
      <c r="O131" s="609"/>
      <c r="T131" s="586"/>
      <c r="U131" s="586"/>
      <c r="V131" s="586"/>
      <c r="W131" s="586"/>
      <c r="X131" s="586"/>
      <c r="Y131" s="586"/>
      <c r="Z131" s="586"/>
    </row>
    <row r="132" spans="11:26" ht="15.75" customHeight="1">
      <c r="K132" s="609"/>
      <c r="M132" s="609"/>
      <c r="O132" s="609"/>
      <c r="T132" s="586"/>
      <c r="U132" s="586"/>
      <c r="V132" s="586"/>
      <c r="W132" s="586"/>
      <c r="X132" s="586"/>
      <c r="Y132" s="586"/>
      <c r="Z132" s="586"/>
    </row>
    <row r="133" spans="11:26" ht="15.75" customHeight="1">
      <c r="K133" s="609"/>
      <c r="M133" s="609"/>
      <c r="O133" s="609"/>
      <c r="T133" s="586"/>
      <c r="U133" s="586"/>
      <c r="V133" s="586"/>
      <c r="W133" s="586"/>
      <c r="X133" s="586"/>
      <c r="Y133" s="586"/>
      <c r="Z133" s="586"/>
    </row>
    <row r="134" spans="11:26" ht="15.75" customHeight="1">
      <c r="K134" s="609"/>
      <c r="M134" s="609"/>
      <c r="O134" s="609"/>
      <c r="T134" s="586"/>
      <c r="U134" s="586"/>
      <c r="V134" s="586"/>
      <c r="W134" s="586"/>
      <c r="X134" s="586"/>
      <c r="Y134" s="586"/>
      <c r="Z134" s="586"/>
    </row>
    <row r="135" spans="11:26" ht="15.75" customHeight="1">
      <c r="K135" s="609"/>
      <c r="M135" s="609"/>
      <c r="O135" s="609"/>
      <c r="T135" s="586"/>
      <c r="U135" s="586"/>
      <c r="V135" s="586"/>
      <c r="W135" s="586"/>
      <c r="X135" s="586"/>
      <c r="Y135" s="586"/>
      <c r="Z135" s="586"/>
    </row>
    <row r="136" spans="11:26" ht="15.75" customHeight="1">
      <c r="K136" s="609"/>
      <c r="M136" s="609"/>
      <c r="O136" s="609"/>
      <c r="T136" s="586"/>
      <c r="U136" s="586"/>
      <c r="V136" s="586"/>
      <c r="W136" s="586"/>
      <c r="X136" s="586"/>
      <c r="Y136" s="586"/>
      <c r="Z136" s="586"/>
    </row>
    <row r="137" spans="11:26" ht="15.75" customHeight="1">
      <c r="K137" s="609"/>
      <c r="M137" s="609"/>
      <c r="O137" s="609"/>
      <c r="T137" s="586"/>
      <c r="U137" s="586"/>
      <c r="V137" s="586"/>
      <c r="W137" s="586"/>
      <c r="X137" s="586"/>
      <c r="Y137" s="586"/>
      <c r="Z137" s="586"/>
    </row>
    <row r="138" spans="11:26" ht="15.75" customHeight="1">
      <c r="K138" s="609"/>
      <c r="M138" s="609"/>
      <c r="O138" s="609"/>
      <c r="T138" s="586"/>
      <c r="U138" s="586"/>
      <c r="V138" s="586"/>
      <c r="W138" s="586"/>
      <c r="X138" s="586"/>
      <c r="Y138" s="586"/>
      <c r="Z138" s="586"/>
    </row>
    <row r="139" spans="11:26" ht="15.75" customHeight="1">
      <c r="K139" s="609"/>
      <c r="M139" s="609"/>
      <c r="O139" s="609"/>
      <c r="T139" s="586"/>
      <c r="U139" s="586"/>
      <c r="V139" s="586"/>
      <c r="W139" s="586"/>
      <c r="X139" s="586"/>
      <c r="Y139" s="586"/>
      <c r="Z139" s="586"/>
    </row>
    <row r="140" spans="11:26" ht="15.75" customHeight="1">
      <c r="K140" s="609"/>
      <c r="M140" s="609"/>
      <c r="O140" s="609"/>
      <c r="T140" s="586"/>
      <c r="U140" s="586"/>
      <c r="V140" s="586"/>
      <c r="W140" s="586"/>
      <c r="X140" s="586"/>
      <c r="Y140" s="586"/>
      <c r="Z140" s="586"/>
    </row>
    <row r="141" spans="11:26" ht="15.75" customHeight="1">
      <c r="K141" s="609"/>
      <c r="M141" s="609"/>
      <c r="O141" s="609"/>
      <c r="T141" s="586"/>
      <c r="U141" s="586"/>
      <c r="V141" s="586"/>
      <c r="W141" s="586"/>
      <c r="X141" s="586"/>
      <c r="Y141" s="586"/>
      <c r="Z141" s="586"/>
    </row>
    <row r="142" spans="11:26" ht="15.75" customHeight="1">
      <c r="K142" s="609"/>
      <c r="M142" s="609"/>
      <c r="O142" s="609"/>
      <c r="T142" s="586"/>
      <c r="U142" s="586"/>
      <c r="V142" s="586"/>
      <c r="W142" s="586"/>
      <c r="X142" s="586"/>
      <c r="Y142" s="586"/>
      <c r="Z142" s="586"/>
    </row>
    <row r="143" spans="11:26" ht="15.75" customHeight="1">
      <c r="K143" s="609"/>
      <c r="M143" s="609"/>
      <c r="O143" s="609"/>
      <c r="T143" s="586"/>
      <c r="U143" s="586"/>
      <c r="V143" s="586"/>
      <c r="W143" s="586"/>
      <c r="X143" s="586"/>
      <c r="Y143" s="586"/>
      <c r="Z143" s="586"/>
    </row>
    <row r="144" spans="11:26" ht="15.75" customHeight="1">
      <c r="K144" s="609"/>
      <c r="M144" s="609"/>
      <c r="O144" s="609"/>
      <c r="T144" s="586"/>
      <c r="U144" s="586"/>
      <c r="V144" s="586"/>
      <c r="W144" s="586"/>
      <c r="X144" s="586"/>
      <c r="Y144" s="586"/>
      <c r="Z144" s="586"/>
    </row>
    <row r="145" spans="11:26" ht="15.75" customHeight="1">
      <c r="K145" s="609"/>
      <c r="M145" s="609"/>
      <c r="O145" s="609"/>
      <c r="T145" s="586"/>
      <c r="U145" s="586"/>
      <c r="V145" s="586"/>
      <c r="W145" s="586"/>
      <c r="X145" s="586"/>
      <c r="Y145" s="586"/>
      <c r="Z145" s="586"/>
    </row>
    <row r="146" spans="11:26" ht="15.75" customHeight="1">
      <c r="K146" s="609"/>
      <c r="M146" s="609"/>
      <c r="O146" s="609"/>
      <c r="T146" s="586"/>
      <c r="U146" s="586"/>
      <c r="V146" s="586"/>
      <c r="W146" s="586"/>
      <c r="X146" s="586"/>
      <c r="Y146" s="586"/>
      <c r="Z146" s="586"/>
    </row>
    <row r="147" spans="11:26" ht="15.75" customHeight="1">
      <c r="K147" s="609"/>
      <c r="M147" s="609"/>
      <c r="O147" s="609"/>
      <c r="T147" s="586"/>
      <c r="U147" s="586"/>
      <c r="V147" s="586"/>
      <c r="W147" s="586"/>
      <c r="X147" s="586"/>
      <c r="Y147" s="586"/>
      <c r="Z147" s="586"/>
    </row>
    <row r="148" spans="11:26" ht="15.75" customHeight="1">
      <c r="K148" s="609"/>
      <c r="M148" s="609"/>
      <c r="O148" s="609"/>
      <c r="T148" s="586"/>
      <c r="U148" s="586"/>
      <c r="V148" s="586"/>
      <c r="W148" s="586"/>
      <c r="X148" s="586"/>
      <c r="Y148" s="586"/>
      <c r="Z148" s="586"/>
    </row>
    <row r="149" spans="11:26" ht="15.75" customHeight="1">
      <c r="K149" s="609"/>
      <c r="M149" s="609"/>
      <c r="O149" s="609"/>
      <c r="T149" s="586"/>
      <c r="U149" s="586"/>
      <c r="V149" s="586"/>
      <c r="W149" s="586"/>
      <c r="X149" s="586"/>
      <c r="Y149" s="586"/>
      <c r="Z149" s="586"/>
    </row>
    <row r="150" spans="11:26" ht="15.75" customHeight="1">
      <c r="K150" s="609"/>
      <c r="M150" s="609"/>
      <c r="O150" s="609"/>
      <c r="T150" s="586"/>
      <c r="U150" s="586"/>
      <c r="V150" s="586"/>
      <c r="W150" s="586"/>
      <c r="X150" s="586"/>
      <c r="Y150" s="586"/>
      <c r="Z150" s="586"/>
    </row>
    <row r="151" spans="11:26" ht="15.75" customHeight="1">
      <c r="K151" s="609"/>
      <c r="M151" s="609"/>
      <c r="O151" s="609"/>
      <c r="T151" s="586"/>
      <c r="U151" s="586"/>
      <c r="V151" s="586"/>
      <c r="W151" s="586"/>
      <c r="X151" s="586"/>
      <c r="Y151" s="586"/>
      <c r="Z151" s="586"/>
    </row>
    <row r="152" spans="11:26" ht="15.75" customHeight="1">
      <c r="K152" s="609"/>
      <c r="M152" s="609"/>
      <c r="O152" s="609"/>
      <c r="T152" s="586"/>
      <c r="U152" s="586"/>
      <c r="V152" s="586"/>
      <c r="W152" s="586"/>
      <c r="X152" s="586"/>
      <c r="Y152" s="586"/>
      <c r="Z152" s="586"/>
    </row>
    <row r="153" spans="11:26" ht="15.75" customHeight="1">
      <c r="K153" s="609"/>
      <c r="M153" s="609"/>
      <c r="O153" s="609"/>
      <c r="T153" s="586"/>
      <c r="U153" s="586"/>
      <c r="V153" s="586"/>
      <c r="W153" s="586"/>
      <c r="X153" s="586"/>
      <c r="Y153" s="586"/>
      <c r="Z153" s="586"/>
    </row>
    <row r="154" spans="11:26" ht="15.75" customHeight="1">
      <c r="K154" s="609"/>
      <c r="M154" s="609"/>
      <c r="O154" s="609"/>
      <c r="T154" s="586"/>
      <c r="U154" s="586"/>
      <c r="V154" s="586"/>
      <c r="W154" s="586"/>
      <c r="X154" s="586"/>
      <c r="Y154" s="586"/>
      <c r="Z154" s="586"/>
    </row>
    <row r="155" spans="11:26" ht="15.75" customHeight="1">
      <c r="K155" s="609"/>
      <c r="M155" s="609"/>
      <c r="O155" s="609"/>
      <c r="T155" s="586"/>
      <c r="U155" s="586"/>
      <c r="V155" s="586"/>
      <c r="W155" s="586"/>
      <c r="X155" s="586"/>
      <c r="Y155" s="586"/>
      <c r="Z155" s="586"/>
    </row>
    <row r="156" spans="11:26" ht="15.75" customHeight="1">
      <c r="K156" s="609"/>
      <c r="M156" s="609"/>
      <c r="O156" s="609"/>
      <c r="T156" s="586"/>
      <c r="U156" s="586"/>
      <c r="V156" s="586"/>
      <c r="W156" s="586"/>
      <c r="X156" s="586"/>
      <c r="Y156" s="586"/>
      <c r="Z156" s="586"/>
    </row>
    <row r="157" spans="11:26" ht="15.75" customHeight="1">
      <c r="K157" s="609"/>
      <c r="M157" s="609"/>
      <c r="O157" s="609"/>
      <c r="T157" s="586"/>
      <c r="U157" s="586"/>
      <c r="V157" s="586"/>
      <c r="W157" s="586"/>
      <c r="X157" s="586"/>
      <c r="Y157" s="586"/>
      <c r="Z157" s="586"/>
    </row>
    <row r="158" spans="11:26" ht="15.75" customHeight="1">
      <c r="K158" s="609"/>
      <c r="M158" s="609"/>
      <c r="O158" s="609"/>
      <c r="T158" s="586"/>
      <c r="U158" s="586"/>
      <c r="V158" s="586"/>
      <c r="W158" s="586"/>
      <c r="X158" s="586"/>
      <c r="Y158" s="586"/>
      <c r="Z158" s="586"/>
    </row>
    <row r="159" spans="11:26" ht="15.75" customHeight="1">
      <c r="K159" s="609"/>
      <c r="M159" s="609"/>
      <c r="O159" s="609"/>
      <c r="T159" s="586"/>
      <c r="U159" s="586"/>
      <c r="V159" s="586"/>
      <c r="W159" s="586"/>
      <c r="X159" s="586"/>
      <c r="Y159" s="586"/>
      <c r="Z159" s="586"/>
    </row>
    <row r="160" spans="11:26" ht="15.75" customHeight="1">
      <c r="K160" s="609"/>
      <c r="M160" s="609"/>
      <c r="O160" s="609"/>
      <c r="T160" s="586"/>
      <c r="U160" s="586"/>
      <c r="V160" s="586"/>
      <c r="W160" s="586"/>
      <c r="X160" s="586"/>
      <c r="Y160" s="586"/>
      <c r="Z160" s="586"/>
    </row>
    <row r="161" spans="11:26" ht="15.75" customHeight="1">
      <c r="K161" s="609"/>
      <c r="M161" s="609"/>
      <c r="O161" s="609"/>
      <c r="T161" s="586"/>
      <c r="U161" s="586"/>
      <c r="V161" s="586"/>
      <c r="W161" s="586"/>
      <c r="X161" s="586"/>
      <c r="Y161" s="586"/>
      <c r="Z161" s="586"/>
    </row>
    <row r="162" spans="11:26" ht="15.75" customHeight="1">
      <c r="K162" s="609"/>
      <c r="M162" s="609"/>
      <c r="O162" s="609"/>
      <c r="T162" s="586"/>
      <c r="U162" s="586"/>
      <c r="V162" s="586"/>
      <c r="W162" s="586"/>
      <c r="X162" s="586"/>
      <c r="Y162" s="586"/>
      <c r="Z162" s="586"/>
    </row>
    <row r="163" spans="11:26" ht="15.75" customHeight="1">
      <c r="K163" s="609"/>
      <c r="M163" s="609"/>
      <c r="O163" s="609"/>
      <c r="T163" s="586"/>
      <c r="U163" s="586"/>
      <c r="V163" s="586"/>
      <c r="W163" s="586"/>
      <c r="X163" s="586"/>
      <c r="Y163" s="586"/>
      <c r="Z163" s="586"/>
    </row>
    <row r="164" spans="11:26" ht="15.75" customHeight="1">
      <c r="K164" s="609"/>
      <c r="M164" s="609"/>
      <c r="O164" s="609"/>
      <c r="T164" s="586"/>
      <c r="U164" s="586"/>
      <c r="V164" s="586"/>
      <c r="W164" s="586"/>
      <c r="X164" s="586"/>
      <c r="Y164" s="586"/>
      <c r="Z164" s="586"/>
    </row>
    <row r="165" spans="11:26" ht="15.75" customHeight="1">
      <c r="K165" s="609"/>
      <c r="M165" s="609"/>
      <c r="O165" s="609"/>
      <c r="T165" s="586"/>
      <c r="U165" s="586"/>
      <c r="V165" s="586"/>
      <c r="W165" s="586"/>
      <c r="X165" s="586"/>
      <c r="Y165" s="586"/>
      <c r="Z165" s="586"/>
    </row>
    <row r="166" spans="11:26" ht="15.75" customHeight="1">
      <c r="K166" s="609"/>
      <c r="M166" s="609"/>
      <c r="O166" s="609"/>
      <c r="T166" s="586"/>
      <c r="U166" s="586"/>
      <c r="V166" s="586"/>
      <c r="W166" s="586"/>
      <c r="X166" s="586"/>
      <c r="Y166" s="586"/>
      <c r="Z166" s="586"/>
    </row>
    <row r="167" spans="11:26" ht="15.75" customHeight="1">
      <c r="K167" s="609"/>
      <c r="M167" s="609"/>
      <c r="O167" s="609"/>
      <c r="T167" s="586"/>
      <c r="U167" s="586"/>
      <c r="V167" s="586"/>
      <c r="W167" s="586"/>
      <c r="X167" s="586"/>
      <c r="Y167" s="586"/>
      <c r="Z167" s="586"/>
    </row>
    <row r="168" spans="11:26" ht="15.75" customHeight="1">
      <c r="K168" s="609"/>
      <c r="M168" s="609"/>
      <c r="O168" s="609"/>
      <c r="T168" s="586"/>
      <c r="U168" s="586"/>
      <c r="V168" s="586"/>
      <c r="W168" s="586"/>
      <c r="X168" s="586"/>
      <c r="Y168" s="586"/>
      <c r="Z168" s="586"/>
    </row>
    <row r="169" spans="11:26" ht="15.75" customHeight="1">
      <c r="K169" s="609"/>
      <c r="M169" s="609"/>
      <c r="O169" s="609"/>
      <c r="T169" s="586"/>
      <c r="U169" s="586"/>
      <c r="V169" s="586"/>
      <c r="W169" s="586"/>
      <c r="X169" s="586"/>
      <c r="Y169" s="586"/>
      <c r="Z169" s="586"/>
    </row>
    <row r="170" spans="11:26" ht="15.75" customHeight="1">
      <c r="K170" s="609"/>
      <c r="M170" s="609"/>
      <c r="O170" s="609"/>
      <c r="T170" s="586"/>
      <c r="U170" s="586"/>
      <c r="V170" s="586"/>
      <c r="W170" s="586"/>
      <c r="X170" s="586"/>
      <c r="Y170" s="586"/>
      <c r="Z170" s="586"/>
    </row>
    <row r="171" spans="11:26" ht="15.75" customHeight="1">
      <c r="K171" s="609"/>
      <c r="M171" s="609"/>
      <c r="O171" s="609"/>
      <c r="T171" s="586"/>
      <c r="U171" s="586"/>
      <c r="V171" s="586"/>
      <c r="W171" s="586"/>
      <c r="X171" s="586"/>
      <c r="Y171" s="586"/>
      <c r="Z171" s="586"/>
    </row>
    <row r="172" spans="11:26" ht="15.75" customHeight="1">
      <c r="K172" s="609"/>
      <c r="M172" s="609"/>
      <c r="O172" s="609"/>
      <c r="T172" s="586"/>
      <c r="U172" s="586"/>
      <c r="V172" s="586"/>
      <c r="W172" s="586"/>
      <c r="X172" s="586"/>
      <c r="Y172" s="586"/>
      <c r="Z172" s="586"/>
    </row>
    <row r="173" spans="11:26" ht="15.75" customHeight="1">
      <c r="K173" s="609"/>
      <c r="M173" s="609"/>
      <c r="O173" s="609"/>
      <c r="T173" s="586"/>
      <c r="U173" s="586"/>
      <c r="V173" s="586"/>
      <c r="W173" s="586"/>
      <c r="X173" s="586"/>
      <c r="Y173" s="586"/>
      <c r="Z173" s="586"/>
    </row>
    <row r="174" spans="11:26" ht="15.75" customHeight="1">
      <c r="K174" s="609"/>
      <c r="M174" s="609"/>
      <c r="O174" s="609"/>
      <c r="T174" s="586"/>
      <c r="U174" s="586"/>
      <c r="V174" s="586"/>
      <c r="W174" s="586"/>
      <c r="X174" s="586"/>
      <c r="Y174" s="586"/>
      <c r="Z174" s="586"/>
    </row>
    <row r="175" spans="11:26" ht="15.75" customHeight="1">
      <c r="K175" s="609"/>
      <c r="M175" s="609"/>
      <c r="O175" s="609"/>
      <c r="T175" s="586"/>
      <c r="U175" s="586"/>
      <c r="V175" s="586"/>
      <c r="W175" s="586"/>
      <c r="X175" s="586"/>
      <c r="Y175" s="586"/>
      <c r="Z175" s="586"/>
    </row>
    <row r="176" spans="11:26" ht="15.75" customHeight="1">
      <c r="K176" s="609"/>
      <c r="M176" s="609"/>
      <c r="O176" s="609"/>
      <c r="T176" s="586"/>
      <c r="U176" s="586"/>
      <c r="V176" s="586"/>
      <c r="W176" s="586"/>
      <c r="X176" s="586"/>
      <c r="Y176" s="586"/>
      <c r="Z176" s="586"/>
    </row>
    <row r="177" spans="11:26" ht="15.75" customHeight="1">
      <c r="K177" s="609"/>
      <c r="M177" s="609"/>
      <c r="O177" s="609"/>
      <c r="T177" s="586"/>
      <c r="U177" s="586"/>
      <c r="V177" s="586"/>
      <c r="W177" s="586"/>
      <c r="X177" s="586"/>
      <c r="Y177" s="586"/>
      <c r="Z177" s="586"/>
    </row>
    <row r="178" spans="11:26" ht="15.75" customHeight="1">
      <c r="K178" s="609"/>
      <c r="M178" s="609"/>
      <c r="O178" s="609"/>
      <c r="T178" s="586"/>
      <c r="U178" s="586"/>
      <c r="V178" s="586"/>
      <c r="W178" s="586"/>
      <c r="X178" s="586"/>
      <c r="Y178" s="586"/>
      <c r="Z178" s="586"/>
    </row>
    <row r="179" spans="11:26" ht="15.75" customHeight="1">
      <c r="K179" s="609"/>
      <c r="M179" s="609"/>
      <c r="O179" s="609"/>
      <c r="T179" s="586"/>
      <c r="U179" s="586"/>
      <c r="V179" s="586"/>
      <c r="W179" s="586"/>
      <c r="X179" s="586"/>
      <c r="Y179" s="586"/>
      <c r="Z179" s="586"/>
    </row>
    <row r="180" spans="11:26" ht="15.75" customHeight="1">
      <c r="K180" s="609"/>
      <c r="M180" s="609"/>
      <c r="O180" s="609"/>
      <c r="T180" s="586"/>
      <c r="U180" s="586"/>
      <c r="V180" s="586"/>
      <c r="W180" s="586"/>
      <c r="X180" s="586"/>
      <c r="Y180" s="586"/>
      <c r="Z180" s="586"/>
    </row>
    <row r="181" spans="11:26" ht="15.75" customHeight="1">
      <c r="K181" s="609"/>
      <c r="M181" s="609"/>
      <c r="O181" s="609"/>
      <c r="T181" s="586"/>
      <c r="U181" s="586"/>
      <c r="V181" s="586"/>
      <c r="W181" s="586"/>
      <c r="X181" s="586"/>
      <c r="Y181" s="586"/>
      <c r="Z181" s="586"/>
    </row>
    <row r="182" spans="11:26" ht="15.75" customHeight="1">
      <c r="K182" s="609"/>
      <c r="M182" s="609"/>
      <c r="O182" s="609"/>
      <c r="T182" s="586"/>
      <c r="U182" s="586"/>
      <c r="V182" s="586"/>
      <c r="W182" s="586"/>
      <c r="X182" s="586"/>
      <c r="Y182" s="586"/>
      <c r="Z182" s="586"/>
    </row>
    <row r="183" spans="11:26" ht="15.75" customHeight="1">
      <c r="K183" s="609"/>
      <c r="M183" s="609"/>
      <c r="O183" s="609"/>
      <c r="T183" s="586"/>
      <c r="U183" s="586"/>
      <c r="V183" s="586"/>
      <c r="W183" s="586"/>
      <c r="X183" s="586"/>
      <c r="Y183" s="586"/>
      <c r="Z183" s="586"/>
    </row>
    <row r="184" spans="11:26" ht="15.75" customHeight="1">
      <c r="K184" s="609"/>
      <c r="M184" s="609"/>
      <c r="O184" s="609"/>
      <c r="T184" s="586"/>
      <c r="U184" s="586"/>
      <c r="V184" s="586"/>
      <c r="W184" s="586"/>
      <c r="X184" s="586"/>
      <c r="Y184" s="586"/>
      <c r="Z184" s="586"/>
    </row>
    <row r="185" spans="11:26" ht="15.75" customHeight="1">
      <c r="K185" s="609"/>
      <c r="M185" s="609"/>
      <c r="O185" s="609"/>
      <c r="T185" s="586"/>
      <c r="U185" s="586"/>
      <c r="V185" s="586"/>
      <c r="W185" s="586"/>
      <c r="X185" s="586"/>
      <c r="Y185" s="586"/>
      <c r="Z185" s="586"/>
    </row>
    <row r="186" spans="11:26" ht="15.75" customHeight="1">
      <c r="K186" s="609"/>
      <c r="M186" s="609"/>
      <c r="O186" s="609"/>
      <c r="T186" s="586"/>
      <c r="U186" s="586"/>
      <c r="V186" s="586"/>
      <c r="W186" s="586"/>
      <c r="X186" s="586"/>
      <c r="Y186" s="586"/>
      <c r="Z186" s="586"/>
    </row>
    <row r="187" spans="11:26" ht="15.75" customHeight="1">
      <c r="K187" s="609"/>
      <c r="M187" s="609"/>
      <c r="O187" s="609"/>
      <c r="T187" s="586"/>
      <c r="U187" s="586"/>
      <c r="V187" s="586"/>
      <c r="W187" s="586"/>
      <c r="X187" s="586"/>
      <c r="Y187" s="586"/>
      <c r="Z187" s="586"/>
    </row>
    <row r="188" spans="11:26" ht="15.75" customHeight="1">
      <c r="K188" s="609"/>
      <c r="M188" s="609"/>
      <c r="O188" s="609"/>
      <c r="T188" s="586"/>
      <c r="U188" s="586"/>
      <c r="V188" s="586"/>
      <c r="W188" s="586"/>
      <c r="X188" s="586"/>
      <c r="Y188" s="586"/>
      <c r="Z188" s="586"/>
    </row>
    <row r="189" spans="11:26" ht="15.75" customHeight="1">
      <c r="K189" s="609"/>
      <c r="M189" s="609"/>
      <c r="O189" s="609"/>
      <c r="T189" s="586"/>
      <c r="U189" s="586"/>
      <c r="V189" s="586"/>
      <c r="W189" s="586"/>
      <c r="X189" s="586"/>
      <c r="Y189" s="586"/>
      <c r="Z189" s="586"/>
    </row>
    <row r="190" spans="11:26" ht="15.75" customHeight="1">
      <c r="K190" s="609"/>
      <c r="M190" s="609"/>
      <c r="O190" s="609"/>
      <c r="T190" s="586"/>
      <c r="U190" s="586"/>
      <c r="V190" s="586"/>
      <c r="W190" s="586"/>
      <c r="X190" s="586"/>
      <c r="Y190" s="586"/>
      <c r="Z190" s="586"/>
    </row>
    <row r="191" spans="11:26" ht="15.75" customHeight="1">
      <c r="K191" s="609"/>
      <c r="M191" s="609"/>
      <c r="O191" s="609"/>
      <c r="T191" s="586"/>
      <c r="U191" s="586"/>
      <c r="V191" s="586"/>
      <c r="W191" s="586"/>
      <c r="X191" s="586"/>
      <c r="Y191" s="586"/>
      <c r="Z191" s="586"/>
    </row>
    <row r="192" spans="11:26" ht="15.75" customHeight="1">
      <c r="K192" s="609"/>
      <c r="M192" s="609"/>
      <c r="O192" s="609"/>
      <c r="T192" s="586"/>
      <c r="U192" s="586"/>
      <c r="V192" s="586"/>
      <c r="W192" s="586"/>
      <c r="X192" s="586"/>
      <c r="Y192" s="586"/>
      <c r="Z192" s="586"/>
    </row>
    <row r="193" spans="11:26" ht="15.75" customHeight="1">
      <c r="K193" s="609"/>
      <c r="M193" s="609"/>
      <c r="O193" s="609"/>
      <c r="T193" s="586"/>
      <c r="U193" s="586"/>
      <c r="V193" s="586"/>
      <c r="W193" s="586"/>
      <c r="X193" s="586"/>
      <c r="Y193" s="586"/>
      <c r="Z193" s="586"/>
    </row>
    <row r="194" spans="11:26" ht="15.75" customHeight="1">
      <c r="K194" s="609"/>
      <c r="M194" s="609"/>
      <c r="O194" s="609"/>
      <c r="T194" s="586"/>
      <c r="U194" s="586"/>
      <c r="V194" s="586"/>
      <c r="W194" s="586"/>
      <c r="X194" s="586"/>
      <c r="Y194" s="586"/>
      <c r="Z194" s="586"/>
    </row>
    <row r="195" spans="11:26" ht="15.75" customHeight="1">
      <c r="K195" s="609"/>
      <c r="M195" s="609"/>
      <c r="O195" s="609"/>
      <c r="T195" s="586"/>
      <c r="U195" s="586"/>
      <c r="V195" s="586"/>
      <c r="W195" s="586"/>
      <c r="X195" s="586"/>
      <c r="Y195" s="586"/>
      <c r="Z195" s="586"/>
    </row>
    <row r="196" spans="11:26" ht="15.75" customHeight="1">
      <c r="K196" s="609"/>
      <c r="M196" s="609"/>
      <c r="O196" s="609"/>
      <c r="T196" s="586"/>
      <c r="U196" s="586"/>
      <c r="V196" s="586"/>
      <c r="W196" s="586"/>
      <c r="X196" s="586"/>
      <c r="Y196" s="586"/>
      <c r="Z196" s="586"/>
    </row>
    <row r="197" spans="11:26" ht="15.75" customHeight="1">
      <c r="K197" s="609"/>
      <c r="M197" s="609"/>
      <c r="O197" s="609"/>
      <c r="T197" s="586"/>
      <c r="U197" s="586"/>
      <c r="V197" s="586"/>
      <c r="W197" s="586"/>
      <c r="X197" s="586"/>
      <c r="Y197" s="586"/>
      <c r="Z197" s="586"/>
    </row>
    <row r="198" spans="11:26" ht="15.75" customHeight="1">
      <c r="K198" s="609"/>
      <c r="M198" s="609"/>
      <c r="O198" s="609"/>
      <c r="T198" s="586"/>
      <c r="U198" s="586"/>
      <c r="V198" s="586"/>
      <c r="W198" s="586"/>
      <c r="X198" s="586"/>
      <c r="Y198" s="586"/>
      <c r="Z198" s="586"/>
    </row>
    <row r="199" spans="11:26" ht="15.75" customHeight="1">
      <c r="K199" s="609"/>
      <c r="M199" s="609"/>
      <c r="O199" s="609"/>
      <c r="T199" s="586"/>
      <c r="U199" s="586"/>
      <c r="V199" s="586"/>
      <c r="W199" s="586"/>
      <c r="X199" s="586"/>
      <c r="Y199" s="586"/>
      <c r="Z199" s="586"/>
    </row>
    <row r="200" spans="11:26" ht="15.75" customHeight="1">
      <c r="K200" s="609"/>
      <c r="M200" s="609"/>
      <c r="O200" s="609"/>
      <c r="T200" s="586"/>
      <c r="U200" s="586"/>
      <c r="V200" s="586"/>
      <c r="W200" s="586"/>
      <c r="X200" s="586"/>
      <c r="Y200" s="586"/>
      <c r="Z200" s="586"/>
    </row>
    <row r="201" spans="11:26" ht="15.75" customHeight="1">
      <c r="K201" s="609"/>
      <c r="M201" s="609"/>
      <c r="O201" s="609"/>
      <c r="T201" s="586"/>
      <c r="U201" s="586"/>
      <c r="V201" s="586"/>
      <c r="W201" s="586"/>
      <c r="X201" s="586"/>
      <c r="Y201" s="586"/>
      <c r="Z201" s="586"/>
    </row>
    <row r="202" spans="11:26" ht="15.75" customHeight="1">
      <c r="K202" s="609"/>
      <c r="M202" s="609"/>
      <c r="O202" s="609"/>
      <c r="T202" s="586"/>
      <c r="U202" s="586"/>
      <c r="V202" s="586"/>
      <c r="W202" s="586"/>
      <c r="X202" s="586"/>
      <c r="Y202" s="586"/>
      <c r="Z202" s="586"/>
    </row>
    <row r="203" spans="11:26" ht="15.75" customHeight="1">
      <c r="K203" s="609"/>
      <c r="M203" s="609"/>
      <c r="O203" s="609"/>
      <c r="T203" s="586"/>
      <c r="U203" s="586"/>
      <c r="V203" s="586"/>
      <c r="W203" s="586"/>
      <c r="X203" s="586"/>
      <c r="Y203" s="586"/>
      <c r="Z203" s="586"/>
    </row>
    <row r="204" spans="11:26" ht="15.75" customHeight="1">
      <c r="K204" s="609"/>
      <c r="M204" s="609"/>
      <c r="O204" s="609"/>
      <c r="T204" s="586"/>
      <c r="U204" s="586"/>
      <c r="V204" s="586"/>
      <c r="W204" s="586"/>
      <c r="X204" s="586"/>
      <c r="Y204" s="586"/>
      <c r="Z204" s="586"/>
    </row>
    <row r="205" spans="11:26" ht="15.75" customHeight="1">
      <c r="K205" s="609"/>
      <c r="M205" s="609"/>
      <c r="O205" s="609"/>
      <c r="T205" s="586"/>
      <c r="U205" s="586"/>
      <c r="V205" s="586"/>
      <c r="W205" s="586"/>
      <c r="X205" s="586"/>
      <c r="Y205" s="586"/>
      <c r="Z205" s="586"/>
    </row>
    <row r="206" spans="11:26" ht="15.75" customHeight="1">
      <c r="K206" s="609"/>
      <c r="M206" s="609"/>
      <c r="O206" s="609"/>
      <c r="T206" s="586"/>
      <c r="U206" s="586"/>
      <c r="V206" s="586"/>
      <c r="W206" s="586"/>
      <c r="X206" s="586"/>
      <c r="Y206" s="586"/>
      <c r="Z206" s="586"/>
    </row>
    <row r="207" spans="11:26" ht="15.75" customHeight="1">
      <c r="K207" s="609"/>
      <c r="M207" s="609"/>
      <c r="O207" s="609"/>
      <c r="T207" s="586"/>
      <c r="U207" s="586"/>
      <c r="V207" s="586"/>
      <c r="W207" s="586"/>
      <c r="X207" s="586"/>
      <c r="Y207" s="586"/>
      <c r="Z207" s="586"/>
    </row>
    <row r="208" spans="11:26" ht="15.75" customHeight="1">
      <c r="K208" s="609"/>
      <c r="M208" s="609"/>
      <c r="O208" s="609"/>
      <c r="T208" s="586"/>
      <c r="U208" s="586"/>
      <c r="V208" s="586"/>
      <c r="W208" s="586"/>
      <c r="X208" s="586"/>
      <c r="Y208" s="586"/>
      <c r="Z208" s="586"/>
    </row>
    <row r="209" spans="11:26" ht="15.75" customHeight="1">
      <c r="K209" s="609"/>
      <c r="M209" s="609"/>
      <c r="O209" s="609"/>
      <c r="T209" s="586"/>
      <c r="U209" s="586"/>
      <c r="V209" s="586"/>
      <c r="W209" s="586"/>
      <c r="X209" s="586"/>
      <c r="Y209" s="586"/>
      <c r="Z209" s="586"/>
    </row>
    <row r="210" spans="11:26" ht="15.75" customHeight="1">
      <c r="K210" s="609"/>
      <c r="M210" s="609"/>
      <c r="O210" s="609"/>
      <c r="T210" s="586"/>
      <c r="U210" s="586"/>
      <c r="V210" s="586"/>
      <c r="W210" s="586"/>
      <c r="X210" s="586"/>
      <c r="Y210" s="586"/>
      <c r="Z210" s="586"/>
    </row>
    <row r="211" spans="11:26" ht="15.75" customHeight="1">
      <c r="K211" s="609"/>
      <c r="M211" s="609"/>
      <c r="O211" s="609"/>
      <c r="T211" s="586"/>
      <c r="U211" s="586"/>
      <c r="V211" s="586"/>
      <c r="W211" s="586"/>
      <c r="X211" s="586"/>
      <c r="Y211" s="586"/>
      <c r="Z211" s="586"/>
    </row>
    <row r="212" spans="11:26" ht="15.75" customHeight="1">
      <c r="K212" s="609"/>
      <c r="M212" s="609"/>
      <c r="O212" s="609"/>
      <c r="T212" s="586"/>
      <c r="U212" s="586"/>
      <c r="V212" s="586"/>
      <c r="W212" s="586"/>
      <c r="X212" s="586"/>
      <c r="Y212" s="586"/>
      <c r="Z212" s="586"/>
    </row>
    <row r="213" spans="11:26" ht="15.75" customHeight="1">
      <c r="K213" s="609"/>
      <c r="M213" s="609"/>
      <c r="O213" s="609"/>
      <c r="T213" s="586"/>
      <c r="U213" s="586"/>
      <c r="V213" s="586"/>
      <c r="W213" s="586"/>
      <c r="X213" s="586"/>
      <c r="Y213" s="586"/>
      <c r="Z213" s="586"/>
    </row>
    <row r="214" spans="11:26" ht="15.75" customHeight="1">
      <c r="K214" s="609"/>
      <c r="M214" s="609"/>
      <c r="O214" s="609"/>
      <c r="T214" s="586"/>
      <c r="U214" s="586"/>
      <c r="V214" s="586"/>
      <c r="W214" s="586"/>
      <c r="X214" s="586"/>
      <c r="Y214" s="586"/>
      <c r="Z214" s="586"/>
    </row>
    <row r="215" spans="11:26" ht="15.75" customHeight="1">
      <c r="K215" s="609"/>
      <c r="M215" s="609"/>
      <c r="O215" s="609"/>
      <c r="T215" s="586"/>
      <c r="U215" s="586"/>
      <c r="V215" s="586"/>
      <c r="W215" s="586"/>
      <c r="X215" s="586"/>
      <c r="Y215" s="586"/>
      <c r="Z215" s="586"/>
    </row>
    <row r="216" spans="11:26" ht="15.75" customHeight="1">
      <c r="K216" s="609"/>
      <c r="M216" s="609"/>
      <c r="O216" s="609"/>
      <c r="T216" s="586"/>
      <c r="U216" s="586"/>
      <c r="V216" s="586"/>
      <c r="W216" s="586"/>
      <c r="X216" s="586"/>
      <c r="Y216" s="586"/>
      <c r="Z216" s="586"/>
    </row>
    <row r="217" spans="11:26" ht="15.75" customHeight="1">
      <c r="K217" s="609"/>
      <c r="M217" s="609"/>
      <c r="O217" s="609"/>
      <c r="T217" s="586"/>
      <c r="U217" s="586"/>
      <c r="V217" s="586"/>
      <c r="W217" s="586"/>
      <c r="X217" s="586"/>
      <c r="Y217" s="586"/>
      <c r="Z217" s="586"/>
    </row>
    <row r="218" spans="11:26" ht="15.75" customHeight="1">
      <c r="K218" s="609"/>
      <c r="M218" s="609"/>
      <c r="O218" s="609"/>
      <c r="T218" s="586"/>
      <c r="U218" s="586"/>
      <c r="V218" s="586"/>
      <c r="W218" s="586"/>
      <c r="X218" s="586"/>
      <c r="Y218" s="586"/>
      <c r="Z218" s="586"/>
    </row>
    <row r="219" spans="11:26" ht="15.75" customHeight="1">
      <c r="K219" s="609"/>
      <c r="M219" s="609"/>
      <c r="O219" s="609"/>
      <c r="T219" s="586"/>
      <c r="U219" s="586"/>
      <c r="V219" s="586"/>
      <c r="W219" s="586"/>
      <c r="X219" s="586"/>
      <c r="Y219" s="586"/>
      <c r="Z219" s="586"/>
    </row>
    <row r="220" spans="11:26" ht="15.75" customHeight="1">
      <c r="K220" s="609"/>
      <c r="M220" s="609"/>
      <c r="O220" s="609"/>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3">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E3" sqref="E3"/>
    </sheetView>
  </sheetViews>
  <sheetFormatPr baseColWidth="10" defaultColWidth="12.625" defaultRowHeight="15" customHeight="1"/>
  <cols>
    <col min="1" max="1" width="6.25" style="571" customWidth="1"/>
    <col min="2" max="2" width="13.875" style="571" customWidth="1"/>
    <col min="3" max="3" width="16.5" style="571" customWidth="1"/>
    <col min="4" max="4" width="6.625" style="571" customWidth="1"/>
    <col min="5" max="5" width="34.5" style="571" customWidth="1"/>
    <col min="6" max="6" width="6.125" style="571" customWidth="1"/>
    <col min="7" max="7" width="44.625" style="571" customWidth="1"/>
    <col min="8" max="8" width="13.75" style="571" customWidth="1"/>
    <col min="9" max="9" width="13.375" style="571" customWidth="1"/>
    <col min="10" max="10" width="26" style="571" customWidth="1"/>
    <col min="11" max="11" width="8.625" style="571" customWidth="1"/>
    <col min="12" max="12" width="53.125" style="571" customWidth="1"/>
    <col min="13" max="13" width="8.625" style="571" customWidth="1"/>
    <col min="14" max="14" width="53.125" style="571" customWidth="1"/>
    <col min="15" max="15" width="8.625" style="571" customWidth="1"/>
    <col min="16" max="16" width="53.125" style="571" customWidth="1"/>
    <col min="17" max="17" width="22.5" style="571" customWidth="1"/>
    <col min="18" max="20" width="10.75" style="571" customWidth="1"/>
    <col min="21" max="21" width="74.125" style="571" customWidth="1"/>
    <col min="22" max="26" width="38.5" style="571" customWidth="1"/>
    <col min="27" max="16384" width="12.625" style="571"/>
  </cols>
  <sheetData>
    <row r="1" spans="1:26" ht="16.5" customHeight="1">
      <c r="A1" s="1156" t="s">
        <v>0</v>
      </c>
      <c r="B1" s="1115"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115.5" customHeight="1">
      <c r="A2" s="1163"/>
      <c r="B2" s="1124"/>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102" customHeight="1">
      <c r="A3" s="783" t="s">
        <v>16</v>
      </c>
      <c r="B3" s="784" t="s">
        <v>17</v>
      </c>
      <c r="C3" s="646" t="s">
        <v>66</v>
      </c>
      <c r="D3" s="647" t="s">
        <v>281</v>
      </c>
      <c r="E3" s="648" t="s">
        <v>282</v>
      </c>
      <c r="F3" s="647" t="s">
        <v>331</v>
      </c>
      <c r="G3" s="648" t="s">
        <v>332</v>
      </c>
      <c r="H3" s="649" t="s">
        <v>333</v>
      </c>
      <c r="I3" s="650"/>
      <c r="J3" s="651"/>
      <c r="K3" s="770">
        <v>1413768000</v>
      </c>
      <c r="L3" s="648"/>
      <c r="M3" s="771">
        <v>58000000</v>
      </c>
      <c r="N3" s="645" t="s">
        <v>1976</v>
      </c>
      <c r="O3" s="785"/>
      <c r="P3" s="786" t="s">
        <v>1976</v>
      </c>
      <c r="Q3" s="730"/>
      <c r="R3" s="648"/>
      <c r="S3" s="787" t="s">
        <v>151</v>
      </c>
      <c r="T3" s="170"/>
      <c r="U3" s="134"/>
      <c r="V3" s="166"/>
      <c r="W3" s="166"/>
      <c r="X3" s="166"/>
      <c r="Y3" s="166"/>
      <c r="Z3" s="166"/>
    </row>
    <row r="4" spans="1:26" ht="66">
      <c r="A4" s="788" t="s">
        <v>16</v>
      </c>
      <c r="B4" s="590" t="s">
        <v>17</v>
      </c>
      <c r="C4" s="132" t="s">
        <v>66</v>
      </c>
      <c r="D4" s="578" t="s">
        <v>281</v>
      </c>
      <c r="E4" s="579" t="s">
        <v>282</v>
      </c>
      <c r="F4" s="578" t="s">
        <v>341</v>
      </c>
      <c r="G4" s="579" t="s">
        <v>342</v>
      </c>
      <c r="H4" s="580"/>
      <c r="I4" s="581" t="s">
        <v>333</v>
      </c>
      <c r="J4" s="145"/>
      <c r="K4" s="582">
        <v>0</v>
      </c>
      <c r="L4" s="579"/>
      <c r="M4" s="583">
        <v>0</v>
      </c>
      <c r="N4" s="577" t="s">
        <v>1976</v>
      </c>
      <c r="O4" s="584"/>
      <c r="P4" s="621" t="s">
        <v>1976</v>
      </c>
      <c r="Q4" s="585"/>
      <c r="R4" s="579"/>
      <c r="S4" s="218" t="s">
        <v>151</v>
      </c>
      <c r="T4" s="170"/>
      <c r="U4" s="134"/>
      <c r="V4" s="169"/>
      <c r="W4" s="169"/>
      <c r="X4" s="169"/>
      <c r="Y4" s="169"/>
      <c r="Z4" s="169"/>
    </row>
    <row r="5" spans="1:26" ht="148.5">
      <c r="A5" s="788" t="s">
        <v>781</v>
      </c>
      <c r="B5" s="789" t="s">
        <v>782</v>
      </c>
      <c r="C5" s="593" t="s">
        <v>795</v>
      </c>
      <c r="D5" s="594" t="s">
        <v>784</v>
      </c>
      <c r="E5" s="595" t="s">
        <v>785</v>
      </c>
      <c r="F5" s="594" t="s">
        <v>1981</v>
      </c>
      <c r="G5" s="595" t="s">
        <v>1982</v>
      </c>
      <c r="H5" s="596" t="s">
        <v>333</v>
      </c>
      <c r="I5" s="597"/>
      <c r="J5" s="598"/>
      <c r="K5" s="599"/>
      <c r="L5" s="595"/>
      <c r="M5" s="600"/>
      <c r="N5" s="592" t="s">
        <v>1976</v>
      </c>
      <c r="O5" s="790"/>
      <c r="P5" s="734" t="s">
        <v>1976</v>
      </c>
      <c r="Q5" s="601"/>
      <c r="R5" s="595"/>
      <c r="S5" s="735" t="s">
        <v>151</v>
      </c>
      <c r="T5" s="170"/>
      <c r="U5" s="134"/>
      <c r="V5" s="586"/>
      <c r="W5" s="586"/>
      <c r="X5" s="586"/>
      <c r="Y5" s="586"/>
      <c r="Z5" s="586"/>
    </row>
    <row r="6" spans="1:26" ht="16.5">
      <c r="A6" s="602"/>
      <c r="B6" s="602"/>
      <c r="C6" s="602"/>
      <c r="D6" s="602"/>
      <c r="E6" s="602"/>
      <c r="F6" s="602"/>
      <c r="G6" s="602"/>
      <c r="H6" s="603"/>
      <c r="I6" s="603"/>
      <c r="J6" s="602"/>
      <c r="K6" s="604"/>
      <c r="L6" s="602"/>
      <c r="M6" s="605"/>
      <c r="N6" s="602"/>
      <c r="O6" s="605"/>
      <c r="P6" s="602"/>
      <c r="Q6" s="606"/>
      <c r="R6" s="602"/>
      <c r="S6" s="602"/>
      <c r="T6" s="602"/>
      <c r="U6" s="166"/>
      <c r="V6" s="586"/>
      <c r="W6" s="586"/>
      <c r="X6" s="586"/>
      <c r="Y6" s="586"/>
      <c r="Z6" s="586"/>
    </row>
    <row r="7" spans="1:26" ht="16.5">
      <c r="A7" s="602"/>
      <c r="B7" s="602"/>
      <c r="C7" s="602"/>
      <c r="D7" s="602"/>
      <c r="E7" s="602"/>
      <c r="F7" s="602"/>
      <c r="G7" s="602"/>
      <c r="H7" s="603"/>
      <c r="I7" s="603"/>
      <c r="J7" s="169"/>
      <c r="K7" s="607"/>
      <c r="L7" s="169"/>
      <c r="M7" s="607"/>
      <c r="N7" s="169"/>
      <c r="O7" s="607"/>
      <c r="P7" s="169"/>
      <c r="Q7" s="608"/>
      <c r="R7" s="169"/>
      <c r="S7" s="169"/>
      <c r="T7" s="169"/>
      <c r="U7" s="169"/>
      <c r="V7" s="586"/>
      <c r="W7" s="586"/>
      <c r="X7" s="586"/>
      <c r="Y7" s="586"/>
      <c r="Z7" s="586"/>
    </row>
    <row r="8" spans="1:26" ht="16.5">
      <c r="A8" s="586"/>
      <c r="B8" s="586"/>
      <c r="C8" s="586"/>
      <c r="D8" s="586"/>
      <c r="E8" s="586"/>
      <c r="F8" s="586"/>
      <c r="G8" s="586"/>
      <c r="H8" s="586"/>
      <c r="I8" s="586"/>
      <c r="J8" s="586"/>
      <c r="K8" s="609"/>
      <c r="L8" s="586"/>
      <c r="M8" s="609"/>
      <c r="N8" s="586"/>
      <c r="O8" s="609"/>
      <c r="P8" s="586"/>
      <c r="Q8" s="586"/>
      <c r="R8" s="586"/>
      <c r="S8" s="586"/>
      <c r="T8" s="586"/>
      <c r="U8" s="586"/>
      <c r="V8" s="586"/>
      <c r="W8" s="586"/>
      <c r="X8" s="586"/>
      <c r="Y8" s="586"/>
      <c r="Z8" s="586"/>
    </row>
    <row r="9" spans="1:26" ht="16.5">
      <c r="A9" s="586"/>
      <c r="B9" s="586"/>
      <c r="C9" s="586"/>
      <c r="D9" s="586"/>
      <c r="E9" s="586"/>
      <c r="F9" s="586"/>
      <c r="G9" s="586"/>
      <c r="H9" s="586"/>
      <c r="I9" s="586"/>
      <c r="J9" s="586"/>
      <c r="K9" s="609"/>
      <c r="L9" s="586"/>
      <c r="M9" s="609"/>
      <c r="N9" s="586"/>
      <c r="O9" s="609"/>
      <c r="P9" s="586"/>
      <c r="Q9" s="586"/>
      <c r="R9" s="586"/>
      <c r="S9" s="586"/>
      <c r="T9" s="586"/>
      <c r="U9" s="586"/>
      <c r="V9" s="586"/>
      <c r="W9" s="586"/>
      <c r="X9" s="586"/>
      <c r="Y9" s="586"/>
      <c r="Z9" s="586"/>
    </row>
    <row r="10" spans="1:26" ht="16.5">
      <c r="K10" s="609"/>
      <c r="M10" s="609"/>
      <c r="O10" s="609"/>
      <c r="T10" s="586"/>
      <c r="U10" s="586"/>
      <c r="V10" s="586"/>
      <c r="W10" s="586"/>
      <c r="X10" s="586"/>
      <c r="Y10" s="586"/>
      <c r="Z10" s="586"/>
    </row>
    <row r="11" spans="1:26" ht="16.5">
      <c r="K11" s="609"/>
      <c r="M11" s="609"/>
      <c r="O11" s="609"/>
      <c r="T11" s="586"/>
      <c r="U11" s="586"/>
      <c r="V11" s="586"/>
      <c r="W11" s="586"/>
      <c r="X11" s="586"/>
      <c r="Y11" s="586"/>
      <c r="Z11" s="586"/>
    </row>
    <row r="12" spans="1:26" ht="16.5">
      <c r="K12" s="609"/>
      <c r="M12" s="609"/>
      <c r="O12" s="609"/>
      <c r="T12" s="586"/>
      <c r="U12" s="586"/>
      <c r="V12" s="586"/>
      <c r="W12" s="586"/>
      <c r="X12" s="586"/>
      <c r="Y12" s="586"/>
      <c r="Z12" s="586"/>
    </row>
    <row r="13" spans="1:26" ht="16.5">
      <c r="K13" s="609"/>
      <c r="M13" s="609"/>
      <c r="O13" s="609"/>
      <c r="T13" s="586"/>
      <c r="U13" s="586"/>
      <c r="V13" s="586"/>
      <c r="W13" s="586"/>
      <c r="X13" s="586"/>
      <c r="Y13" s="586"/>
      <c r="Z13" s="586"/>
    </row>
    <row r="14" spans="1:26" ht="16.5">
      <c r="K14" s="609"/>
      <c r="M14" s="609"/>
      <c r="O14" s="609"/>
      <c r="T14" s="586"/>
      <c r="U14" s="586"/>
      <c r="V14" s="586"/>
      <c r="W14" s="586"/>
      <c r="X14" s="586"/>
      <c r="Y14" s="586"/>
      <c r="Z14" s="586"/>
    </row>
    <row r="15" spans="1:26" ht="16.5">
      <c r="K15" s="609"/>
      <c r="M15" s="609"/>
      <c r="O15" s="609"/>
      <c r="T15" s="586"/>
      <c r="U15" s="586"/>
      <c r="V15" s="586"/>
      <c r="W15" s="586"/>
      <c r="X15" s="586"/>
      <c r="Y15" s="586"/>
      <c r="Z15" s="586"/>
    </row>
    <row r="16" spans="1:26" ht="16.5">
      <c r="K16" s="609"/>
      <c r="M16" s="609"/>
      <c r="O16" s="609"/>
      <c r="T16" s="586"/>
      <c r="U16" s="586"/>
      <c r="V16" s="586"/>
      <c r="W16" s="586"/>
      <c r="X16" s="586"/>
      <c r="Y16" s="586"/>
      <c r="Z16" s="586"/>
    </row>
    <row r="17" spans="11:26" ht="16.5">
      <c r="K17" s="609"/>
      <c r="M17" s="609"/>
      <c r="O17" s="609"/>
      <c r="T17" s="586"/>
      <c r="U17" s="586"/>
      <c r="V17" s="586"/>
      <c r="W17" s="586"/>
      <c r="X17" s="586"/>
      <c r="Y17" s="586"/>
      <c r="Z17" s="586"/>
    </row>
    <row r="18" spans="11:26" ht="16.5">
      <c r="K18" s="609"/>
      <c r="M18" s="609"/>
      <c r="O18" s="609"/>
      <c r="T18" s="586"/>
      <c r="U18" s="586"/>
      <c r="V18" s="586"/>
      <c r="W18" s="586"/>
      <c r="X18" s="586"/>
      <c r="Y18" s="586"/>
      <c r="Z18" s="586"/>
    </row>
    <row r="19" spans="11:26" ht="16.5">
      <c r="K19" s="609"/>
      <c r="M19" s="609"/>
      <c r="O19" s="609"/>
      <c r="T19" s="586"/>
      <c r="U19" s="586"/>
      <c r="V19" s="586"/>
      <c r="W19" s="586"/>
      <c r="X19" s="586"/>
      <c r="Y19" s="586"/>
      <c r="Z19" s="586"/>
    </row>
    <row r="20" spans="11:26" ht="16.5">
      <c r="K20" s="609"/>
      <c r="M20" s="609"/>
      <c r="O20" s="609"/>
      <c r="T20" s="586"/>
      <c r="U20" s="586"/>
      <c r="V20" s="586"/>
      <c r="W20" s="586"/>
      <c r="X20" s="586"/>
      <c r="Y20" s="586"/>
      <c r="Z20" s="586"/>
    </row>
    <row r="21" spans="11:26" ht="15.75" customHeight="1">
      <c r="K21" s="609"/>
      <c r="M21" s="609"/>
      <c r="O21" s="609"/>
      <c r="T21" s="586"/>
      <c r="U21" s="586"/>
      <c r="V21" s="586"/>
      <c r="W21" s="586"/>
      <c r="X21" s="586"/>
      <c r="Y21" s="586"/>
      <c r="Z21" s="586"/>
    </row>
    <row r="22" spans="11:26" ht="15.75" customHeight="1">
      <c r="K22" s="609"/>
      <c r="M22" s="609"/>
      <c r="O22" s="609"/>
      <c r="T22" s="586"/>
      <c r="U22" s="586"/>
      <c r="V22" s="586"/>
      <c r="W22" s="586"/>
      <c r="X22" s="586"/>
      <c r="Y22" s="586"/>
      <c r="Z22" s="586"/>
    </row>
    <row r="23" spans="11:26" ht="15.75" customHeight="1">
      <c r="K23" s="609"/>
      <c r="M23" s="609"/>
      <c r="O23" s="609"/>
      <c r="T23" s="586"/>
      <c r="U23" s="586"/>
      <c r="V23" s="586"/>
      <c r="W23" s="586"/>
      <c r="X23" s="586"/>
      <c r="Y23" s="586"/>
      <c r="Z23" s="586"/>
    </row>
    <row r="24" spans="11:26" ht="15.75" customHeight="1">
      <c r="K24" s="609"/>
      <c r="M24" s="609"/>
      <c r="O24" s="609"/>
      <c r="T24" s="586"/>
      <c r="U24" s="586"/>
      <c r="V24" s="586"/>
      <c r="W24" s="586"/>
      <c r="X24" s="586"/>
      <c r="Y24" s="586"/>
      <c r="Z24" s="586"/>
    </row>
    <row r="25" spans="11:26" ht="15.75" customHeight="1">
      <c r="K25" s="609"/>
      <c r="M25" s="609"/>
      <c r="O25" s="609"/>
      <c r="T25" s="586"/>
      <c r="U25" s="586"/>
      <c r="V25" s="586"/>
      <c r="W25" s="586"/>
      <c r="X25" s="586"/>
      <c r="Y25" s="586"/>
      <c r="Z25" s="586"/>
    </row>
    <row r="26" spans="11:26" ht="15.75" customHeight="1">
      <c r="K26" s="609"/>
      <c r="M26" s="609"/>
      <c r="O26" s="609"/>
      <c r="T26" s="586"/>
      <c r="U26" s="586"/>
      <c r="V26" s="586"/>
      <c r="W26" s="586"/>
      <c r="X26" s="586"/>
      <c r="Y26" s="586"/>
      <c r="Z26" s="586"/>
    </row>
    <row r="27" spans="11:26" ht="15.75" customHeight="1">
      <c r="K27" s="609"/>
      <c r="M27" s="609"/>
      <c r="O27" s="609"/>
      <c r="T27" s="586"/>
      <c r="U27" s="586"/>
      <c r="V27" s="586"/>
      <c r="W27" s="586"/>
      <c r="X27" s="586"/>
      <c r="Y27" s="586"/>
      <c r="Z27" s="586"/>
    </row>
    <row r="28" spans="11:26" ht="15.75" customHeight="1">
      <c r="K28" s="609"/>
      <c r="M28" s="609"/>
      <c r="O28" s="609"/>
      <c r="T28" s="586"/>
      <c r="U28" s="586"/>
      <c r="V28" s="586"/>
      <c r="W28" s="586"/>
      <c r="X28" s="586"/>
      <c r="Y28" s="586"/>
      <c r="Z28" s="586"/>
    </row>
    <row r="29" spans="11:26" ht="15.75" customHeight="1">
      <c r="K29" s="609"/>
      <c r="M29" s="609"/>
      <c r="O29" s="609"/>
      <c r="T29" s="586"/>
      <c r="U29" s="586"/>
      <c r="V29" s="586"/>
      <c r="W29" s="586"/>
      <c r="X29" s="586"/>
      <c r="Y29" s="586"/>
      <c r="Z29" s="586"/>
    </row>
    <row r="30" spans="11:26" ht="15.75" customHeight="1">
      <c r="K30" s="609"/>
      <c r="M30" s="609"/>
      <c r="O30" s="609"/>
      <c r="T30" s="586"/>
      <c r="U30" s="586"/>
      <c r="V30" s="586"/>
      <c r="W30" s="586"/>
      <c r="X30" s="586"/>
      <c r="Y30" s="586"/>
      <c r="Z30" s="586"/>
    </row>
    <row r="31" spans="11:26" ht="15.75" customHeight="1">
      <c r="K31" s="609"/>
      <c r="M31" s="609"/>
      <c r="O31" s="609"/>
      <c r="T31" s="586"/>
      <c r="U31" s="586"/>
      <c r="V31" s="586"/>
      <c r="W31" s="586"/>
      <c r="X31" s="586"/>
      <c r="Y31" s="586"/>
      <c r="Z31" s="586"/>
    </row>
    <row r="32" spans="11:26" ht="15.75" customHeight="1">
      <c r="K32" s="609"/>
      <c r="M32" s="609"/>
      <c r="O32" s="609"/>
      <c r="T32" s="586"/>
      <c r="U32" s="586"/>
      <c r="V32" s="586"/>
      <c r="W32" s="586"/>
      <c r="X32" s="586"/>
      <c r="Y32" s="586"/>
      <c r="Z32" s="586"/>
    </row>
    <row r="33" spans="11:26" ht="15.75" customHeight="1">
      <c r="K33" s="609"/>
      <c r="M33" s="609"/>
      <c r="O33" s="609"/>
      <c r="T33" s="586"/>
      <c r="U33" s="586"/>
      <c r="V33" s="586"/>
      <c r="W33" s="586"/>
      <c r="X33" s="586"/>
      <c r="Y33" s="586"/>
      <c r="Z33" s="586"/>
    </row>
    <row r="34" spans="11:26" ht="15.75" customHeight="1">
      <c r="K34" s="609"/>
      <c r="M34" s="609"/>
      <c r="O34" s="609"/>
      <c r="T34" s="586"/>
      <c r="U34" s="586"/>
      <c r="V34" s="586"/>
      <c r="W34" s="586"/>
      <c r="X34" s="586"/>
      <c r="Y34" s="586"/>
      <c r="Z34" s="586"/>
    </row>
    <row r="35" spans="11:26" ht="15.75" customHeight="1">
      <c r="K35" s="609"/>
      <c r="M35" s="609"/>
      <c r="O35" s="609"/>
      <c r="T35" s="586"/>
      <c r="U35" s="586"/>
      <c r="V35" s="586"/>
      <c r="W35" s="586"/>
      <c r="X35" s="586"/>
      <c r="Y35" s="586"/>
      <c r="Z35" s="586"/>
    </row>
    <row r="36" spans="11:26" ht="15.75" customHeight="1">
      <c r="K36" s="609"/>
      <c r="M36" s="609"/>
      <c r="O36" s="609"/>
      <c r="T36" s="586"/>
      <c r="U36" s="586"/>
      <c r="V36" s="586"/>
      <c r="W36" s="586"/>
      <c r="X36" s="586"/>
      <c r="Y36" s="586"/>
      <c r="Z36" s="586"/>
    </row>
    <row r="37" spans="11:26" ht="15.75" customHeight="1">
      <c r="K37" s="609"/>
      <c r="M37" s="609"/>
      <c r="O37" s="609"/>
      <c r="T37" s="586"/>
      <c r="U37" s="586"/>
      <c r="V37" s="586"/>
      <c r="W37" s="586"/>
      <c r="X37" s="586"/>
      <c r="Y37" s="586"/>
      <c r="Z37" s="586"/>
    </row>
    <row r="38" spans="11:26" ht="15.75" customHeight="1">
      <c r="K38" s="609"/>
      <c r="M38" s="609"/>
      <c r="O38" s="609"/>
      <c r="T38" s="586"/>
      <c r="U38" s="586"/>
      <c r="V38" s="586"/>
      <c r="W38" s="586"/>
      <c r="X38" s="586"/>
      <c r="Y38" s="586"/>
      <c r="Z38" s="586"/>
    </row>
    <row r="39" spans="11:26" ht="15.75" customHeight="1">
      <c r="K39" s="609"/>
      <c r="M39" s="609"/>
      <c r="O39" s="609"/>
      <c r="T39" s="586"/>
      <c r="U39" s="586"/>
      <c r="V39" s="586"/>
      <c r="W39" s="586"/>
      <c r="X39" s="586"/>
      <c r="Y39" s="586"/>
      <c r="Z39" s="586"/>
    </row>
    <row r="40" spans="11:26" ht="15.75" customHeight="1">
      <c r="K40" s="609"/>
      <c r="M40" s="609"/>
      <c r="O40" s="609"/>
      <c r="T40" s="586"/>
      <c r="U40" s="586"/>
      <c r="V40" s="586"/>
      <c r="W40" s="586"/>
      <c r="X40" s="586"/>
      <c r="Y40" s="586"/>
      <c r="Z40" s="586"/>
    </row>
    <row r="41" spans="11:26" ht="15.75" customHeight="1">
      <c r="K41" s="609"/>
      <c r="M41" s="609"/>
      <c r="O41" s="609"/>
      <c r="T41" s="586"/>
      <c r="U41" s="586"/>
      <c r="V41" s="586"/>
      <c r="W41" s="586"/>
      <c r="X41" s="586"/>
      <c r="Y41" s="586"/>
      <c r="Z41" s="586"/>
    </row>
    <row r="42" spans="11:26" ht="15.75" customHeight="1">
      <c r="K42" s="609"/>
      <c r="M42" s="609"/>
      <c r="O42" s="609"/>
      <c r="T42" s="586"/>
      <c r="U42" s="586"/>
      <c r="V42" s="586"/>
      <c r="W42" s="586"/>
      <c r="X42" s="586"/>
      <c r="Y42" s="586"/>
      <c r="Z42" s="586"/>
    </row>
    <row r="43" spans="11:26" ht="15.75" customHeight="1">
      <c r="K43" s="609"/>
      <c r="M43" s="609"/>
      <c r="O43" s="609"/>
      <c r="T43" s="586"/>
      <c r="U43" s="586"/>
      <c r="V43" s="586"/>
      <c r="W43" s="586"/>
      <c r="X43" s="586"/>
      <c r="Y43" s="586"/>
      <c r="Z43" s="586"/>
    </row>
    <row r="44" spans="11:26" ht="15.75" customHeight="1">
      <c r="K44" s="609"/>
      <c r="M44" s="609"/>
      <c r="O44" s="609"/>
      <c r="T44" s="586"/>
      <c r="U44" s="586"/>
      <c r="V44" s="586"/>
      <c r="W44" s="586"/>
      <c r="X44" s="586"/>
      <c r="Y44" s="586"/>
      <c r="Z44" s="586"/>
    </row>
    <row r="45" spans="11:26" ht="15.75" customHeight="1">
      <c r="K45" s="609"/>
      <c r="M45" s="609"/>
      <c r="O45" s="609"/>
      <c r="T45" s="586"/>
      <c r="U45" s="586"/>
      <c r="V45" s="586"/>
      <c r="W45" s="586"/>
      <c r="X45" s="586"/>
      <c r="Y45" s="586"/>
      <c r="Z45" s="586"/>
    </row>
    <row r="46" spans="11:26" ht="15.75" customHeight="1">
      <c r="K46" s="609"/>
      <c r="M46" s="609"/>
      <c r="O46" s="609"/>
      <c r="T46" s="586"/>
      <c r="U46" s="586"/>
      <c r="V46" s="586"/>
      <c r="W46" s="586"/>
      <c r="X46" s="586"/>
      <c r="Y46" s="586"/>
      <c r="Z46" s="586"/>
    </row>
    <row r="47" spans="11:26" ht="15.75" customHeight="1">
      <c r="K47" s="609"/>
      <c r="M47" s="609"/>
      <c r="O47" s="609"/>
      <c r="T47" s="586"/>
      <c r="U47" s="586"/>
      <c r="V47" s="586"/>
      <c r="W47" s="586"/>
      <c r="X47" s="586"/>
      <c r="Y47" s="586"/>
      <c r="Z47" s="586"/>
    </row>
    <row r="48" spans="11:26" ht="15.75" customHeight="1">
      <c r="K48" s="609"/>
      <c r="M48" s="609"/>
      <c r="O48" s="609"/>
      <c r="T48" s="586"/>
      <c r="U48" s="586"/>
      <c r="V48" s="586"/>
      <c r="W48" s="586"/>
      <c r="X48" s="586"/>
      <c r="Y48" s="586"/>
      <c r="Z48" s="586"/>
    </row>
    <row r="49" spans="11:26" ht="15.75" customHeight="1">
      <c r="K49" s="609"/>
      <c r="M49" s="609"/>
      <c r="O49" s="609"/>
      <c r="T49" s="586"/>
      <c r="U49" s="586"/>
      <c r="V49" s="586"/>
      <c r="W49" s="586"/>
      <c r="X49" s="586"/>
      <c r="Y49" s="586"/>
      <c r="Z49" s="586"/>
    </row>
    <row r="50" spans="11:26" ht="15.75" customHeight="1">
      <c r="K50" s="609"/>
      <c r="M50" s="609"/>
      <c r="O50" s="609"/>
      <c r="T50" s="586"/>
      <c r="U50" s="586"/>
      <c r="V50" s="586"/>
      <c r="W50" s="586"/>
      <c r="X50" s="586"/>
      <c r="Y50" s="586"/>
      <c r="Z50" s="586"/>
    </row>
    <row r="51" spans="11:26" ht="15.75" customHeight="1">
      <c r="K51" s="609"/>
      <c r="M51" s="609"/>
      <c r="O51" s="609"/>
      <c r="T51" s="586"/>
      <c r="U51" s="586"/>
      <c r="V51" s="586"/>
      <c r="W51" s="586"/>
      <c r="X51" s="586"/>
      <c r="Y51" s="586"/>
      <c r="Z51" s="586"/>
    </row>
    <row r="52" spans="11:26" ht="15.75" customHeight="1">
      <c r="K52" s="609"/>
      <c r="M52" s="609"/>
      <c r="O52" s="609"/>
      <c r="T52" s="586"/>
      <c r="U52" s="586"/>
      <c r="V52" s="586"/>
      <c r="W52" s="586"/>
      <c r="X52" s="586"/>
      <c r="Y52" s="586"/>
      <c r="Z52" s="586"/>
    </row>
    <row r="53" spans="11:26" ht="15.75" customHeight="1">
      <c r="K53" s="609"/>
      <c r="M53" s="609"/>
      <c r="O53" s="609"/>
      <c r="T53" s="586"/>
      <c r="U53" s="586"/>
      <c r="V53" s="586"/>
      <c r="W53" s="586"/>
      <c r="X53" s="586"/>
      <c r="Y53" s="586"/>
      <c r="Z53" s="586"/>
    </row>
    <row r="54" spans="11:26" ht="15.75" customHeight="1">
      <c r="K54" s="609"/>
      <c r="M54" s="609"/>
      <c r="O54" s="609"/>
      <c r="T54" s="586"/>
      <c r="U54" s="586"/>
      <c r="V54" s="586"/>
      <c r="W54" s="586"/>
      <c r="X54" s="586"/>
      <c r="Y54" s="586"/>
      <c r="Z54" s="586"/>
    </row>
    <row r="55" spans="11:26" ht="15.75" customHeight="1">
      <c r="K55" s="609"/>
      <c r="M55" s="609"/>
      <c r="O55" s="609"/>
      <c r="T55" s="586"/>
      <c r="U55" s="586"/>
      <c r="V55" s="586"/>
      <c r="W55" s="586"/>
      <c r="X55" s="586"/>
      <c r="Y55" s="586"/>
      <c r="Z55" s="586"/>
    </row>
    <row r="56" spans="11:26" ht="15.75" customHeight="1">
      <c r="K56" s="609"/>
      <c r="M56" s="609"/>
      <c r="O56" s="609"/>
      <c r="T56" s="586"/>
      <c r="U56" s="586"/>
      <c r="V56" s="586"/>
      <c r="W56" s="586"/>
      <c r="X56" s="586"/>
      <c r="Y56" s="586"/>
      <c r="Z56" s="586"/>
    </row>
    <row r="57" spans="11:26" ht="15.75" customHeight="1">
      <c r="K57" s="609"/>
      <c r="M57" s="609"/>
      <c r="O57" s="609"/>
      <c r="T57" s="586"/>
      <c r="U57" s="586"/>
      <c r="V57" s="586"/>
      <c r="W57" s="586"/>
      <c r="X57" s="586"/>
      <c r="Y57" s="586"/>
      <c r="Z57" s="586"/>
    </row>
    <row r="58" spans="11:26" ht="15.75" customHeight="1">
      <c r="K58" s="609"/>
      <c r="M58" s="609"/>
      <c r="O58" s="609"/>
      <c r="T58" s="586"/>
      <c r="U58" s="586"/>
      <c r="V58" s="586"/>
      <c r="W58" s="586"/>
      <c r="X58" s="586"/>
      <c r="Y58" s="586"/>
      <c r="Z58" s="586"/>
    </row>
    <row r="59" spans="11:26" ht="15.75" customHeight="1">
      <c r="K59" s="609"/>
      <c r="M59" s="609"/>
      <c r="O59" s="609"/>
      <c r="T59" s="586"/>
      <c r="U59" s="586"/>
      <c r="V59" s="586"/>
      <c r="W59" s="586"/>
      <c r="X59" s="586"/>
      <c r="Y59" s="586"/>
      <c r="Z59" s="586"/>
    </row>
    <row r="60" spans="11:26" ht="15.75" customHeight="1">
      <c r="K60" s="609"/>
      <c r="M60" s="609"/>
      <c r="O60" s="609"/>
      <c r="T60" s="586"/>
      <c r="U60" s="586"/>
      <c r="V60" s="586"/>
      <c r="W60" s="586"/>
      <c r="X60" s="586"/>
      <c r="Y60" s="586"/>
      <c r="Z60" s="586"/>
    </row>
    <row r="61" spans="11:26" ht="15.75" customHeight="1">
      <c r="K61" s="609"/>
      <c r="M61" s="609"/>
      <c r="O61" s="609"/>
      <c r="T61" s="586"/>
      <c r="U61" s="586"/>
      <c r="V61" s="586"/>
      <c r="W61" s="586"/>
      <c r="X61" s="586"/>
      <c r="Y61" s="586"/>
      <c r="Z61" s="586"/>
    </row>
    <row r="62" spans="11:26" ht="15.75" customHeight="1">
      <c r="K62" s="609"/>
      <c r="M62" s="609"/>
      <c r="O62" s="609"/>
      <c r="T62" s="586"/>
      <c r="U62" s="586"/>
      <c r="V62" s="586"/>
      <c r="W62" s="586"/>
      <c r="X62" s="586"/>
      <c r="Y62" s="586"/>
      <c r="Z62" s="586"/>
    </row>
    <row r="63" spans="11:26" ht="15.75" customHeight="1">
      <c r="K63" s="609"/>
      <c r="M63" s="609"/>
      <c r="O63" s="609"/>
      <c r="T63" s="586"/>
      <c r="U63" s="586"/>
      <c r="V63" s="586"/>
      <c r="W63" s="586"/>
      <c r="X63" s="586"/>
      <c r="Y63" s="586"/>
      <c r="Z63" s="586"/>
    </row>
    <row r="64" spans="11:26" ht="15.75" customHeight="1">
      <c r="K64" s="609"/>
      <c r="M64" s="609"/>
      <c r="O64" s="609"/>
      <c r="T64" s="586"/>
      <c r="U64" s="586"/>
      <c r="V64" s="586"/>
      <c r="W64" s="586"/>
      <c r="X64" s="586"/>
      <c r="Y64" s="586"/>
      <c r="Z64" s="586"/>
    </row>
    <row r="65" spans="11:26" ht="15.75" customHeight="1">
      <c r="K65" s="609"/>
      <c r="M65" s="609"/>
      <c r="O65" s="609"/>
      <c r="T65" s="586"/>
      <c r="U65" s="586"/>
      <c r="V65" s="586"/>
      <c r="W65" s="586"/>
      <c r="X65" s="586"/>
      <c r="Y65" s="586"/>
      <c r="Z65" s="586"/>
    </row>
    <row r="66" spans="11:26" ht="15.75" customHeight="1">
      <c r="K66" s="609"/>
      <c r="M66" s="609"/>
      <c r="O66" s="609"/>
      <c r="T66" s="586"/>
      <c r="U66" s="586"/>
      <c r="V66" s="586"/>
      <c r="W66" s="586"/>
      <c r="X66" s="586"/>
      <c r="Y66" s="586"/>
      <c r="Z66" s="586"/>
    </row>
    <row r="67" spans="11:26" ht="15.75" customHeight="1">
      <c r="K67" s="609"/>
      <c r="M67" s="609"/>
      <c r="O67" s="609"/>
      <c r="T67" s="586"/>
      <c r="U67" s="586"/>
      <c r="V67" s="586"/>
      <c r="W67" s="586"/>
      <c r="X67" s="586"/>
      <c r="Y67" s="586"/>
      <c r="Z67" s="586"/>
    </row>
    <row r="68" spans="11:26" ht="15.75" customHeight="1">
      <c r="K68" s="609"/>
      <c r="M68" s="609"/>
      <c r="O68" s="609"/>
      <c r="T68" s="586"/>
      <c r="U68" s="586"/>
      <c r="V68" s="586"/>
      <c r="W68" s="586"/>
      <c r="X68" s="586"/>
      <c r="Y68" s="586"/>
      <c r="Z68" s="586"/>
    </row>
    <row r="69" spans="11:26" ht="15.75" customHeight="1">
      <c r="K69" s="609"/>
      <c r="M69" s="609"/>
      <c r="O69" s="609"/>
      <c r="T69" s="586"/>
      <c r="U69" s="586"/>
      <c r="V69" s="586"/>
      <c r="W69" s="586"/>
      <c r="X69" s="586"/>
      <c r="Y69" s="586"/>
      <c r="Z69" s="586"/>
    </row>
    <row r="70" spans="11:26" ht="15.75" customHeight="1">
      <c r="K70" s="609"/>
      <c r="M70" s="609"/>
      <c r="O70" s="609"/>
      <c r="T70" s="586"/>
      <c r="U70" s="586"/>
      <c r="V70" s="586"/>
      <c r="W70" s="586"/>
      <c r="X70" s="586"/>
      <c r="Y70" s="586"/>
      <c r="Z70" s="586"/>
    </row>
    <row r="71" spans="11:26" ht="15.75" customHeight="1">
      <c r="K71" s="609"/>
      <c r="M71" s="609"/>
      <c r="O71" s="609"/>
      <c r="T71" s="586"/>
      <c r="U71" s="586"/>
      <c r="V71" s="586"/>
      <c r="W71" s="586"/>
      <c r="X71" s="586"/>
      <c r="Y71" s="586"/>
      <c r="Z71" s="586"/>
    </row>
    <row r="72" spans="11:26" ht="15.75" customHeight="1">
      <c r="K72" s="609"/>
      <c r="M72" s="609"/>
      <c r="O72" s="609"/>
      <c r="T72" s="586"/>
      <c r="U72" s="586"/>
      <c r="V72" s="586"/>
      <c r="W72" s="586"/>
      <c r="X72" s="586"/>
      <c r="Y72" s="586"/>
      <c r="Z72" s="586"/>
    </row>
    <row r="73" spans="11:26" ht="15.75" customHeight="1">
      <c r="K73" s="609"/>
      <c r="M73" s="609"/>
      <c r="O73" s="609"/>
      <c r="T73" s="586"/>
      <c r="U73" s="586"/>
      <c r="V73" s="586"/>
      <c r="W73" s="586"/>
      <c r="X73" s="586"/>
      <c r="Y73" s="586"/>
      <c r="Z73" s="586"/>
    </row>
    <row r="74" spans="11:26" ht="15.75" customHeight="1">
      <c r="K74" s="609"/>
      <c r="M74" s="609"/>
      <c r="O74" s="609"/>
      <c r="T74" s="586"/>
      <c r="U74" s="586"/>
      <c r="V74" s="586"/>
      <c r="W74" s="586"/>
      <c r="X74" s="586"/>
      <c r="Y74" s="586"/>
      <c r="Z74" s="586"/>
    </row>
    <row r="75" spans="11:26" ht="15.75" customHeight="1">
      <c r="K75" s="609"/>
      <c r="M75" s="609"/>
      <c r="O75" s="609"/>
      <c r="T75" s="586"/>
      <c r="U75" s="586"/>
      <c r="V75" s="586"/>
      <c r="W75" s="586"/>
      <c r="X75" s="586"/>
      <c r="Y75" s="586"/>
      <c r="Z75" s="586"/>
    </row>
    <row r="76" spans="11:26" ht="15.75" customHeight="1">
      <c r="K76" s="609"/>
      <c r="M76" s="609"/>
      <c r="O76" s="609"/>
      <c r="T76" s="586"/>
      <c r="U76" s="586"/>
      <c r="V76" s="586"/>
      <c r="W76" s="586"/>
      <c r="X76" s="586"/>
      <c r="Y76" s="586"/>
      <c r="Z76" s="586"/>
    </row>
    <row r="77" spans="11:26" ht="15.75" customHeight="1">
      <c r="K77" s="609"/>
      <c r="M77" s="609"/>
      <c r="O77" s="609"/>
      <c r="T77" s="586"/>
      <c r="U77" s="586"/>
      <c r="V77" s="586"/>
      <c r="W77" s="586"/>
      <c r="X77" s="586"/>
      <c r="Y77" s="586"/>
      <c r="Z77" s="586"/>
    </row>
    <row r="78" spans="11:26" ht="15.75" customHeight="1">
      <c r="K78" s="609"/>
      <c r="M78" s="609"/>
      <c r="O78" s="609"/>
      <c r="T78" s="586"/>
      <c r="U78" s="586"/>
      <c r="V78" s="586"/>
      <c r="W78" s="586"/>
      <c r="X78" s="586"/>
      <c r="Y78" s="586"/>
      <c r="Z78" s="586"/>
    </row>
    <row r="79" spans="11:26" ht="15.75" customHeight="1">
      <c r="K79" s="609"/>
      <c r="M79" s="609"/>
      <c r="O79" s="609"/>
      <c r="T79" s="586"/>
      <c r="U79" s="586"/>
      <c r="V79" s="586"/>
      <c r="W79" s="586"/>
      <c r="X79" s="586"/>
      <c r="Y79" s="586"/>
      <c r="Z79" s="586"/>
    </row>
    <row r="80" spans="11:26" ht="15.75" customHeight="1">
      <c r="K80" s="609"/>
      <c r="M80" s="609"/>
      <c r="O80" s="609"/>
      <c r="T80" s="586"/>
      <c r="U80" s="586"/>
      <c r="V80" s="586"/>
      <c r="W80" s="586"/>
      <c r="X80" s="586"/>
      <c r="Y80" s="586"/>
      <c r="Z80" s="586"/>
    </row>
    <row r="81" spans="11:26" ht="15.75" customHeight="1">
      <c r="K81" s="609"/>
      <c r="M81" s="609"/>
      <c r="O81" s="609"/>
      <c r="T81" s="586"/>
      <c r="U81" s="586"/>
      <c r="V81" s="586"/>
      <c r="W81" s="586"/>
      <c r="X81" s="586"/>
      <c r="Y81" s="586"/>
      <c r="Z81" s="586"/>
    </row>
    <row r="82" spans="11:26" ht="15.75" customHeight="1">
      <c r="K82" s="609"/>
      <c r="M82" s="609"/>
      <c r="O82" s="609"/>
      <c r="T82" s="586"/>
      <c r="U82" s="586"/>
      <c r="V82" s="586"/>
      <c r="W82" s="586"/>
      <c r="X82" s="586"/>
      <c r="Y82" s="586"/>
      <c r="Z82" s="586"/>
    </row>
    <row r="83" spans="11:26" ht="15.75" customHeight="1">
      <c r="K83" s="609"/>
      <c r="M83" s="609"/>
      <c r="O83" s="609"/>
      <c r="T83" s="586"/>
      <c r="U83" s="586"/>
      <c r="V83" s="586"/>
      <c r="W83" s="586"/>
      <c r="X83" s="586"/>
      <c r="Y83" s="586"/>
      <c r="Z83" s="586"/>
    </row>
    <row r="84" spans="11:26" ht="15.75" customHeight="1">
      <c r="K84" s="609"/>
      <c r="M84" s="609"/>
      <c r="O84" s="609"/>
      <c r="T84" s="586"/>
      <c r="U84" s="586"/>
      <c r="V84" s="586"/>
      <c r="W84" s="586"/>
      <c r="X84" s="586"/>
      <c r="Y84" s="586"/>
      <c r="Z84" s="586"/>
    </row>
    <row r="85" spans="11:26" ht="15.75" customHeight="1">
      <c r="K85" s="609"/>
      <c r="M85" s="609"/>
      <c r="O85" s="609"/>
      <c r="T85" s="586"/>
      <c r="U85" s="586"/>
      <c r="V85" s="586"/>
      <c r="W85" s="586"/>
      <c r="X85" s="586"/>
      <c r="Y85" s="586"/>
      <c r="Z85" s="586"/>
    </row>
    <row r="86" spans="11:26" ht="15.75" customHeight="1">
      <c r="K86" s="609"/>
      <c r="M86" s="609"/>
      <c r="O86" s="609"/>
      <c r="T86" s="586"/>
      <c r="U86" s="586"/>
      <c r="V86" s="586"/>
      <c r="W86" s="586"/>
      <c r="X86" s="586"/>
      <c r="Y86" s="586"/>
      <c r="Z86" s="586"/>
    </row>
    <row r="87" spans="11:26" ht="15.75" customHeight="1">
      <c r="K87" s="609"/>
      <c r="M87" s="609"/>
      <c r="O87" s="609"/>
      <c r="T87" s="586"/>
      <c r="U87" s="586"/>
      <c r="V87" s="586"/>
      <c r="W87" s="586"/>
      <c r="X87" s="586"/>
      <c r="Y87" s="586"/>
      <c r="Z87" s="586"/>
    </row>
    <row r="88" spans="11:26" ht="15.75" customHeight="1">
      <c r="K88" s="609"/>
      <c r="M88" s="609"/>
      <c r="O88" s="609"/>
      <c r="T88" s="586"/>
      <c r="U88" s="586"/>
      <c r="V88" s="586"/>
      <c r="W88" s="586"/>
      <c r="X88" s="586"/>
      <c r="Y88" s="586"/>
      <c r="Z88" s="586"/>
    </row>
    <row r="89" spans="11:26" ht="15.75" customHeight="1">
      <c r="K89" s="609"/>
      <c r="M89" s="609"/>
      <c r="O89" s="609"/>
      <c r="T89" s="586"/>
      <c r="U89" s="586"/>
      <c r="V89" s="586"/>
      <c r="W89" s="586"/>
      <c r="X89" s="586"/>
      <c r="Y89" s="586"/>
      <c r="Z89" s="586"/>
    </row>
    <row r="90" spans="11:26" ht="15.75" customHeight="1">
      <c r="K90" s="609"/>
      <c r="M90" s="609"/>
      <c r="O90" s="609"/>
      <c r="T90" s="586"/>
      <c r="U90" s="586"/>
      <c r="V90" s="586"/>
      <c r="W90" s="586"/>
      <c r="X90" s="586"/>
      <c r="Y90" s="586"/>
      <c r="Z90" s="586"/>
    </row>
    <row r="91" spans="11:26" ht="15.75" customHeight="1">
      <c r="K91" s="609"/>
      <c r="M91" s="609"/>
      <c r="O91" s="609"/>
      <c r="T91" s="586"/>
      <c r="U91" s="586"/>
      <c r="V91" s="586"/>
      <c r="W91" s="586"/>
      <c r="X91" s="586"/>
      <c r="Y91" s="586"/>
      <c r="Z91" s="586"/>
    </row>
    <row r="92" spans="11:26" ht="15.75" customHeight="1">
      <c r="K92" s="609"/>
      <c r="M92" s="609"/>
      <c r="O92" s="609"/>
      <c r="T92" s="586"/>
      <c r="U92" s="586"/>
      <c r="V92" s="586"/>
      <c r="W92" s="586"/>
      <c r="X92" s="586"/>
      <c r="Y92" s="586"/>
      <c r="Z92" s="586"/>
    </row>
    <row r="93" spans="11:26" ht="15.75" customHeight="1">
      <c r="K93" s="609"/>
      <c r="M93" s="609"/>
      <c r="O93" s="609"/>
      <c r="T93" s="586"/>
      <c r="U93" s="586"/>
      <c r="V93" s="586"/>
      <c r="W93" s="586"/>
      <c r="X93" s="586"/>
      <c r="Y93" s="586"/>
      <c r="Z93" s="586"/>
    </row>
    <row r="94" spans="11:26" ht="15.75" customHeight="1">
      <c r="K94" s="609"/>
      <c r="M94" s="609"/>
      <c r="O94" s="609"/>
      <c r="T94" s="586"/>
      <c r="U94" s="586"/>
      <c r="V94" s="586"/>
      <c r="W94" s="586"/>
      <c r="X94" s="586"/>
      <c r="Y94" s="586"/>
      <c r="Z94" s="586"/>
    </row>
    <row r="95" spans="11:26" ht="15.75" customHeight="1">
      <c r="K95" s="609"/>
      <c r="M95" s="609"/>
      <c r="O95" s="609"/>
      <c r="T95" s="586"/>
      <c r="U95" s="586"/>
      <c r="V95" s="586"/>
      <c r="W95" s="586"/>
      <c r="X95" s="586"/>
      <c r="Y95" s="586"/>
      <c r="Z95" s="586"/>
    </row>
    <row r="96" spans="11:26" ht="15.75" customHeight="1">
      <c r="K96" s="609"/>
      <c r="M96" s="609"/>
      <c r="O96" s="609"/>
      <c r="T96" s="586"/>
      <c r="U96" s="586"/>
      <c r="V96" s="586"/>
      <c r="W96" s="586"/>
      <c r="X96" s="586"/>
      <c r="Y96" s="586"/>
      <c r="Z96" s="586"/>
    </row>
    <row r="97" spans="11:26" ht="15.75" customHeight="1">
      <c r="K97" s="609"/>
      <c r="M97" s="609"/>
      <c r="O97" s="609"/>
      <c r="T97" s="586"/>
      <c r="U97" s="586"/>
      <c r="V97" s="586"/>
      <c r="W97" s="586"/>
      <c r="X97" s="586"/>
      <c r="Y97" s="586"/>
      <c r="Z97" s="586"/>
    </row>
    <row r="98" spans="11:26" ht="15.75" customHeight="1">
      <c r="K98" s="609"/>
      <c r="M98" s="609"/>
      <c r="O98" s="609"/>
      <c r="T98" s="586"/>
      <c r="U98" s="586"/>
      <c r="V98" s="586"/>
      <c r="W98" s="586"/>
      <c r="X98" s="586"/>
      <c r="Y98" s="586"/>
      <c r="Z98" s="586"/>
    </row>
    <row r="99" spans="11:26" ht="15.75" customHeight="1">
      <c r="K99" s="609"/>
      <c r="M99" s="609"/>
      <c r="O99" s="609"/>
      <c r="T99" s="586"/>
      <c r="U99" s="586"/>
      <c r="V99" s="586"/>
      <c r="W99" s="586"/>
      <c r="X99" s="586"/>
      <c r="Y99" s="586"/>
      <c r="Z99" s="586"/>
    </row>
    <row r="100" spans="11:26" ht="15.75" customHeight="1">
      <c r="K100" s="609"/>
      <c r="M100" s="609"/>
      <c r="O100" s="609"/>
      <c r="T100" s="586"/>
      <c r="U100" s="586"/>
      <c r="V100" s="586"/>
      <c r="W100" s="586"/>
      <c r="X100" s="586"/>
      <c r="Y100" s="586"/>
      <c r="Z100" s="586"/>
    </row>
    <row r="101" spans="11:26" ht="15.75" customHeight="1">
      <c r="K101" s="609"/>
      <c r="M101" s="609"/>
      <c r="O101" s="609"/>
      <c r="T101" s="586"/>
      <c r="U101" s="586"/>
      <c r="V101" s="586"/>
      <c r="W101" s="586"/>
      <c r="X101" s="586"/>
      <c r="Y101" s="586"/>
      <c r="Z101" s="586"/>
    </row>
    <row r="102" spans="11:26" ht="15.75" customHeight="1">
      <c r="K102" s="609"/>
      <c r="M102" s="609"/>
      <c r="O102" s="609"/>
      <c r="T102" s="586"/>
      <c r="U102" s="586"/>
      <c r="V102" s="586"/>
      <c r="W102" s="586"/>
      <c r="X102" s="586"/>
      <c r="Y102" s="586"/>
      <c r="Z102" s="586"/>
    </row>
    <row r="103" spans="11:26" ht="15.75" customHeight="1">
      <c r="K103" s="609"/>
      <c r="M103" s="609"/>
      <c r="O103" s="609"/>
      <c r="T103" s="586"/>
      <c r="U103" s="586"/>
      <c r="V103" s="586"/>
      <c r="W103" s="586"/>
      <c r="X103" s="586"/>
      <c r="Y103" s="586"/>
      <c r="Z103" s="586"/>
    </row>
    <row r="104" spans="11:26" ht="15.75" customHeight="1">
      <c r="K104" s="609"/>
      <c r="M104" s="609"/>
      <c r="O104" s="609"/>
      <c r="T104" s="586"/>
      <c r="U104" s="586"/>
      <c r="V104" s="586"/>
      <c r="W104" s="586"/>
      <c r="X104" s="586"/>
      <c r="Y104" s="586"/>
      <c r="Z104" s="586"/>
    </row>
    <row r="105" spans="11:26" ht="15.75" customHeight="1">
      <c r="K105" s="609"/>
      <c r="M105" s="609"/>
      <c r="O105" s="609"/>
      <c r="T105" s="586"/>
      <c r="U105" s="586"/>
      <c r="V105" s="586"/>
      <c r="W105" s="586"/>
      <c r="X105" s="586"/>
      <c r="Y105" s="586"/>
      <c r="Z105" s="586"/>
    </row>
    <row r="106" spans="11:26" ht="15.75" customHeight="1">
      <c r="K106" s="609"/>
      <c r="M106" s="609"/>
      <c r="O106" s="609"/>
      <c r="T106" s="586"/>
      <c r="U106" s="586"/>
      <c r="V106" s="586"/>
      <c r="W106" s="586"/>
      <c r="X106" s="586"/>
      <c r="Y106" s="586"/>
      <c r="Z106" s="586"/>
    </row>
    <row r="107" spans="11:26" ht="15.75" customHeight="1">
      <c r="K107" s="609"/>
      <c r="M107" s="609"/>
      <c r="O107" s="609"/>
      <c r="T107" s="586"/>
      <c r="U107" s="586"/>
      <c r="V107" s="586"/>
      <c r="W107" s="586"/>
      <c r="X107" s="586"/>
      <c r="Y107" s="586"/>
      <c r="Z107" s="586"/>
    </row>
    <row r="108" spans="11:26" ht="15.75" customHeight="1">
      <c r="K108" s="609"/>
      <c r="M108" s="609"/>
      <c r="O108" s="609"/>
      <c r="T108" s="586"/>
      <c r="U108" s="586"/>
      <c r="V108" s="586"/>
      <c r="W108" s="586"/>
      <c r="X108" s="586"/>
      <c r="Y108" s="586"/>
      <c r="Z108" s="586"/>
    </row>
    <row r="109" spans="11:26" ht="15.75" customHeight="1">
      <c r="K109" s="609"/>
      <c r="M109" s="609"/>
      <c r="O109" s="609"/>
      <c r="T109" s="586"/>
      <c r="U109" s="586"/>
      <c r="V109" s="586"/>
      <c r="W109" s="586"/>
      <c r="X109" s="586"/>
      <c r="Y109" s="586"/>
      <c r="Z109" s="586"/>
    </row>
    <row r="110" spans="11:26" ht="15.75" customHeight="1">
      <c r="K110" s="609"/>
      <c r="M110" s="609"/>
      <c r="O110" s="609"/>
      <c r="T110" s="586"/>
      <c r="U110" s="586"/>
      <c r="V110" s="586"/>
      <c r="W110" s="586"/>
      <c r="X110" s="586"/>
      <c r="Y110" s="586"/>
      <c r="Z110" s="586"/>
    </row>
    <row r="111" spans="11:26" ht="15.75" customHeight="1">
      <c r="K111" s="609"/>
      <c r="M111" s="609"/>
      <c r="O111" s="609"/>
      <c r="T111" s="586"/>
      <c r="U111" s="586"/>
      <c r="V111" s="586"/>
      <c r="W111" s="586"/>
      <c r="X111" s="586"/>
      <c r="Y111" s="586"/>
      <c r="Z111" s="586"/>
    </row>
    <row r="112" spans="11:26" ht="15.75" customHeight="1">
      <c r="K112" s="609"/>
      <c r="M112" s="609"/>
      <c r="O112" s="609"/>
      <c r="T112" s="586"/>
      <c r="U112" s="586"/>
      <c r="V112" s="586"/>
      <c r="W112" s="586"/>
      <c r="X112" s="586"/>
      <c r="Y112" s="586"/>
      <c r="Z112" s="586"/>
    </row>
    <row r="113" spans="11:26" ht="15.75" customHeight="1">
      <c r="K113" s="609"/>
      <c r="M113" s="609"/>
      <c r="O113" s="609"/>
      <c r="T113" s="586"/>
      <c r="U113" s="586"/>
      <c r="V113" s="586"/>
      <c r="W113" s="586"/>
      <c r="X113" s="586"/>
      <c r="Y113" s="586"/>
      <c r="Z113" s="586"/>
    </row>
    <row r="114" spans="11:26" ht="15.75" customHeight="1">
      <c r="K114" s="609"/>
      <c r="M114" s="609"/>
      <c r="O114" s="609"/>
      <c r="T114" s="586"/>
      <c r="U114" s="586"/>
      <c r="V114" s="586"/>
      <c r="W114" s="586"/>
      <c r="X114" s="586"/>
      <c r="Y114" s="586"/>
      <c r="Z114" s="586"/>
    </row>
    <row r="115" spans="11:26" ht="15.75" customHeight="1">
      <c r="K115" s="609"/>
      <c r="M115" s="609"/>
      <c r="O115" s="609"/>
      <c r="T115" s="586"/>
      <c r="U115" s="586"/>
      <c r="V115" s="586"/>
      <c r="W115" s="586"/>
      <c r="X115" s="586"/>
      <c r="Y115" s="586"/>
      <c r="Z115" s="586"/>
    </row>
    <row r="116" spans="11:26" ht="15.75" customHeight="1">
      <c r="K116" s="609"/>
      <c r="M116" s="609"/>
      <c r="O116" s="609"/>
      <c r="T116" s="586"/>
      <c r="U116" s="586"/>
      <c r="V116" s="586"/>
      <c r="W116" s="586"/>
      <c r="X116" s="586"/>
      <c r="Y116" s="586"/>
      <c r="Z116" s="586"/>
    </row>
    <row r="117" spans="11:26" ht="15.75" customHeight="1">
      <c r="K117" s="609"/>
      <c r="M117" s="609"/>
      <c r="O117" s="609"/>
      <c r="T117" s="586"/>
      <c r="U117" s="586"/>
      <c r="V117" s="586"/>
      <c r="W117" s="586"/>
      <c r="X117" s="586"/>
      <c r="Y117" s="586"/>
      <c r="Z117" s="586"/>
    </row>
    <row r="118" spans="11:26" ht="15.75" customHeight="1">
      <c r="K118" s="609"/>
      <c r="M118" s="609"/>
      <c r="O118" s="609"/>
      <c r="T118" s="586"/>
      <c r="U118" s="586"/>
      <c r="V118" s="586"/>
      <c r="W118" s="586"/>
      <c r="X118" s="586"/>
      <c r="Y118" s="586"/>
      <c r="Z118" s="586"/>
    </row>
    <row r="119" spans="11:26" ht="15.75" customHeight="1">
      <c r="K119" s="609"/>
      <c r="M119" s="609"/>
      <c r="O119" s="609"/>
      <c r="T119" s="586"/>
      <c r="U119" s="586"/>
      <c r="V119" s="586"/>
      <c r="W119" s="586"/>
      <c r="X119" s="586"/>
      <c r="Y119" s="586"/>
      <c r="Z119" s="586"/>
    </row>
    <row r="120" spans="11:26" ht="15.75" customHeight="1">
      <c r="K120" s="609"/>
      <c r="M120" s="609"/>
      <c r="O120" s="609"/>
      <c r="T120" s="586"/>
      <c r="U120" s="586"/>
      <c r="V120" s="586"/>
      <c r="W120" s="586"/>
      <c r="X120" s="586"/>
      <c r="Y120" s="586"/>
      <c r="Z120" s="586"/>
    </row>
    <row r="121" spans="11:26" ht="15.75" customHeight="1">
      <c r="K121" s="609"/>
      <c r="M121" s="609"/>
      <c r="O121" s="609"/>
      <c r="T121" s="586"/>
      <c r="U121" s="586"/>
      <c r="V121" s="586"/>
      <c r="W121" s="586"/>
      <c r="X121" s="586"/>
      <c r="Y121" s="586"/>
      <c r="Z121" s="586"/>
    </row>
    <row r="122" spans="11:26" ht="15.75" customHeight="1">
      <c r="K122" s="609"/>
      <c r="M122" s="609"/>
      <c r="O122" s="609"/>
      <c r="T122" s="586"/>
      <c r="U122" s="586"/>
      <c r="V122" s="586"/>
      <c r="W122" s="586"/>
      <c r="X122" s="586"/>
      <c r="Y122" s="586"/>
      <c r="Z122" s="586"/>
    </row>
    <row r="123" spans="11:26" ht="15.75" customHeight="1">
      <c r="K123" s="609"/>
      <c r="M123" s="609"/>
      <c r="O123" s="609"/>
      <c r="T123" s="586"/>
      <c r="U123" s="586"/>
      <c r="V123" s="586"/>
      <c r="W123" s="586"/>
      <c r="X123" s="586"/>
      <c r="Y123" s="586"/>
      <c r="Z123" s="586"/>
    </row>
    <row r="124" spans="11:26" ht="15.75" customHeight="1">
      <c r="K124" s="609"/>
      <c r="M124" s="609"/>
      <c r="O124" s="609"/>
      <c r="T124" s="586"/>
      <c r="U124" s="586"/>
      <c r="V124" s="586"/>
      <c r="W124" s="586"/>
      <c r="X124" s="586"/>
      <c r="Y124" s="586"/>
      <c r="Z124" s="586"/>
    </row>
    <row r="125" spans="11:26" ht="15.75" customHeight="1">
      <c r="K125" s="609"/>
      <c r="M125" s="609"/>
      <c r="O125" s="609"/>
      <c r="T125" s="586"/>
      <c r="U125" s="586"/>
      <c r="V125" s="586"/>
      <c r="W125" s="586"/>
      <c r="X125" s="586"/>
      <c r="Y125" s="586"/>
      <c r="Z125" s="586"/>
    </row>
    <row r="126" spans="11:26" ht="15.75" customHeight="1">
      <c r="K126" s="609"/>
      <c r="M126" s="609"/>
      <c r="O126" s="609"/>
      <c r="T126" s="586"/>
      <c r="U126" s="586"/>
      <c r="V126" s="586"/>
      <c r="W126" s="586"/>
      <c r="X126" s="586"/>
      <c r="Y126" s="586"/>
      <c r="Z126" s="586"/>
    </row>
    <row r="127" spans="11:26" ht="15.75" customHeight="1">
      <c r="K127" s="609"/>
      <c r="M127" s="609"/>
      <c r="O127" s="609"/>
      <c r="T127" s="586"/>
      <c r="U127" s="586"/>
      <c r="V127" s="586"/>
      <c r="W127" s="586"/>
      <c r="X127" s="586"/>
      <c r="Y127" s="586"/>
      <c r="Z127" s="586"/>
    </row>
    <row r="128" spans="11:26" ht="15.75" customHeight="1">
      <c r="K128" s="609"/>
      <c r="M128" s="609"/>
      <c r="O128" s="609"/>
      <c r="T128" s="586"/>
      <c r="U128" s="586"/>
      <c r="V128" s="586"/>
      <c r="W128" s="586"/>
      <c r="X128" s="586"/>
      <c r="Y128" s="586"/>
      <c r="Z128" s="586"/>
    </row>
    <row r="129" spans="11:26" ht="15.75" customHeight="1">
      <c r="K129" s="609"/>
      <c r="M129" s="609"/>
      <c r="O129" s="609"/>
      <c r="T129" s="586"/>
      <c r="U129" s="586"/>
      <c r="V129" s="586"/>
      <c r="W129" s="586"/>
      <c r="X129" s="586"/>
      <c r="Y129" s="586"/>
      <c r="Z129" s="586"/>
    </row>
    <row r="130" spans="11:26" ht="15.75" customHeight="1">
      <c r="K130" s="609"/>
      <c r="M130" s="609"/>
      <c r="O130" s="609"/>
      <c r="T130" s="586"/>
      <c r="U130" s="586"/>
      <c r="V130" s="586"/>
      <c r="W130" s="586"/>
      <c r="X130" s="586"/>
      <c r="Y130" s="586"/>
      <c r="Z130" s="586"/>
    </row>
    <row r="131" spans="11:26" ht="15.75" customHeight="1">
      <c r="K131" s="609"/>
      <c r="M131" s="609"/>
      <c r="O131" s="609"/>
      <c r="T131" s="586"/>
      <c r="U131" s="586"/>
      <c r="V131" s="586"/>
      <c r="W131" s="586"/>
      <c r="X131" s="586"/>
      <c r="Y131" s="586"/>
      <c r="Z131" s="586"/>
    </row>
    <row r="132" spans="11:26" ht="15.75" customHeight="1">
      <c r="K132" s="609"/>
      <c r="M132" s="609"/>
      <c r="O132" s="609"/>
      <c r="T132" s="586"/>
      <c r="U132" s="586"/>
      <c r="V132" s="586"/>
      <c r="W132" s="586"/>
      <c r="X132" s="586"/>
      <c r="Y132" s="586"/>
      <c r="Z132" s="586"/>
    </row>
    <row r="133" spans="11:26" ht="15.75" customHeight="1">
      <c r="K133" s="609"/>
      <c r="M133" s="609"/>
      <c r="O133" s="609"/>
      <c r="T133" s="586"/>
      <c r="U133" s="586"/>
      <c r="V133" s="586"/>
      <c r="W133" s="586"/>
      <c r="X133" s="586"/>
      <c r="Y133" s="586"/>
      <c r="Z133" s="586"/>
    </row>
    <row r="134" spans="11:26" ht="15.75" customHeight="1">
      <c r="K134" s="609"/>
      <c r="M134" s="609"/>
      <c r="O134" s="609"/>
      <c r="T134" s="586"/>
      <c r="U134" s="586"/>
      <c r="V134" s="586"/>
      <c r="W134" s="586"/>
      <c r="X134" s="586"/>
      <c r="Y134" s="586"/>
      <c r="Z134" s="586"/>
    </row>
    <row r="135" spans="11:26" ht="15.75" customHeight="1">
      <c r="K135" s="609"/>
      <c r="M135" s="609"/>
      <c r="O135" s="609"/>
      <c r="T135" s="586"/>
      <c r="U135" s="586"/>
      <c r="V135" s="586"/>
      <c r="W135" s="586"/>
      <c r="X135" s="586"/>
      <c r="Y135" s="586"/>
      <c r="Z135" s="586"/>
    </row>
    <row r="136" spans="11:26" ht="15.75" customHeight="1">
      <c r="K136" s="609"/>
      <c r="M136" s="609"/>
      <c r="O136" s="609"/>
      <c r="T136" s="586"/>
      <c r="U136" s="586"/>
      <c r="V136" s="586"/>
      <c r="W136" s="586"/>
      <c r="X136" s="586"/>
      <c r="Y136" s="586"/>
      <c r="Z136" s="586"/>
    </row>
    <row r="137" spans="11:26" ht="15.75" customHeight="1">
      <c r="K137" s="609"/>
      <c r="M137" s="609"/>
      <c r="O137" s="609"/>
      <c r="T137" s="586"/>
      <c r="U137" s="586"/>
      <c r="V137" s="586"/>
      <c r="W137" s="586"/>
      <c r="X137" s="586"/>
      <c r="Y137" s="586"/>
      <c r="Z137" s="586"/>
    </row>
    <row r="138" spans="11:26" ht="15.75" customHeight="1">
      <c r="K138" s="609"/>
      <c r="M138" s="609"/>
      <c r="O138" s="609"/>
      <c r="T138" s="586"/>
      <c r="U138" s="586"/>
      <c r="V138" s="586"/>
      <c r="W138" s="586"/>
      <c r="X138" s="586"/>
      <c r="Y138" s="586"/>
      <c r="Z138" s="586"/>
    </row>
    <row r="139" spans="11:26" ht="15.75" customHeight="1">
      <c r="K139" s="609"/>
      <c r="M139" s="609"/>
      <c r="O139" s="609"/>
      <c r="T139" s="586"/>
      <c r="U139" s="586"/>
      <c r="V139" s="586"/>
      <c r="W139" s="586"/>
      <c r="X139" s="586"/>
      <c r="Y139" s="586"/>
      <c r="Z139" s="586"/>
    </row>
    <row r="140" spans="11:26" ht="15.75" customHeight="1">
      <c r="K140" s="609"/>
      <c r="M140" s="609"/>
      <c r="O140" s="609"/>
      <c r="T140" s="586"/>
      <c r="U140" s="586"/>
      <c r="V140" s="586"/>
      <c r="W140" s="586"/>
      <c r="X140" s="586"/>
      <c r="Y140" s="586"/>
      <c r="Z140" s="586"/>
    </row>
    <row r="141" spans="11:26" ht="15.75" customHeight="1">
      <c r="K141" s="609"/>
      <c r="M141" s="609"/>
      <c r="O141" s="609"/>
      <c r="T141" s="586"/>
      <c r="U141" s="586"/>
      <c r="V141" s="586"/>
      <c r="W141" s="586"/>
      <c r="X141" s="586"/>
      <c r="Y141" s="586"/>
      <c r="Z141" s="586"/>
    </row>
    <row r="142" spans="11:26" ht="15.75" customHeight="1">
      <c r="K142" s="609"/>
      <c r="M142" s="609"/>
      <c r="O142" s="609"/>
      <c r="T142" s="586"/>
      <c r="U142" s="586"/>
      <c r="V142" s="586"/>
      <c r="W142" s="586"/>
      <c r="X142" s="586"/>
      <c r="Y142" s="586"/>
      <c r="Z142" s="586"/>
    </row>
    <row r="143" spans="11:26" ht="15.75" customHeight="1">
      <c r="K143" s="609"/>
      <c r="M143" s="609"/>
      <c r="O143" s="609"/>
      <c r="T143" s="586"/>
      <c r="U143" s="586"/>
      <c r="V143" s="586"/>
      <c r="W143" s="586"/>
      <c r="X143" s="586"/>
      <c r="Y143" s="586"/>
      <c r="Z143" s="586"/>
    </row>
    <row r="144" spans="11:26" ht="15.75" customHeight="1">
      <c r="K144" s="609"/>
      <c r="M144" s="609"/>
      <c r="O144" s="609"/>
      <c r="T144" s="586"/>
      <c r="U144" s="586"/>
      <c r="V144" s="586"/>
      <c r="W144" s="586"/>
      <c r="X144" s="586"/>
      <c r="Y144" s="586"/>
      <c r="Z144" s="586"/>
    </row>
    <row r="145" spans="11:26" ht="15.75" customHeight="1">
      <c r="K145" s="609"/>
      <c r="M145" s="609"/>
      <c r="O145" s="609"/>
      <c r="T145" s="586"/>
      <c r="U145" s="586"/>
      <c r="V145" s="586"/>
      <c r="W145" s="586"/>
      <c r="X145" s="586"/>
      <c r="Y145" s="586"/>
      <c r="Z145" s="586"/>
    </row>
    <row r="146" spans="11:26" ht="15.75" customHeight="1">
      <c r="K146" s="609"/>
      <c r="M146" s="609"/>
      <c r="O146" s="609"/>
      <c r="T146" s="586"/>
      <c r="U146" s="586"/>
      <c r="V146" s="586"/>
      <c r="W146" s="586"/>
      <c r="X146" s="586"/>
      <c r="Y146" s="586"/>
      <c r="Z146" s="586"/>
    </row>
    <row r="147" spans="11:26" ht="15.75" customHeight="1">
      <c r="K147" s="609"/>
      <c r="M147" s="609"/>
      <c r="O147" s="609"/>
      <c r="T147" s="586"/>
      <c r="U147" s="586"/>
      <c r="V147" s="586"/>
      <c r="W147" s="586"/>
      <c r="X147" s="586"/>
      <c r="Y147" s="586"/>
      <c r="Z147" s="586"/>
    </row>
    <row r="148" spans="11:26" ht="15.75" customHeight="1">
      <c r="K148" s="609"/>
      <c r="M148" s="609"/>
      <c r="O148" s="609"/>
      <c r="T148" s="586"/>
      <c r="U148" s="586"/>
      <c r="V148" s="586"/>
      <c r="W148" s="586"/>
      <c r="X148" s="586"/>
      <c r="Y148" s="586"/>
      <c r="Z148" s="586"/>
    </row>
    <row r="149" spans="11:26" ht="15.75" customHeight="1">
      <c r="K149" s="609"/>
      <c r="M149" s="609"/>
      <c r="O149" s="609"/>
      <c r="T149" s="586"/>
      <c r="U149" s="586"/>
      <c r="V149" s="586"/>
      <c r="W149" s="586"/>
      <c r="X149" s="586"/>
      <c r="Y149" s="586"/>
      <c r="Z149" s="586"/>
    </row>
    <row r="150" spans="11:26" ht="15.75" customHeight="1">
      <c r="K150" s="609"/>
      <c r="M150" s="609"/>
      <c r="O150" s="609"/>
      <c r="T150" s="586"/>
      <c r="U150" s="586"/>
      <c r="V150" s="586"/>
      <c r="W150" s="586"/>
      <c r="X150" s="586"/>
      <c r="Y150" s="586"/>
      <c r="Z150" s="586"/>
    </row>
    <row r="151" spans="11:26" ht="15.75" customHeight="1">
      <c r="K151" s="609"/>
      <c r="M151" s="609"/>
      <c r="O151" s="609"/>
      <c r="T151" s="586"/>
      <c r="U151" s="586"/>
      <c r="V151" s="586"/>
      <c r="W151" s="586"/>
      <c r="X151" s="586"/>
      <c r="Y151" s="586"/>
      <c r="Z151" s="586"/>
    </row>
    <row r="152" spans="11:26" ht="15.75" customHeight="1">
      <c r="K152" s="609"/>
      <c r="M152" s="609"/>
      <c r="O152" s="609"/>
      <c r="T152" s="586"/>
      <c r="U152" s="586"/>
      <c r="V152" s="586"/>
      <c r="W152" s="586"/>
      <c r="X152" s="586"/>
      <c r="Y152" s="586"/>
      <c r="Z152" s="586"/>
    </row>
    <row r="153" spans="11:26" ht="15.75" customHeight="1">
      <c r="K153" s="609"/>
      <c r="M153" s="609"/>
      <c r="O153" s="609"/>
      <c r="T153" s="586"/>
      <c r="U153" s="586"/>
      <c r="V153" s="586"/>
      <c r="W153" s="586"/>
      <c r="X153" s="586"/>
      <c r="Y153" s="586"/>
      <c r="Z153" s="586"/>
    </row>
    <row r="154" spans="11:26" ht="15.75" customHeight="1">
      <c r="K154" s="609"/>
      <c r="M154" s="609"/>
      <c r="O154" s="609"/>
      <c r="T154" s="586"/>
      <c r="U154" s="586"/>
      <c r="V154" s="586"/>
      <c r="W154" s="586"/>
      <c r="X154" s="586"/>
      <c r="Y154" s="586"/>
      <c r="Z154" s="586"/>
    </row>
    <row r="155" spans="11:26" ht="15.75" customHeight="1">
      <c r="K155" s="609"/>
      <c r="M155" s="609"/>
      <c r="O155" s="609"/>
      <c r="T155" s="586"/>
      <c r="U155" s="586"/>
      <c r="V155" s="586"/>
      <c r="W155" s="586"/>
      <c r="X155" s="586"/>
      <c r="Y155" s="586"/>
      <c r="Z155" s="586"/>
    </row>
    <row r="156" spans="11:26" ht="15.75" customHeight="1">
      <c r="K156" s="609"/>
      <c r="M156" s="609"/>
      <c r="O156" s="609"/>
      <c r="T156" s="586"/>
      <c r="U156" s="586"/>
      <c r="V156" s="586"/>
      <c r="W156" s="586"/>
      <c r="X156" s="586"/>
      <c r="Y156" s="586"/>
      <c r="Z156" s="586"/>
    </row>
    <row r="157" spans="11:26" ht="15.75" customHeight="1">
      <c r="K157" s="609"/>
      <c r="M157" s="609"/>
      <c r="O157" s="609"/>
      <c r="T157" s="586"/>
      <c r="U157" s="586"/>
      <c r="V157" s="586"/>
      <c r="W157" s="586"/>
      <c r="X157" s="586"/>
      <c r="Y157" s="586"/>
      <c r="Z157" s="586"/>
    </row>
    <row r="158" spans="11:26" ht="15.75" customHeight="1">
      <c r="K158" s="609"/>
      <c r="M158" s="609"/>
      <c r="O158" s="609"/>
      <c r="T158" s="586"/>
      <c r="U158" s="586"/>
      <c r="V158" s="586"/>
      <c r="W158" s="586"/>
      <c r="X158" s="586"/>
      <c r="Y158" s="586"/>
      <c r="Z158" s="586"/>
    </row>
    <row r="159" spans="11:26" ht="15.75" customHeight="1">
      <c r="K159" s="609"/>
      <c r="M159" s="609"/>
      <c r="O159" s="609"/>
      <c r="T159" s="586"/>
      <c r="U159" s="586"/>
      <c r="V159" s="586"/>
      <c r="W159" s="586"/>
      <c r="X159" s="586"/>
      <c r="Y159" s="586"/>
      <c r="Z159" s="586"/>
    </row>
    <row r="160" spans="11:26" ht="15.75" customHeight="1">
      <c r="K160" s="609"/>
      <c r="M160" s="609"/>
      <c r="O160" s="609"/>
      <c r="T160" s="586"/>
      <c r="U160" s="586"/>
      <c r="V160" s="586"/>
      <c r="W160" s="586"/>
      <c r="X160" s="586"/>
      <c r="Y160" s="586"/>
      <c r="Z160" s="586"/>
    </row>
    <row r="161" spans="11:26" ht="15.75" customHeight="1">
      <c r="K161" s="609"/>
      <c r="M161" s="609"/>
      <c r="O161" s="609"/>
      <c r="T161" s="586"/>
      <c r="U161" s="586"/>
      <c r="V161" s="586"/>
      <c r="W161" s="586"/>
      <c r="X161" s="586"/>
      <c r="Y161" s="586"/>
      <c r="Z161" s="586"/>
    </row>
    <row r="162" spans="11:26" ht="15.75" customHeight="1">
      <c r="K162" s="609"/>
      <c r="M162" s="609"/>
      <c r="O162" s="609"/>
      <c r="T162" s="586"/>
      <c r="U162" s="586"/>
      <c r="V162" s="586"/>
      <c r="W162" s="586"/>
      <c r="X162" s="586"/>
      <c r="Y162" s="586"/>
      <c r="Z162" s="586"/>
    </row>
    <row r="163" spans="11:26" ht="15.75" customHeight="1">
      <c r="K163" s="609"/>
      <c r="M163" s="609"/>
      <c r="O163" s="609"/>
      <c r="T163" s="586"/>
      <c r="U163" s="586"/>
      <c r="V163" s="586"/>
      <c r="W163" s="586"/>
      <c r="X163" s="586"/>
      <c r="Y163" s="586"/>
      <c r="Z163" s="586"/>
    </row>
    <row r="164" spans="11:26" ht="15.75" customHeight="1">
      <c r="K164" s="609"/>
      <c r="M164" s="609"/>
      <c r="O164" s="609"/>
      <c r="T164" s="586"/>
      <c r="U164" s="586"/>
      <c r="V164" s="586"/>
      <c r="W164" s="586"/>
      <c r="X164" s="586"/>
      <c r="Y164" s="586"/>
      <c r="Z164" s="586"/>
    </row>
    <row r="165" spans="11:26" ht="15.75" customHeight="1">
      <c r="K165" s="609"/>
      <c r="M165" s="609"/>
      <c r="O165" s="609"/>
      <c r="T165" s="586"/>
      <c r="U165" s="586"/>
      <c r="V165" s="586"/>
      <c r="W165" s="586"/>
      <c r="X165" s="586"/>
      <c r="Y165" s="586"/>
      <c r="Z165" s="586"/>
    </row>
    <row r="166" spans="11:26" ht="15.75" customHeight="1">
      <c r="K166" s="609"/>
      <c r="M166" s="609"/>
      <c r="O166" s="609"/>
      <c r="T166" s="586"/>
      <c r="U166" s="586"/>
      <c r="V166" s="586"/>
      <c r="W166" s="586"/>
      <c r="X166" s="586"/>
      <c r="Y166" s="586"/>
      <c r="Z166" s="586"/>
    </row>
    <row r="167" spans="11:26" ht="15.75" customHeight="1">
      <c r="K167" s="609"/>
      <c r="M167" s="609"/>
      <c r="O167" s="609"/>
      <c r="T167" s="586"/>
      <c r="U167" s="586"/>
      <c r="V167" s="586"/>
      <c r="W167" s="586"/>
      <c r="X167" s="586"/>
      <c r="Y167" s="586"/>
      <c r="Z167" s="586"/>
    </row>
    <row r="168" spans="11:26" ht="15.75" customHeight="1">
      <c r="K168" s="609"/>
      <c r="M168" s="609"/>
      <c r="O168" s="609"/>
      <c r="T168" s="586"/>
      <c r="U168" s="586"/>
      <c r="V168" s="586"/>
      <c r="W168" s="586"/>
      <c r="X168" s="586"/>
      <c r="Y168" s="586"/>
      <c r="Z168" s="586"/>
    </row>
    <row r="169" spans="11:26" ht="15.75" customHeight="1">
      <c r="K169" s="609"/>
      <c r="M169" s="609"/>
      <c r="O169" s="609"/>
      <c r="T169" s="586"/>
      <c r="U169" s="586"/>
      <c r="V169" s="586"/>
      <c r="W169" s="586"/>
      <c r="X169" s="586"/>
      <c r="Y169" s="586"/>
      <c r="Z169" s="586"/>
    </row>
    <row r="170" spans="11:26" ht="15.75" customHeight="1">
      <c r="K170" s="609"/>
      <c r="M170" s="609"/>
      <c r="O170" s="609"/>
      <c r="T170" s="586"/>
      <c r="U170" s="586"/>
      <c r="V170" s="586"/>
      <c r="W170" s="586"/>
      <c r="X170" s="586"/>
      <c r="Y170" s="586"/>
      <c r="Z170" s="586"/>
    </row>
    <row r="171" spans="11:26" ht="15.75" customHeight="1">
      <c r="K171" s="609"/>
      <c r="M171" s="609"/>
      <c r="O171" s="609"/>
      <c r="T171" s="586"/>
      <c r="U171" s="586"/>
      <c r="V171" s="586"/>
      <c r="W171" s="586"/>
      <c r="X171" s="586"/>
      <c r="Y171" s="586"/>
      <c r="Z171" s="586"/>
    </row>
    <row r="172" spans="11:26" ht="15.75" customHeight="1">
      <c r="K172" s="609"/>
      <c r="M172" s="609"/>
      <c r="O172" s="609"/>
      <c r="T172" s="586"/>
      <c r="U172" s="586"/>
      <c r="V172" s="586"/>
      <c r="W172" s="586"/>
      <c r="X172" s="586"/>
      <c r="Y172" s="586"/>
      <c r="Z172" s="586"/>
    </row>
    <row r="173" spans="11:26" ht="15.75" customHeight="1">
      <c r="K173" s="609"/>
      <c r="M173" s="609"/>
      <c r="O173" s="609"/>
      <c r="T173" s="586"/>
      <c r="U173" s="586"/>
      <c r="V173" s="586"/>
      <c r="W173" s="586"/>
      <c r="X173" s="586"/>
      <c r="Y173" s="586"/>
      <c r="Z173" s="586"/>
    </row>
    <row r="174" spans="11:26" ht="15.75" customHeight="1">
      <c r="K174" s="609"/>
      <c r="M174" s="609"/>
      <c r="O174" s="609"/>
      <c r="T174" s="586"/>
      <c r="U174" s="586"/>
      <c r="V174" s="586"/>
      <c r="W174" s="586"/>
      <c r="X174" s="586"/>
      <c r="Y174" s="586"/>
      <c r="Z174" s="586"/>
    </row>
    <row r="175" spans="11:26" ht="15.75" customHeight="1">
      <c r="K175" s="609"/>
      <c r="M175" s="609"/>
      <c r="O175" s="609"/>
      <c r="T175" s="586"/>
      <c r="U175" s="586"/>
      <c r="V175" s="586"/>
      <c r="W175" s="586"/>
      <c r="X175" s="586"/>
      <c r="Y175" s="586"/>
      <c r="Z175" s="586"/>
    </row>
    <row r="176" spans="11:26" ht="15.75" customHeight="1">
      <c r="K176" s="609"/>
      <c r="M176" s="609"/>
      <c r="O176" s="609"/>
      <c r="T176" s="586"/>
      <c r="U176" s="586"/>
      <c r="V176" s="586"/>
      <c r="W176" s="586"/>
      <c r="X176" s="586"/>
      <c r="Y176" s="586"/>
      <c r="Z176" s="586"/>
    </row>
    <row r="177" spans="11:26" ht="15.75" customHeight="1">
      <c r="K177" s="609"/>
      <c r="M177" s="609"/>
      <c r="O177" s="609"/>
      <c r="T177" s="586"/>
      <c r="U177" s="586"/>
      <c r="V177" s="586"/>
      <c r="W177" s="586"/>
      <c r="X177" s="586"/>
      <c r="Y177" s="586"/>
      <c r="Z177" s="586"/>
    </row>
    <row r="178" spans="11:26" ht="15.75" customHeight="1">
      <c r="K178" s="609"/>
      <c r="M178" s="609"/>
      <c r="O178" s="609"/>
      <c r="T178" s="586"/>
      <c r="U178" s="586"/>
      <c r="V178" s="586"/>
      <c r="W178" s="586"/>
      <c r="X178" s="586"/>
      <c r="Y178" s="586"/>
      <c r="Z178" s="586"/>
    </row>
    <row r="179" spans="11:26" ht="15.75" customHeight="1">
      <c r="K179" s="609"/>
      <c r="M179" s="609"/>
      <c r="O179" s="609"/>
      <c r="T179" s="586"/>
      <c r="U179" s="586"/>
      <c r="V179" s="586"/>
      <c r="W179" s="586"/>
      <c r="X179" s="586"/>
      <c r="Y179" s="586"/>
      <c r="Z179" s="586"/>
    </row>
    <row r="180" spans="11:26" ht="15.75" customHeight="1">
      <c r="K180" s="609"/>
      <c r="M180" s="609"/>
      <c r="O180" s="609"/>
      <c r="T180" s="586"/>
      <c r="U180" s="586"/>
      <c r="V180" s="586"/>
      <c r="W180" s="586"/>
      <c r="X180" s="586"/>
      <c r="Y180" s="586"/>
      <c r="Z180" s="586"/>
    </row>
    <row r="181" spans="11:26" ht="15.75" customHeight="1">
      <c r="K181" s="609"/>
      <c r="M181" s="609"/>
      <c r="O181" s="609"/>
      <c r="T181" s="586"/>
      <c r="U181" s="586"/>
      <c r="V181" s="586"/>
      <c r="W181" s="586"/>
      <c r="X181" s="586"/>
      <c r="Y181" s="586"/>
      <c r="Z181" s="586"/>
    </row>
    <row r="182" spans="11:26" ht="15.75" customHeight="1">
      <c r="K182" s="609"/>
      <c r="M182" s="609"/>
      <c r="O182" s="609"/>
      <c r="T182" s="586"/>
      <c r="U182" s="586"/>
      <c r="V182" s="586"/>
      <c r="W182" s="586"/>
      <c r="X182" s="586"/>
      <c r="Y182" s="586"/>
      <c r="Z182" s="586"/>
    </row>
    <row r="183" spans="11:26" ht="15.75" customHeight="1">
      <c r="K183" s="609"/>
      <c r="M183" s="609"/>
      <c r="O183" s="609"/>
      <c r="T183" s="586"/>
      <c r="U183" s="586"/>
      <c r="V183" s="586"/>
      <c r="W183" s="586"/>
      <c r="X183" s="586"/>
      <c r="Y183" s="586"/>
      <c r="Z183" s="586"/>
    </row>
    <row r="184" spans="11:26" ht="15.75" customHeight="1">
      <c r="K184" s="609"/>
      <c r="M184" s="609"/>
      <c r="O184" s="609"/>
      <c r="T184" s="586"/>
      <c r="U184" s="586"/>
      <c r="V184" s="586"/>
      <c r="W184" s="586"/>
      <c r="X184" s="586"/>
      <c r="Y184" s="586"/>
      <c r="Z184" s="586"/>
    </row>
    <row r="185" spans="11:26" ht="15.75" customHeight="1">
      <c r="K185" s="609"/>
      <c r="M185" s="609"/>
      <c r="O185" s="609"/>
      <c r="T185" s="586"/>
      <c r="U185" s="586"/>
      <c r="V185" s="586"/>
      <c r="W185" s="586"/>
      <c r="X185" s="586"/>
      <c r="Y185" s="586"/>
      <c r="Z185" s="586"/>
    </row>
    <row r="186" spans="11:26" ht="15.75" customHeight="1">
      <c r="K186" s="609"/>
      <c r="M186" s="609"/>
      <c r="O186" s="609"/>
      <c r="T186" s="586"/>
      <c r="U186" s="586"/>
      <c r="V186" s="586"/>
      <c r="W186" s="586"/>
      <c r="X186" s="586"/>
      <c r="Y186" s="586"/>
      <c r="Z186" s="586"/>
    </row>
    <row r="187" spans="11:26" ht="15.75" customHeight="1">
      <c r="K187" s="609"/>
      <c r="M187" s="609"/>
      <c r="O187" s="609"/>
      <c r="T187" s="586"/>
      <c r="U187" s="586"/>
      <c r="V187" s="586"/>
      <c r="W187" s="586"/>
      <c r="X187" s="586"/>
      <c r="Y187" s="586"/>
      <c r="Z187" s="586"/>
    </row>
    <row r="188" spans="11:26" ht="15.75" customHeight="1">
      <c r="K188" s="609"/>
      <c r="M188" s="609"/>
      <c r="O188" s="609"/>
      <c r="T188" s="586"/>
      <c r="U188" s="586"/>
      <c r="V188" s="586"/>
      <c r="W188" s="586"/>
      <c r="X188" s="586"/>
      <c r="Y188" s="586"/>
      <c r="Z188" s="586"/>
    </row>
    <row r="189" spans="11:26" ht="15.75" customHeight="1">
      <c r="K189" s="609"/>
      <c r="M189" s="609"/>
      <c r="O189" s="609"/>
      <c r="T189" s="586"/>
      <c r="U189" s="586"/>
      <c r="V189" s="586"/>
      <c r="W189" s="586"/>
      <c r="X189" s="586"/>
      <c r="Y189" s="586"/>
      <c r="Z189" s="586"/>
    </row>
    <row r="190" spans="11:26" ht="15.75" customHeight="1">
      <c r="K190" s="609"/>
      <c r="M190" s="609"/>
      <c r="O190" s="609"/>
      <c r="T190" s="586"/>
      <c r="U190" s="586"/>
      <c r="V190" s="586"/>
      <c r="W190" s="586"/>
      <c r="X190" s="586"/>
      <c r="Y190" s="586"/>
      <c r="Z190" s="586"/>
    </row>
    <row r="191" spans="11:26" ht="15.75" customHeight="1">
      <c r="K191" s="609"/>
      <c r="M191" s="609"/>
      <c r="O191" s="609"/>
      <c r="T191" s="586"/>
      <c r="U191" s="586"/>
      <c r="V191" s="586"/>
      <c r="W191" s="586"/>
      <c r="X191" s="586"/>
      <c r="Y191" s="586"/>
      <c r="Z191" s="586"/>
    </row>
    <row r="192" spans="11:26" ht="15.75" customHeight="1">
      <c r="K192" s="609"/>
      <c r="M192" s="609"/>
      <c r="O192" s="609"/>
      <c r="T192" s="586"/>
      <c r="U192" s="586"/>
      <c r="V192" s="586"/>
      <c r="W192" s="586"/>
      <c r="X192" s="586"/>
      <c r="Y192" s="586"/>
      <c r="Z192" s="586"/>
    </row>
    <row r="193" spans="11:26" ht="15.75" customHeight="1">
      <c r="K193" s="609"/>
      <c r="M193" s="609"/>
      <c r="O193" s="609"/>
      <c r="T193" s="586"/>
      <c r="U193" s="586"/>
      <c r="V193" s="586"/>
      <c r="W193" s="586"/>
      <c r="X193" s="586"/>
      <c r="Y193" s="586"/>
      <c r="Z193" s="586"/>
    </row>
    <row r="194" spans="11:26" ht="15.75" customHeight="1">
      <c r="K194" s="609"/>
      <c r="M194" s="609"/>
      <c r="O194" s="609"/>
      <c r="T194" s="586"/>
      <c r="U194" s="586"/>
      <c r="V194" s="586"/>
      <c r="W194" s="586"/>
      <c r="X194" s="586"/>
      <c r="Y194" s="586"/>
      <c r="Z194" s="586"/>
    </row>
    <row r="195" spans="11:26" ht="15.75" customHeight="1">
      <c r="K195" s="609"/>
      <c r="M195" s="609"/>
      <c r="O195" s="609"/>
      <c r="T195" s="586"/>
      <c r="U195" s="586"/>
      <c r="V195" s="586"/>
      <c r="W195" s="586"/>
      <c r="X195" s="586"/>
      <c r="Y195" s="586"/>
      <c r="Z195" s="586"/>
    </row>
    <row r="196" spans="11:26" ht="15.75" customHeight="1">
      <c r="K196" s="609"/>
      <c r="M196" s="609"/>
      <c r="O196" s="609"/>
      <c r="T196" s="586"/>
      <c r="U196" s="586"/>
      <c r="V196" s="586"/>
      <c r="W196" s="586"/>
      <c r="X196" s="586"/>
      <c r="Y196" s="586"/>
      <c r="Z196" s="586"/>
    </row>
    <row r="197" spans="11:26" ht="15.75" customHeight="1">
      <c r="K197" s="609"/>
      <c r="M197" s="609"/>
      <c r="O197" s="609"/>
      <c r="T197" s="586"/>
      <c r="U197" s="586"/>
      <c r="V197" s="586"/>
      <c r="W197" s="586"/>
      <c r="X197" s="586"/>
      <c r="Y197" s="586"/>
      <c r="Z197" s="586"/>
    </row>
    <row r="198" spans="11:26" ht="15.75" customHeight="1">
      <c r="K198" s="609"/>
      <c r="M198" s="609"/>
      <c r="O198" s="609"/>
      <c r="T198" s="586"/>
      <c r="U198" s="586"/>
      <c r="V198" s="586"/>
      <c r="W198" s="586"/>
      <c r="X198" s="586"/>
      <c r="Y198" s="586"/>
      <c r="Z198" s="586"/>
    </row>
    <row r="199" spans="11:26" ht="15.75" customHeight="1">
      <c r="K199" s="609"/>
      <c r="M199" s="609"/>
      <c r="O199" s="609"/>
      <c r="T199" s="586"/>
      <c r="U199" s="586"/>
      <c r="V199" s="586"/>
      <c r="W199" s="586"/>
      <c r="X199" s="586"/>
      <c r="Y199" s="586"/>
      <c r="Z199" s="586"/>
    </row>
    <row r="200" spans="11:26" ht="15.75" customHeight="1">
      <c r="K200" s="609"/>
      <c r="M200" s="609"/>
      <c r="O200" s="609"/>
      <c r="T200" s="586"/>
      <c r="U200" s="586"/>
      <c r="V200" s="586"/>
      <c r="W200" s="586"/>
      <c r="X200" s="586"/>
      <c r="Y200" s="586"/>
      <c r="Z200" s="586"/>
    </row>
    <row r="201" spans="11:26" ht="15.75" customHeight="1">
      <c r="K201" s="609"/>
      <c r="M201" s="609"/>
      <c r="O201" s="609"/>
      <c r="T201" s="586"/>
      <c r="U201" s="586"/>
      <c r="V201" s="586"/>
      <c r="W201" s="586"/>
      <c r="X201" s="586"/>
      <c r="Y201" s="586"/>
      <c r="Z201" s="586"/>
    </row>
    <row r="202" spans="11:26" ht="15.75" customHeight="1">
      <c r="K202" s="609"/>
      <c r="M202" s="609"/>
      <c r="O202" s="609"/>
      <c r="T202" s="586"/>
      <c r="U202" s="586"/>
      <c r="V202" s="586"/>
      <c r="W202" s="586"/>
      <c r="X202" s="586"/>
      <c r="Y202" s="586"/>
      <c r="Z202" s="586"/>
    </row>
    <row r="203" spans="11:26" ht="15.75" customHeight="1">
      <c r="K203" s="609"/>
      <c r="M203" s="609"/>
      <c r="O203" s="609"/>
      <c r="T203" s="586"/>
      <c r="U203" s="586"/>
      <c r="V203" s="586"/>
      <c r="W203" s="586"/>
      <c r="X203" s="586"/>
      <c r="Y203" s="586"/>
      <c r="Z203" s="586"/>
    </row>
    <row r="204" spans="11:26" ht="15.75" customHeight="1">
      <c r="K204" s="609"/>
      <c r="M204" s="609"/>
      <c r="O204" s="609"/>
      <c r="T204" s="586"/>
      <c r="U204" s="586"/>
      <c r="V204" s="586"/>
      <c r="W204" s="586"/>
      <c r="X204" s="586"/>
      <c r="Y204" s="586"/>
      <c r="Z204" s="586"/>
    </row>
    <row r="205" spans="11:26" ht="15.75" customHeight="1">
      <c r="K205" s="609"/>
      <c r="M205" s="609"/>
      <c r="O205" s="609"/>
      <c r="T205" s="586"/>
      <c r="U205" s="586"/>
      <c r="V205" s="586"/>
      <c r="W205" s="586"/>
      <c r="X205" s="586"/>
      <c r="Y205" s="586"/>
      <c r="Z205" s="586"/>
    </row>
    <row r="206" spans="11:26" ht="15.75" customHeight="1">
      <c r="K206" s="609"/>
      <c r="M206" s="609"/>
      <c r="O206" s="609"/>
      <c r="T206" s="586"/>
      <c r="U206" s="586"/>
      <c r="V206" s="586"/>
      <c r="W206" s="586"/>
      <c r="X206" s="586"/>
      <c r="Y206" s="586"/>
      <c r="Z206" s="586"/>
    </row>
    <row r="207" spans="11:26" ht="15.75" customHeight="1">
      <c r="K207" s="609"/>
      <c r="M207" s="609"/>
      <c r="O207" s="609"/>
      <c r="T207" s="586"/>
      <c r="U207" s="586"/>
      <c r="V207" s="586"/>
      <c r="W207" s="586"/>
      <c r="X207" s="586"/>
      <c r="Y207" s="586"/>
      <c r="Z207" s="586"/>
    </row>
    <row r="208" spans="11:26" ht="15.75" customHeight="1">
      <c r="K208" s="609"/>
      <c r="M208" s="609"/>
      <c r="O208" s="609"/>
      <c r="T208" s="586"/>
      <c r="U208" s="586"/>
      <c r="V208" s="586"/>
      <c r="W208" s="586"/>
      <c r="X208" s="586"/>
      <c r="Y208" s="586"/>
      <c r="Z208" s="586"/>
    </row>
    <row r="209" spans="11:26" ht="15.75" customHeight="1">
      <c r="K209" s="609"/>
      <c r="M209" s="609"/>
      <c r="O209" s="609"/>
      <c r="T209" s="586"/>
      <c r="U209" s="586"/>
      <c r="V209" s="586"/>
      <c r="W209" s="586"/>
      <c r="X209" s="586"/>
      <c r="Y209" s="586"/>
      <c r="Z209" s="586"/>
    </row>
    <row r="210" spans="11:26" ht="15.75" customHeight="1">
      <c r="K210" s="609"/>
      <c r="M210" s="609"/>
      <c r="O210" s="609"/>
      <c r="T210" s="586"/>
      <c r="U210" s="586"/>
      <c r="V210" s="586"/>
      <c r="W210" s="586"/>
      <c r="X210" s="586"/>
      <c r="Y210" s="586"/>
      <c r="Z210" s="586"/>
    </row>
    <row r="211" spans="11:26" ht="15.75" customHeight="1">
      <c r="K211" s="609"/>
      <c r="M211" s="609"/>
      <c r="O211" s="609"/>
      <c r="T211" s="586"/>
      <c r="U211" s="586"/>
      <c r="V211" s="586"/>
      <c r="W211" s="586"/>
      <c r="X211" s="586"/>
      <c r="Y211" s="586"/>
      <c r="Z211" s="586"/>
    </row>
    <row r="212" spans="11:26" ht="15.75" customHeight="1">
      <c r="K212" s="609"/>
      <c r="M212" s="609"/>
      <c r="O212" s="609"/>
      <c r="T212" s="586"/>
      <c r="U212" s="586"/>
      <c r="V212" s="586"/>
      <c r="W212" s="586"/>
      <c r="X212" s="586"/>
      <c r="Y212" s="586"/>
      <c r="Z212" s="586"/>
    </row>
    <row r="213" spans="11:26" ht="15.75" customHeight="1">
      <c r="K213" s="609"/>
      <c r="M213" s="609"/>
      <c r="O213" s="609"/>
      <c r="T213" s="586"/>
      <c r="U213" s="586"/>
      <c r="V213" s="586"/>
      <c r="W213" s="586"/>
      <c r="X213" s="586"/>
      <c r="Y213" s="586"/>
      <c r="Z213" s="586"/>
    </row>
    <row r="214" spans="11:26" ht="15.75" customHeight="1">
      <c r="K214" s="609"/>
      <c r="M214" s="609"/>
      <c r="O214" s="609"/>
      <c r="T214" s="586"/>
      <c r="U214" s="586"/>
      <c r="V214" s="586"/>
      <c r="W214" s="586"/>
      <c r="X214" s="586"/>
      <c r="Y214" s="586"/>
      <c r="Z214" s="586"/>
    </row>
    <row r="215" spans="11:26" ht="15.75" customHeight="1">
      <c r="K215" s="609"/>
      <c r="M215" s="609"/>
      <c r="O215" s="609"/>
      <c r="T215" s="586"/>
      <c r="U215" s="586"/>
      <c r="V215" s="586"/>
      <c r="W215" s="586"/>
      <c r="X215" s="586"/>
      <c r="Y215" s="586"/>
      <c r="Z215" s="586"/>
    </row>
    <row r="216" spans="11:26" ht="15.75" customHeight="1">
      <c r="K216" s="609"/>
      <c r="M216" s="609"/>
      <c r="O216" s="609"/>
      <c r="T216" s="586"/>
      <c r="U216" s="586"/>
      <c r="V216" s="586"/>
      <c r="W216" s="586"/>
      <c r="X216" s="586"/>
      <c r="Y216" s="586"/>
      <c r="Z216" s="586"/>
    </row>
    <row r="217" spans="11:26" ht="15.75" customHeight="1">
      <c r="K217" s="609"/>
      <c r="M217" s="609"/>
      <c r="O217" s="609"/>
      <c r="T217" s="586"/>
      <c r="U217" s="586"/>
      <c r="V217" s="586"/>
      <c r="W217" s="586"/>
      <c r="X217" s="586"/>
      <c r="Y217" s="586"/>
      <c r="Z217" s="586"/>
    </row>
    <row r="218" spans="11:26" ht="15.75" customHeight="1">
      <c r="K218" s="609"/>
      <c r="M218" s="609"/>
      <c r="O218" s="609"/>
      <c r="T218" s="586"/>
      <c r="U218" s="586"/>
      <c r="V218" s="586"/>
      <c r="W218" s="586"/>
      <c r="X218" s="586"/>
      <c r="Y218" s="586"/>
      <c r="Z218" s="586"/>
    </row>
    <row r="219" spans="11:26" ht="15.75" customHeight="1">
      <c r="K219" s="609"/>
      <c r="M219" s="609"/>
      <c r="O219" s="609"/>
      <c r="T219" s="586"/>
      <c r="U219" s="586"/>
      <c r="V219" s="586"/>
      <c r="W219" s="586"/>
      <c r="X219" s="586"/>
      <c r="Y219" s="586"/>
      <c r="Z219" s="586"/>
    </row>
    <row r="220" spans="11:26" ht="15.75" customHeight="1">
      <c r="K220" s="609"/>
      <c r="M220" s="609"/>
      <c r="O220" s="609"/>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E3" sqref="E3"/>
    </sheetView>
  </sheetViews>
  <sheetFormatPr baseColWidth="10" defaultColWidth="12.625" defaultRowHeight="15" customHeight="1"/>
  <cols>
    <col min="1" max="1" width="6" style="755" customWidth="1"/>
    <col min="2" max="2" width="13.875" style="755" customWidth="1"/>
    <col min="3" max="3" width="16.5" style="755" customWidth="1"/>
    <col min="4" max="4" width="6.625" style="755" customWidth="1"/>
    <col min="5" max="5" width="34.5" style="755" customWidth="1"/>
    <col min="6" max="6" width="6.125" style="755" customWidth="1"/>
    <col min="7" max="7" width="31.625" style="755" customWidth="1"/>
    <col min="8" max="8" width="13.75" style="755" customWidth="1"/>
    <col min="9" max="9" width="13.375" style="755" customWidth="1"/>
    <col min="10" max="10" width="26" style="755" customWidth="1"/>
    <col min="11" max="11" width="8.5" style="755" customWidth="1"/>
    <col min="12" max="12" width="53.125" style="755" customWidth="1"/>
    <col min="13" max="13" width="8.5" style="755" customWidth="1"/>
    <col min="14" max="14" width="53.125" style="755" customWidth="1"/>
    <col min="15" max="15" width="8.5" style="755" customWidth="1"/>
    <col min="16" max="16" width="53.125" style="755" customWidth="1"/>
    <col min="17" max="19" width="16.25" style="755" customWidth="1"/>
    <col min="20" max="20" width="10.75" style="755" customWidth="1"/>
    <col min="21" max="21" width="74.125" style="755" customWidth="1"/>
    <col min="22" max="26" width="9.375" style="755" customWidth="1"/>
    <col min="27" max="16384" width="12.625" style="755"/>
  </cols>
  <sheetData>
    <row r="1" spans="1:26" ht="16.5" customHeight="1">
      <c r="A1" s="1135" t="s">
        <v>0</v>
      </c>
      <c r="B1" s="1134" t="s">
        <v>1</v>
      </c>
      <c r="C1" s="1134" t="s">
        <v>2</v>
      </c>
      <c r="D1" s="1134" t="s">
        <v>3</v>
      </c>
      <c r="E1" s="1134" t="s">
        <v>3</v>
      </c>
      <c r="F1" s="1134" t="s">
        <v>4</v>
      </c>
      <c r="G1" s="1134" t="s">
        <v>4</v>
      </c>
      <c r="H1" s="1126" t="s">
        <v>5</v>
      </c>
      <c r="I1" s="1137" t="s">
        <v>7</v>
      </c>
      <c r="J1" s="1130" t="s">
        <v>10</v>
      </c>
      <c r="K1" s="1131"/>
      <c r="L1" s="1131"/>
      <c r="M1" s="1132"/>
      <c r="N1" s="1130" t="s">
        <v>11</v>
      </c>
      <c r="O1" s="1131"/>
      <c r="P1" s="1132"/>
      <c r="Q1" s="1130" t="s">
        <v>12</v>
      </c>
      <c r="R1" s="1131"/>
      <c r="S1" s="1132"/>
      <c r="T1" s="888"/>
      <c r="U1" s="888"/>
      <c r="V1" s="888"/>
      <c r="W1" s="888"/>
      <c r="X1" s="888"/>
      <c r="Y1" s="888"/>
      <c r="Z1" s="888"/>
    </row>
    <row r="2" spans="1:26" ht="90.75" customHeight="1">
      <c r="A2" s="1155"/>
      <c r="B2" s="1153"/>
      <c r="C2" s="1153"/>
      <c r="D2" s="1153"/>
      <c r="E2" s="1153"/>
      <c r="F2" s="1153"/>
      <c r="G2" s="1153"/>
      <c r="H2" s="1153"/>
      <c r="I2" s="1154"/>
      <c r="J2" s="1003" t="s">
        <v>13</v>
      </c>
      <c r="K2" s="1004" t="s">
        <v>14</v>
      </c>
      <c r="L2" s="535" t="s">
        <v>15</v>
      </c>
      <c r="M2" s="1005" t="s">
        <v>14</v>
      </c>
      <c r="N2" s="1003" t="s">
        <v>254</v>
      </c>
      <c r="O2" s="1004" t="s">
        <v>14</v>
      </c>
      <c r="P2" s="1007" t="s">
        <v>19</v>
      </c>
      <c r="Q2" s="1003" t="s">
        <v>20</v>
      </c>
      <c r="R2" s="535" t="s">
        <v>21</v>
      </c>
      <c r="S2" s="1007" t="s">
        <v>22</v>
      </c>
      <c r="T2" s="889"/>
      <c r="U2" s="889"/>
      <c r="V2" s="889"/>
      <c r="W2" s="889"/>
      <c r="X2" s="889"/>
      <c r="Y2" s="889"/>
      <c r="Z2" s="889"/>
    </row>
    <row r="3" spans="1:26" ht="80.099999999999994" customHeight="1">
      <c r="A3" s="536" t="s">
        <v>16</v>
      </c>
      <c r="B3" s="537" t="s">
        <v>17</v>
      </c>
      <c r="C3" s="537" t="s">
        <v>24</v>
      </c>
      <c r="D3" s="538" t="s">
        <v>25</v>
      </c>
      <c r="E3" s="539" t="s">
        <v>26</v>
      </c>
      <c r="F3" s="538" t="s">
        <v>31</v>
      </c>
      <c r="G3" s="539" t="s">
        <v>34</v>
      </c>
      <c r="H3" s="540"/>
      <c r="I3" s="747" t="s">
        <v>92</v>
      </c>
      <c r="J3" s="542"/>
      <c r="K3" s="907">
        <v>0</v>
      </c>
      <c r="L3" s="539"/>
      <c r="M3" s="908">
        <v>0</v>
      </c>
      <c r="N3" s="542"/>
      <c r="O3" s="1019"/>
      <c r="P3" s="909"/>
      <c r="Q3" s="910"/>
      <c r="R3" s="539"/>
      <c r="S3" s="544"/>
      <c r="T3" s="1066"/>
      <c r="U3" s="927"/>
      <c r="V3" s="888"/>
      <c r="W3" s="888"/>
      <c r="X3" s="888"/>
      <c r="Y3" s="888"/>
      <c r="Z3" s="888"/>
    </row>
    <row r="4" spans="1:26" ht="80.099999999999994" customHeight="1">
      <c r="A4" s="536" t="s">
        <v>16</v>
      </c>
      <c r="B4" s="537" t="s">
        <v>17</v>
      </c>
      <c r="C4" s="537" t="s">
        <v>24</v>
      </c>
      <c r="D4" s="538" t="s">
        <v>25</v>
      </c>
      <c r="E4" s="539" t="s">
        <v>26</v>
      </c>
      <c r="F4" s="538" t="s">
        <v>145</v>
      </c>
      <c r="G4" s="539" t="s">
        <v>152</v>
      </c>
      <c r="H4" s="540"/>
      <c r="I4" s="747" t="s">
        <v>92</v>
      </c>
      <c r="J4" s="542"/>
      <c r="K4" s="907">
        <v>0</v>
      </c>
      <c r="L4" s="539"/>
      <c r="M4" s="908">
        <v>0</v>
      </c>
      <c r="N4" s="542"/>
      <c r="O4" s="1019"/>
      <c r="P4" s="909"/>
      <c r="Q4" s="910"/>
      <c r="R4" s="539"/>
      <c r="S4" s="544"/>
      <c r="T4" s="1066"/>
      <c r="U4" s="927"/>
      <c r="V4" s="889"/>
      <c r="W4" s="889"/>
      <c r="X4" s="889"/>
      <c r="Y4" s="889"/>
      <c r="Z4" s="889"/>
    </row>
    <row r="5" spans="1:26" ht="80.099999999999994" customHeight="1">
      <c r="A5" s="536" t="s">
        <v>16</v>
      </c>
      <c r="B5" s="537" t="s">
        <v>17</v>
      </c>
      <c r="C5" s="537" t="s">
        <v>24</v>
      </c>
      <c r="D5" s="538" t="s">
        <v>25</v>
      </c>
      <c r="E5" s="539" t="s">
        <v>26</v>
      </c>
      <c r="F5" s="538" t="s">
        <v>179</v>
      </c>
      <c r="G5" s="539" t="s">
        <v>180</v>
      </c>
      <c r="H5" s="540"/>
      <c r="I5" s="747" t="s">
        <v>92</v>
      </c>
      <c r="J5" s="542"/>
      <c r="K5" s="907">
        <v>0</v>
      </c>
      <c r="L5" s="539"/>
      <c r="M5" s="908">
        <v>0</v>
      </c>
      <c r="N5" s="542"/>
      <c r="O5" s="1019"/>
      <c r="P5" s="909"/>
      <c r="Q5" s="910"/>
      <c r="R5" s="539"/>
      <c r="S5" s="544"/>
      <c r="T5" s="1066"/>
      <c r="U5" s="927"/>
      <c r="V5" s="754"/>
      <c r="W5" s="754"/>
      <c r="X5" s="754"/>
      <c r="Y5" s="754"/>
      <c r="Z5" s="754"/>
    </row>
    <row r="6" spans="1:26" ht="80.099999999999994" customHeight="1">
      <c r="A6" s="536" t="s">
        <v>16</v>
      </c>
      <c r="B6" s="537" t="s">
        <v>17</v>
      </c>
      <c r="C6" s="537" t="s">
        <v>24</v>
      </c>
      <c r="D6" s="538" t="s">
        <v>25</v>
      </c>
      <c r="E6" s="539" t="s">
        <v>26</v>
      </c>
      <c r="F6" s="538" t="s">
        <v>199</v>
      </c>
      <c r="G6" s="539" t="s">
        <v>200</v>
      </c>
      <c r="H6" s="540" t="s">
        <v>201</v>
      </c>
      <c r="I6" s="747"/>
      <c r="J6" s="542" t="s">
        <v>202</v>
      </c>
      <c r="K6" s="907">
        <v>100000000</v>
      </c>
      <c r="L6" s="539"/>
      <c r="M6" s="908">
        <v>0</v>
      </c>
      <c r="N6" s="1015" t="s">
        <v>1811</v>
      </c>
      <c r="O6" s="1019"/>
      <c r="P6" s="1009" t="s">
        <v>1812</v>
      </c>
      <c r="Q6" s="1017" t="s">
        <v>53</v>
      </c>
      <c r="R6" s="912" t="s">
        <v>1813</v>
      </c>
      <c r="S6" s="544"/>
      <c r="T6" s="1066"/>
      <c r="U6" s="927"/>
      <c r="V6" s="754"/>
      <c r="W6" s="754"/>
      <c r="X6" s="754"/>
      <c r="Y6" s="754"/>
      <c r="Z6" s="754"/>
    </row>
    <row r="7" spans="1:26" ht="80.099999999999994" customHeight="1">
      <c r="A7" s="536" t="s">
        <v>23</v>
      </c>
      <c r="B7" s="537" t="s">
        <v>532</v>
      </c>
      <c r="C7" s="537" t="s">
        <v>28</v>
      </c>
      <c r="D7" s="538" t="s">
        <v>533</v>
      </c>
      <c r="E7" s="539" t="s">
        <v>534</v>
      </c>
      <c r="F7" s="538" t="s">
        <v>1423</v>
      </c>
      <c r="G7" s="539" t="s">
        <v>1424</v>
      </c>
      <c r="H7" s="540"/>
      <c r="I7" s="747" t="s">
        <v>92</v>
      </c>
      <c r="J7" s="542"/>
      <c r="K7" s="907">
        <v>0</v>
      </c>
      <c r="L7" s="539"/>
      <c r="M7" s="908">
        <v>0</v>
      </c>
      <c r="N7" s="542"/>
      <c r="O7" s="1019"/>
      <c r="P7" s="909"/>
      <c r="Q7" s="910"/>
      <c r="R7" s="539"/>
      <c r="S7" s="544"/>
      <c r="T7" s="1066"/>
      <c r="U7" s="927"/>
      <c r="V7" s="754"/>
      <c r="W7" s="754"/>
      <c r="X7" s="754"/>
      <c r="Y7" s="754"/>
      <c r="Z7" s="754"/>
    </row>
    <row r="8" spans="1:26" ht="80.099999999999994" customHeight="1">
      <c r="A8" s="536" t="s">
        <v>23</v>
      </c>
      <c r="B8" s="537" t="s">
        <v>532</v>
      </c>
      <c r="C8" s="537" t="s">
        <v>28</v>
      </c>
      <c r="D8" s="538" t="s">
        <v>533</v>
      </c>
      <c r="E8" s="539" t="s">
        <v>534</v>
      </c>
      <c r="F8" s="538" t="s">
        <v>1436</v>
      </c>
      <c r="G8" s="539" t="s">
        <v>1437</v>
      </c>
      <c r="H8" s="540" t="s">
        <v>201</v>
      </c>
      <c r="I8" s="747"/>
      <c r="J8" s="542" t="s">
        <v>1556</v>
      </c>
      <c r="K8" s="907">
        <v>10000000</v>
      </c>
      <c r="L8" s="542"/>
      <c r="M8" s="908">
        <v>0</v>
      </c>
      <c r="N8" s="542" t="s">
        <v>1814</v>
      </c>
      <c r="O8" s="907"/>
      <c r="P8" s="909" t="s">
        <v>1815</v>
      </c>
      <c r="Q8" s="910" t="s">
        <v>53</v>
      </c>
      <c r="R8" s="539"/>
      <c r="S8" s="544"/>
      <c r="T8" s="1066"/>
      <c r="U8" s="927"/>
      <c r="V8" s="754"/>
      <c r="W8" s="754"/>
      <c r="X8" s="754"/>
      <c r="Y8" s="754"/>
      <c r="Z8" s="754"/>
    </row>
    <row r="9" spans="1:26" ht="80.099999999999994" customHeight="1">
      <c r="A9" s="536" t="s">
        <v>581</v>
      </c>
      <c r="B9" s="537" t="s">
        <v>582</v>
      </c>
      <c r="C9" s="537" t="s">
        <v>583</v>
      </c>
      <c r="D9" s="538" t="s">
        <v>584</v>
      </c>
      <c r="E9" s="539" t="s">
        <v>585</v>
      </c>
      <c r="F9" s="538" t="s">
        <v>610</v>
      </c>
      <c r="G9" s="539" t="s">
        <v>611</v>
      </c>
      <c r="H9" s="540"/>
      <c r="I9" s="747" t="s">
        <v>92</v>
      </c>
      <c r="J9" s="542" t="s">
        <v>1816</v>
      </c>
      <c r="K9" s="907"/>
      <c r="L9" s="539"/>
      <c r="M9" s="908">
        <v>0</v>
      </c>
      <c r="N9" s="542"/>
      <c r="O9" s="907"/>
      <c r="P9" s="909"/>
      <c r="Q9" s="913"/>
      <c r="R9" s="539"/>
      <c r="S9" s="544"/>
      <c r="T9" s="1066"/>
      <c r="U9" s="1067"/>
      <c r="V9" s="754"/>
      <c r="W9" s="754"/>
      <c r="X9" s="754"/>
      <c r="Y9" s="754"/>
      <c r="Z9" s="754"/>
    </row>
    <row r="10" spans="1:26" ht="80.099999999999994" customHeight="1">
      <c r="A10" s="536" t="s">
        <v>581</v>
      </c>
      <c r="B10" s="537" t="s">
        <v>582</v>
      </c>
      <c r="C10" s="537" t="s">
        <v>583</v>
      </c>
      <c r="D10" s="538" t="s">
        <v>584</v>
      </c>
      <c r="E10" s="539" t="s">
        <v>585</v>
      </c>
      <c r="F10" s="538" t="s">
        <v>1450</v>
      </c>
      <c r="G10" s="539" t="s">
        <v>1451</v>
      </c>
      <c r="H10" s="540"/>
      <c r="I10" s="747" t="s">
        <v>92</v>
      </c>
      <c r="J10" s="542" t="s">
        <v>1817</v>
      </c>
      <c r="K10" s="907">
        <v>0</v>
      </c>
      <c r="L10" s="539"/>
      <c r="M10" s="908">
        <v>0</v>
      </c>
      <c r="N10" s="542"/>
      <c r="O10" s="907"/>
      <c r="P10" s="909"/>
      <c r="Q10" s="910"/>
      <c r="R10" s="539"/>
      <c r="S10" s="544"/>
      <c r="T10" s="1066"/>
      <c r="U10" s="927"/>
      <c r="V10" s="754"/>
      <c r="W10" s="754"/>
      <c r="X10" s="754"/>
      <c r="Y10" s="754"/>
      <c r="Z10" s="754"/>
    </row>
    <row r="11" spans="1:26" ht="80.099999999999994" customHeight="1">
      <c r="A11" s="536" t="s">
        <v>581</v>
      </c>
      <c r="B11" s="537" t="s">
        <v>582</v>
      </c>
      <c r="C11" s="537" t="s">
        <v>583</v>
      </c>
      <c r="D11" s="538" t="s">
        <v>584</v>
      </c>
      <c r="E11" s="539" t="s">
        <v>585</v>
      </c>
      <c r="F11" s="538" t="s">
        <v>1456</v>
      </c>
      <c r="G11" s="539" t="s">
        <v>1457</v>
      </c>
      <c r="H11" s="540"/>
      <c r="I11" s="747" t="s">
        <v>92</v>
      </c>
      <c r="J11" s="542" t="s">
        <v>1818</v>
      </c>
      <c r="K11" s="907">
        <v>2200000000</v>
      </c>
      <c r="L11" s="539"/>
      <c r="M11" s="908">
        <v>0</v>
      </c>
      <c r="N11" s="542"/>
      <c r="O11" s="907"/>
      <c r="P11" s="909"/>
      <c r="Q11" s="910"/>
      <c r="R11" s="539"/>
      <c r="S11" s="544"/>
      <c r="T11" s="1066"/>
      <c r="U11" s="1067"/>
      <c r="V11" s="754"/>
      <c r="W11" s="754"/>
      <c r="X11" s="754"/>
      <c r="Y11" s="754"/>
      <c r="Z11" s="754"/>
    </row>
    <row r="12" spans="1:26" ht="80.099999999999994" customHeight="1">
      <c r="A12" s="536" t="s">
        <v>581</v>
      </c>
      <c r="B12" s="537" t="s">
        <v>582</v>
      </c>
      <c r="C12" s="537" t="s">
        <v>583</v>
      </c>
      <c r="D12" s="538" t="s">
        <v>584</v>
      </c>
      <c r="E12" s="539" t="s">
        <v>585</v>
      </c>
      <c r="F12" s="538" t="s">
        <v>641</v>
      </c>
      <c r="G12" s="539" t="s">
        <v>642</v>
      </c>
      <c r="H12" s="540"/>
      <c r="I12" s="747" t="s">
        <v>92</v>
      </c>
      <c r="J12" s="542"/>
      <c r="K12" s="907">
        <v>0</v>
      </c>
      <c r="L12" s="539"/>
      <c r="M12" s="908">
        <v>0</v>
      </c>
      <c r="O12" s="1019"/>
      <c r="P12" s="909" t="s">
        <v>1813</v>
      </c>
      <c r="Q12" s="910" t="s">
        <v>1813</v>
      </c>
      <c r="R12" s="539"/>
      <c r="S12" s="544"/>
      <c r="T12" s="1066"/>
      <c r="U12" s="927"/>
      <c r="V12" s="754"/>
      <c r="W12" s="754"/>
      <c r="X12" s="754"/>
      <c r="Y12" s="754"/>
      <c r="Z12" s="754"/>
    </row>
    <row r="13" spans="1:26" ht="80.099999999999994" customHeight="1">
      <c r="A13" s="536" t="s">
        <v>581</v>
      </c>
      <c r="B13" s="537" t="s">
        <v>582</v>
      </c>
      <c r="C13" s="537" t="s">
        <v>583</v>
      </c>
      <c r="D13" s="538" t="s">
        <v>584</v>
      </c>
      <c r="E13" s="539" t="s">
        <v>585</v>
      </c>
      <c r="F13" s="538" t="s">
        <v>1703</v>
      </c>
      <c r="G13" s="539" t="s">
        <v>1704</v>
      </c>
      <c r="H13" s="540" t="s">
        <v>201</v>
      </c>
      <c r="I13" s="747"/>
      <c r="J13" s="542" t="s">
        <v>1819</v>
      </c>
      <c r="K13" s="907">
        <v>22275000</v>
      </c>
      <c r="L13" s="539" t="s">
        <v>1819</v>
      </c>
      <c r="M13" s="908">
        <v>22275000</v>
      </c>
      <c r="N13" s="542" t="s">
        <v>1820</v>
      </c>
      <c r="O13" s="1019"/>
      <c r="P13" s="909" t="s">
        <v>1821</v>
      </c>
      <c r="Q13" s="910" t="s">
        <v>53</v>
      </c>
      <c r="R13" s="539"/>
      <c r="S13" s="544"/>
      <c r="T13" s="1066"/>
      <c r="U13" s="927"/>
      <c r="V13" s="754"/>
      <c r="W13" s="754"/>
      <c r="X13" s="754"/>
      <c r="Y13" s="754"/>
      <c r="Z13" s="754"/>
    </row>
    <row r="14" spans="1:26" ht="80.099999999999994" customHeight="1">
      <c r="A14" s="536" t="s">
        <v>581</v>
      </c>
      <c r="B14" s="537" t="s">
        <v>582</v>
      </c>
      <c r="C14" s="537" t="s">
        <v>583</v>
      </c>
      <c r="D14" s="538" t="s">
        <v>584</v>
      </c>
      <c r="E14" s="539" t="s">
        <v>585</v>
      </c>
      <c r="F14" s="538" t="s">
        <v>1466</v>
      </c>
      <c r="G14" s="539" t="s">
        <v>1467</v>
      </c>
      <c r="H14" s="540"/>
      <c r="I14" s="747" t="s">
        <v>92</v>
      </c>
      <c r="J14" s="542" t="s">
        <v>1823</v>
      </c>
      <c r="K14" s="907">
        <v>0</v>
      </c>
      <c r="L14" s="539"/>
      <c r="M14" s="908">
        <v>0</v>
      </c>
      <c r="N14" s="542"/>
      <c r="O14" s="907"/>
      <c r="P14" s="909"/>
      <c r="Q14" s="910"/>
      <c r="R14" s="539"/>
      <c r="S14" s="544"/>
      <c r="T14" s="1066"/>
      <c r="U14" s="1067"/>
      <c r="V14" s="754"/>
      <c r="W14" s="754"/>
      <c r="X14" s="754"/>
      <c r="Y14" s="754"/>
      <c r="Z14" s="754"/>
    </row>
    <row r="15" spans="1:26" ht="80.099999999999994" customHeight="1">
      <c r="A15" s="536" t="s">
        <v>581</v>
      </c>
      <c r="B15" s="537" t="s">
        <v>582</v>
      </c>
      <c r="C15" s="537" t="s">
        <v>583</v>
      </c>
      <c r="D15" s="538" t="s">
        <v>584</v>
      </c>
      <c r="E15" s="539" t="s">
        <v>585</v>
      </c>
      <c r="F15" s="538" t="s">
        <v>1469</v>
      </c>
      <c r="G15" s="539" t="s">
        <v>1470</v>
      </c>
      <c r="H15" s="540"/>
      <c r="I15" s="747" t="s">
        <v>92</v>
      </c>
      <c r="J15" s="542" t="s">
        <v>1826</v>
      </c>
      <c r="K15" s="907">
        <v>0</v>
      </c>
      <c r="L15" s="539"/>
      <c r="M15" s="908">
        <v>0</v>
      </c>
      <c r="N15" s="542"/>
      <c r="O15" s="907"/>
      <c r="P15" s="909"/>
      <c r="Q15" s="910"/>
      <c r="R15" s="539"/>
      <c r="S15" s="544"/>
      <c r="T15" s="1066"/>
      <c r="U15" s="1067"/>
      <c r="V15" s="754"/>
      <c r="W15" s="754"/>
      <c r="X15" s="754"/>
      <c r="Y15" s="754"/>
      <c r="Z15" s="754"/>
    </row>
    <row r="16" spans="1:26" ht="80.099999999999994" customHeight="1">
      <c r="A16" s="536" t="s">
        <v>581</v>
      </c>
      <c r="B16" s="537" t="s">
        <v>582</v>
      </c>
      <c r="C16" s="537" t="s">
        <v>583</v>
      </c>
      <c r="D16" s="538" t="s">
        <v>584</v>
      </c>
      <c r="E16" s="539" t="s">
        <v>585</v>
      </c>
      <c r="F16" s="538" t="s">
        <v>1473</v>
      </c>
      <c r="G16" s="539" t="s">
        <v>1474</v>
      </c>
      <c r="H16" s="540"/>
      <c r="I16" s="747" t="s">
        <v>92</v>
      </c>
      <c r="J16" s="542" t="s">
        <v>1827</v>
      </c>
      <c r="K16" s="907">
        <v>0</v>
      </c>
      <c r="L16" s="539"/>
      <c r="M16" s="908">
        <v>0</v>
      </c>
      <c r="N16" s="542"/>
      <c r="O16" s="907"/>
      <c r="P16" s="909"/>
      <c r="Q16" s="910"/>
      <c r="R16" s="539"/>
      <c r="S16" s="544"/>
      <c r="T16" s="1066"/>
      <c r="U16" s="1067"/>
      <c r="V16" s="754"/>
      <c r="W16" s="754"/>
      <c r="X16" s="754"/>
      <c r="Y16" s="754"/>
      <c r="Z16" s="754"/>
    </row>
    <row r="17" spans="1:26" ht="80.099999999999994" customHeight="1">
      <c r="A17" s="536" t="s">
        <v>581</v>
      </c>
      <c r="B17" s="537" t="s">
        <v>582</v>
      </c>
      <c r="C17" s="537" t="s">
        <v>583</v>
      </c>
      <c r="D17" s="538" t="s">
        <v>584</v>
      </c>
      <c r="E17" s="539" t="s">
        <v>585</v>
      </c>
      <c r="F17" s="538" t="s">
        <v>1478</v>
      </c>
      <c r="G17" s="539" t="s">
        <v>1479</v>
      </c>
      <c r="H17" s="540"/>
      <c r="I17" s="747" t="s">
        <v>92</v>
      </c>
      <c r="J17" s="542" t="s">
        <v>1829</v>
      </c>
      <c r="K17" s="907">
        <v>0</v>
      </c>
      <c r="L17" s="539"/>
      <c r="M17" s="908">
        <v>0</v>
      </c>
      <c r="N17" s="542"/>
      <c r="O17" s="907"/>
      <c r="P17" s="909"/>
      <c r="Q17" s="910"/>
      <c r="R17" s="539"/>
      <c r="S17" s="544"/>
      <c r="T17" s="1066"/>
      <c r="U17" s="1067"/>
      <c r="V17" s="754"/>
      <c r="W17" s="754"/>
      <c r="X17" s="754"/>
      <c r="Y17" s="754"/>
      <c r="Z17" s="754"/>
    </row>
    <row r="18" spans="1:26" ht="80.099999999999994" customHeight="1">
      <c r="A18" s="536" t="s">
        <v>581</v>
      </c>
      <c r="B18" s="537" t="s">
        <v>582</v>
      </c>
      <c r="C18" s="537" t="s">
        <v>583</v>
      </c>
      <c r="D18" s="538" t="s">
        <v>584</v>
      </c>
      <c r="E18" s="539" t="s">
        <v>585</v>
      </c>
      <c r="F18" s="538" t="s">
        <v>1484</v>
      </c>
      <c r="G18" s="539" t="s">
        <v>1485</v>
      </c>
      <c r="H18" s="540" t="s">
        <v>201</v>
      </c>
      <c r="I18" s="747"/>
      <c r="J18" s="542" t="s">
        <v>1831</v>
      </c>
      <c r="K18" s="907">
        <v>22275000</v>
      </c>
      <c r="L18" s="542" t="s">
        <v>1831</v>
      </c>
      <c r="M18" s="908">
        <v>0</v>
      </c>
      <c r="N18" s="539" t="s">
        <v>1832</v>
      </c>
      <c r="O18" s="1019"/>
      <c r="P18" s="909"/>
      <c r="Q18" s="910"/>
      <c r="R18" s="539" t="s">
        <v>53</v>
      </c>
      <c r="S18" s="544"/>
      <c r="T18" s="1066"/>
      <c r="U18" s="927"/>
      <c r="V18" s="754"/>
      <c r="W18" s="754"/>
      <c r="X18" s="754"/>
      <c r="Y18" s="754"/>
      <c r="Z18" s="754"/>
    </row>
    <row r="19" spans="1:26" ht="80.099999999999994" customHeight="1">
      <c r="A19" s="536" t="s">
        <v>58</v>
      </c>
      <c r="B19" s="537" t="s">
        <v>80</v>
      </c>
      <c r="C19" s="537" t="s">
        <v>677</v>
      </c>
      <c r="D19" s="538" t="s">
        <v>678</v>
      </c>
      <c r="E19" s="539" t="s">
        <v>679</v>
      </c>
      <c r="F19" s="538" t="s">
        <v>696</v>
      </c>
      <c r="G19" s="539" t="s">
        <v>697</v>
      </c>
      <c r="H19" s="540" t="s">
        <v>201</v>
      </c>
      <c r="I19" s="747"/>
      <c r="J19" s="542" t="s">
        <v>1833</v>
      </c>
      <c r="K19" s="907">
        <v>22275000</v>
      </c>
      <c r="L19" s="539" t="s">
        <v>1833</v>
      </c>
      <c r="M19" s="908">
        <v>22275000</v>
      </c>
      <c r="N19" s="542" t="s">
        <v>1834</v>
      </c>
      <c r="O19" s="907"/>
      <c r="P19" s="909" t="s">
        <v>1835</v>
      </c>
      <c r="Q19" s="913"/>
      <c r="R19" s="539" t="s">
        <v>53</v>
      </c>
      <c r="S19" s="544"/>
      <c r="T19" s="1066"/>
      <c r="U19" s="927"/>
      <c r="V19" s="754"/>
      <c r="W19" s="754"/>
      <c r="X19" s="754"/>
      <c r="Y19" s="754"/>
      <c r="Z19" s="754"/>
    </row>
    <row r="20" spans="1:26" ht="80.099999999999994" customHeight="1">
      <c r="A20" s="536" t="s">
        <v>58</v>
      </c>
      <c r="B20" s="537" t="s">
        <v>80</v>
      </c>
      <c r="C20" s="537" t="s">
        <v>677</v>
      </c>
      <c r="D20" s="538" t="s">
        <v>678</v>
      </c>
      <c r="E20" s="539" t="s">
        <v>679</v>
      </c>
      <c r="F20" s="538" t="s">
        <v>701</v>
      </c>
      <c r="G20" s="539" t="s">
        <v>702</v>
      </c>
      <c r="H20" s="540" t="s">
        <v>201</v>
      </c>
      <c r="I20" s="747"/>
      <c r="J20" s="542" t="s">
        <v>1837</v>
      </c>
      <c r="K20" s="907">
        <v>60000000</v>
      </c>
      <c r="L20" s="539" t="s">
        <v>1837</v>
      </c>
      <c r="M20" s="908">
        <v>60000000</v>
      </c>
      <c r="N20" s="542" t="s">
        <v>1834</v>
      </c>
      <c r="O20" s="907"/>
      <c r="P20" s="909" t="s">
        <v>1835</v>
      </c>
      <c r="Q20" s="913"/>
      <c r="R20" s="539" t="s">
        <v>53</v>
      </c>
      <c r="S20" s="544"/>
      <c r="T20" s="1066"/>
      <c r="U20" s="927"/>
      <c r="V20" s="754"/>
      <c r="W20" s="754"/>
      <c r="X20" s="754"/>
      <c r="Y20" s="754"/>
      <c r="Z20" s="754"/>
    </row>
    <row r="21" spans="1:26" ht="80.099999999999994" customHeight="1">
      <c r="A21" s="536" t="s">
        <v>58</v>
      </c>
      <c r="B21" s="537" t="s">
        <v>80</v>
      </c>
      <c r="C21" s="537" t="s">
        <v>677</v>
      </c>
      <c r="D21" s="538" t="s">
        <v>678</v>
      </c>
      <c r="E21" s="539" t="s">
        <v>679</v>
      </c>
      <c r="F21" s="538" t="s">
        <v>705</v>
      </c>
      <c r="G21" s="539" t="s">
        <v>706</v>
      </c>
      <c r="H21" s="540"/>
      <c r="I21" s="747" t="s">
        <v>92</v>
      </c>
      <c r="J21" s="542"/>
      <c r="K21" s="907">
        <v>0</v>
      </c>
      <c r="L21" s="539"/>
      <c r="M21" s="908">
        <v>0</v>
      </c>
      <c r="N21" s="542"/>
      <c r="O21" s="1019"/>
      <c r="P21" s="909"/>
      <c r="Q21" s="910"/>
      <c r="R21" s="539"/>
      <c r="S21" s="544"/>
      <c r="T21" s="1066"/>
      <c r="U21" s="927"/>
      <c r="V21" s="754"/>
      <c r="W21" s="754"/>
      <c r="X21" s="754"/>
      <c r="Y21" s="754"/>
      <c r="Z21" s="754"/>
    </row>
    <row r="22" spans="1:26" ht="80.099999999999994" customHeight="1">
      <c r="A22" s="536" t="s">
        <v>743</v>
      </c>
      <c r="B22" s="537" t="s">
        <v>744</v>
      </c>
      <c r="C22" s="537" t="s">
        <v>745</v>
      </c>
      <c r="D22" s="538" t="s">
        <v>746</v>
      </c>
      <c r="E22" s="539" t="s">
        <v>747</v>
      </c>
      <c r="F22" s="538" t="s">
        <v>748</v>
      </c>
      <c r="G22" s="539" t="s">
        <v>749</v>
      </c>
      <c r="H22" s="540" t="s">
        <v>201</v>
      </c>
      <c r="I22" s="747"/>
      <c r="J22" s="542" t="s">
        <v>1838</v>
      </c>
      <c r="K22" s="907">
        <v>22275000</v>
      </c>
      <c r="L22" s="539" t="s">
        <v>1838</v>
      </c>
      <c r="M22" s="908">
        <v>22275000</v>
      </c>
      <c r="N22" s="542" t="s">
        <v>1834</v>
      </c>
      <c r="O22" s="907"/>
      <c r="P22" s="909" t="s">
        <v>1835</v>
      </c>
      <c r="Q22" s="913"/>
      <c r="R22" s="539" t="s">
        <v>53</v>
      </c>
      <c r="S22" s="544"/>
      <c r="T22" s="1066"/>
      <c r="U22" s="927"/>
      <c r="V22" s="754"/>
      <c r="W22" s="754"/>
      <c r="X22" s="754"/>
      <c r="Y22" s="754"/>
      <c r="Z22" s="754"/>
    </row>
    <row r="23" spans="1:26" ht="80.099999999999994" customHeight="1">
      <c r="A23" s="536" t="s">
        <v>752</v>
      </c>
      <c r="B23" s="537" t="s">
        <v>753</v>
      </c>
      <c r="C23" s="537" t="s">
        <v>754</v>
      </c>
      <c r="D23" s="538" t="s">
        <v>755</v>
      </c>
      <c r="E23" s="539" t="s">
        <v>756</v>
      </c>
      <c r="F23" s="538" t="s">
        <v>757</v>
      </c>
      <c r="G23" s="539" t="s">
        <v>758</v>
      </c>
      <c r="H23" s="540" t="s">
        <v>201</v>
      </c>
      <c r="I23" s="747"/>
      <c r="J23" s="542" t="s">
        <v>1839</v>
      </c>
      <c r="K23" s="907">
        <v>22275000</v>
      </c>
      <c r="L23" s="539" t="s">
        <v>1813</v>
      </c>
      <c r="M23" s="908">
        <v>22275000</v>
      </c>
      <c r="N23" s="542" t="s">
        <v>1840</v>
      </c>
      <c r="O23" s="907"/>
      <c r="P23" s="909" t="s">
        <v>1841</v>
      </c>
      <c r="Q23" s="913" t="s">
        <v>53</v>
      </c>
      <c r="R23" s="539"/>
      <c r="S23" s="544"/>
      <c r="T23" s="1066"/>
      <c r="U23" s="927"/>
      <c r="V23" s="754"/>
      <c r="W23" s="754"/>
      <c r="X23" s="754"/>
      <c r="Y23" s="754"/>
      <c r="Z23" s="754"/>
    </row>
    <row r="24" spans="1:26" ht="80.099999999999994" customHeight="1">
      <c r="A24" s="536" t="s">
        <v>781</v>
      </c>
      <c r="B24" s="537" t="s">
        <v>782</v>
      </c>
      <c r="C24" s="537" t="s">
        <v>783</v>
      </c>
      <c r="D24" s="538" t="s">
        <v>784</v>
      </c>
      <c r="E24" s="539" t="s">
        <v>785</v>
      </c>
      <c r="F24" s="538" t="s">
        <v>789</v>
      </c>
      <c r="G24" s="539" t="s">
        <v>790</v>
      </c>
      <c r="H24" s="540"/>
      <c r="I24" s="747" t="s">
        <v>92</v>
      </c>
      <c r="J24" s="542"/>
      <c r="K24" s="907">
        <v>0</v>
      </c>
      <c r="L24" s="539"/>
      <c r="M24" s="908">
        <v>0</v>
      </c>
      <c r="N24" s="542"/>
      <c r="O24" s="1019"/>
      <c r="P24" s="909"/>
      <c r="Q24" s="910"/>
      <c r="R24" s="539"/>
      <c r="S24" s="544"/>
      <c r="T24" s="1066"/>
      <c r="U24" s="927"/>
      <c r="V24" s="754"/>
      <c r="W24" s="754"/>
      <c r="X24" s="754"/>
      <c r="Y24" s="754"/>
      <c r="Z24" s="754"/>
    </row>
    <row r="25" spans="1:26" ht="80.099999999999994" customHeight="1">
      <c r="A25" s="536" t="s">
        <v>781</v>
      </c>
      <c r="B25" s="537" t="s">
        <v>782</v>
      </c>
      <c r="C25" s="537" t="s">
        <v>795</v>
      </c>
      <c r="D25" s="538" t="s">
        <v>784</v>
      </c>
      <c r="E25" s="539" t="s">
        <v>785</v>
      </c>
      <c r="F25" s="538" t="s">
        <v>823</v>
      </c>
      <c r="G25" s="539" t="s">
        <v>824</v>
      </c>
      <c r="H25" s="540" t="s">
        <v>201</v>
      </c>
      <c r="I25" s="747"/>
      <c r="J25" s="542" t="s">
        <v>1842</v>
      </c>
      <c r="K25" s="1052">
        <v>300000000</v>
      </c>
      <c r="L25" s="539"/>
      <c r="M25" s="908">
        <v>0</v>
      </c>
      <c r="N25" s="542" t="s">
        <v>1834</v>
      </c>
      <c r="O25" s="907"/>
      <c r="P25" s="909" t="s">
        <v>1835</v>
      </c>
      <c r="Q25" s="910"/>
      <c r="R25" s="539" t="s">
        <v>53</v>
      </c>
      <c r="S25" s="544"/>
      <c r="T25" s="1066"/>
      <c r="U25" s="927"/>
      <c r="V25" s="754"/>
      <c r="W25" s="754"/>
      <c r="X25" s="754"/>
      <c r="Y25" s="754"/>
      <c r="Z25" s="754"/>
    </row>
    <row r="26" spans="1:26" ht="80.099999999999994" customHeight="1">
      <c r="A26" s="536" t="s">
        <v>781</v>
      </c>
      <c r="B26" s="537" t="s">
        <v>782</v>
      </c>
      <c r="C26" s="537" t="s">
        <v>795</v>
      </c>
      <c r="D26" s="538" t="s">
        <v>784</v>
      </c>
      <c r="E26" s="539" t="s">
        <v>785</v>
      </c>
      <c r="F26" s="538" t="s">
        <v>1519</v>
      </c>
      <c r="G26" s="539" t="s">
        <v>1520</v>
      </c>
      <c r="H26" s="540" t="s">
        <v>201</v>
      </c>
      <c r="I26" s="747"/>
      <c r="J26" s="542" t="s">
        <v>1843</v>
      </c>
      <c r="K26" s="907">
        <v>16875000</v>
      </c>
      <c r="L26" s="539"/>
      <c r="M26" s="908">
        <v>0</v>
      </c>
      <c r="N26" s="542"/>
      <c r="O26" s="1019"/>
      <c r="P26" s="909"/>
      <c r="Q26" s="910"/>
      <c r="R26" s="539"/>
      <c r="S26" s="544"/>
      <c r="T26" s="1066"/>
      <c r="U26" s="927"/>
      <c r="V26" s="754"/>
      <c r="W26" s="754"/>
      <c r="X26" s="754"/>
      <c r="Y26" s="754"/>
      <c r="Z26" s="754"/>
    </row>
    <row r="27" spans="1:26" ht="80.099999999999994" customHeight="1">
      <c r="A27" s="536" t="s">
        <v>16</v>
      </c>
      <c r="B27" s="537" t="s">
        <v>17</v>
      </c>
      <c r="C27" s="537" t="s">
        <v>24</v>
      </c>
      <c r="D27" s="538" t="s">
        <v>209</v>
      </c>
      <c r="E27" s="539" t="s">
        <v>210</v>
      </c>
      <c r="F27" s="538" t="s">
        <v>219</v>
      </c>
      <c r="G27" s="539" t="s">
        <v>220</v>
      </c>
      <c r="H27" s="540"/>
      <c r="I27" s="747" t="s">
        <v>92</v>
      </c>
      <c r="J27" s="542" t="s">
        <v>227</v>
      </c>
      <c r="K27" s="907"/>
      <c r="L27" s="539"/>
      <c r="M27" s="908">
        <v>0</v>
      </c>
      <c r="N27" s="542"/>
      <c r="O27" s="1019"/>
      <c r="P27" s="909"/>
      <c r="Q27" s="910"/>
      <c r="R27" s="539"/>
      <c r="S27" s="544"/>
      <c r="T27" s="1066"/>
      <c r="U27" s="927"/>
      <c r="V27" s="754"/>
      <c r="W27" s="754"/>
      <c r="X27" s="754"/>
      <c r="Y27" s="754"/>
      <c r="Z27" s="754"/>
    </row>
    <row r="28" spans="1:26" ht="80.099999999999994" customHeight="1">
      <c r="A28" s="536" t="s">
        <v>16</v>
      </c>
      <c r="B28" s="537" t="s">
        <v>17</v>
      </c>
      <c r="C28" s="537" t="s">
        <v>24</v>
      </c>
      <c r="D28" s="538" t="s">
        <v>209</v>
      </c>
      <c r="E28" s="539" t="s">
        <v>210</v>
      </c>
      <c r="F28" s="538" t="s">
        <v>238</v>
      </c>
      <c r="G28" s="539" t="s">
        <v>239</v>
      </c>
      <c r="H28" s="540"/>
      <c r="I28" s="747" t="s">
        <v>92</v>
      </c>
      <c r="J28" s="542" t="s">
        <v>245</v>
      </c>
      <c r="K28" s="907">
        <v>0</v>
      </c>
      <c r="L28" s="539"/>
      <c r="M28" s="908">
        <v>0</v>
      </c>
      <c r="N28" s="542"/>
      <c r="O28" s="1019"/>
      <c r="P28" s="909"/>
      <c r="Q28" s="910"/>
      <c r="R28" s="539"/>
      <c r="S28" s="544"/>
      <c r="T28" s="1066"/>
      <c r="U28" s="927"/>
      <c r="V28" s="754"/>
      <c r="W28" s="754"/>
      <c r="X28" s="754"/>
      <c r="Y28" s="754"/>
      <c r="Z28" s="754"/>
    </row>
    <row r="29" spans="1:26" ht="80.099999999999994" customHeight="1">
      <c r="A29" s="536" t="s">
        <v>16</v>
      </c>
      <c r="B29" s="537" t="s">
        <v>17</v>
      </c>
      <c r="C29" s="537" t="s">
        <v>24</v>
      </c>
      <c r="D29" s="538" t="s">
        <v>209</v>
      </c>
      <c r="E29" s="539" t="s">
        <v>210</v>
      </c>
      <c r="F29" s="538" t="s">
        <v>251</v>
      </c>
      <c r="G29" s="539" t="s">
        <v>252</v>
      </c>
      <c r="H29" s="540"/>
      <c r="I29" s="747" t="s">
        <v>92</v>
      </c>
      <c r="J29" s="542" t="s">
        <v>255</v>
      </c>
      <c r="K29" s="907"/>
      <c r="L29" s="539"/>
      <c r="M29" s="908"/>
      <c r="N29" s="542" t="s">
        <v>1848</v>
      </c>
      <c r="O29" s="1019"/>
      <c r="P29" s="909" t="s">
        <v>1849</v>
      </c>
      <c r="Q29" s="910" t="s">
        <v>53</v>
      </c>
      <c r="R29" s="539"/>
      <c r="S29" s="544"/>
      <c r="T29" s="1066"/>
      <c r="U29" s="927"/>
      <c r="V29" s="754"/>
      <c r="W29" s="754"/>
      <c r="X29" s="754"/>
      <c r="Y29" s="754"/>
      <c r="Z29" s="754"/>
    </row>
    <row r="30" spans="1:26" ht="80.099999999999994" customHeight="1">
      <c r="A30" s="536" t="s">
        <v>581</v>
      </c>
      <c r="B30" s="537" t="s">
        <v>582</v>
      </c>
      <c r="C30" s="537" t="s">
        <v>666</v>
      </c>
      <c r="D30" s="538" t="s">
        <v>667</v>
      </c>
      <c r="E30" s="539" t="s">
        <v>668</v>
      </c>
      <c r="F30" s="538" t="s">
        <v>669</v>
      </c>
      <c r="G30" s="539" t="s">
        <v>670</v>
      </c>
      <c r="H30" s="540" t="s">
        <v>201</v>
      </c>
      <c r="I30" s="747"/>
      <c r="J30" s="542" t="s">
        <v>1851</v>
      </c>
      <c r="K30" s="907">
        <v>40000000</v>
      </c>
      <c r="L30" s="539" t="s">
        <v>1851</v>
      </c>
      <c r="M30" s="908">
        <v>44000000</v>
      </c>
      <c r="N30" s="542" t="s">
        <v>1834</v>
      </c>
      <c r="O30" s="907"/>
      <c r="P30" s="909" t="s">
        <v>1852</v>
      </c>
      <c r="Q30" s="910"/>
      <c r="R30" s="539" t="s">
        <v>53</v>
      </c>
      <c r="S30" s="544"/>
      <c r="T30" s="1066"/>
      <c r="U30" s="927"/>
      <c r="V30" s="754"/>
      <c r="W30" s="754"/>
      <c r="X30" s="754"/>
      <c r="Y30" s="754"/>
      <c r="Z30" s="754"/>
    </row>
    <row r="31" spans="1:26" ht="80.099999999999994" customHeight="1">
      <c r="A31" s="536" t="s">
        <v>58</v>
      </c>
      <c r="B31" s="537" t="s">
        <v>80</v>
      </c>
      <c r="C31" s="537" t="s">
        <v>677</v>
      </c>
      <c r="D31" s="538" t="s">
        <v>1101</v>
      </c>
      <c r="E31" s="539" t="s">
        <v>1102</v>
      </c>
      <c r="F31" s="538" t="s">
        <v>1116</v>
      </c>
      <c r="G31" s="539" t="s">
        <v>1118</v>
      </c>
      <c r="H31" s="540" t="s">
        <v>201</v>
      </c>
      <c r="I31" s="747"/>
      <c r="J31" s="542" t="s">
        <v>1854</v>
      </c>
      <c r="K31" s="907">
        <v>22275000</v>
      </c>
      <c r="L31" s="539" t="s">
        <v>1854</v>
      </c>
      <c r="M31" s="908">
        <v>22275000</v>
      </c>
      <c r="N31" s="542" t="s">
        <v>1834</v>
      </c>
      <c r="O31" s="907"/>
      <c r="P31" s="909" t="s">
        <v>1852</v>
      </c>
      <c r="Q31" s="910"/>
      <c r="R31" s="539" t="s">
        <v>53</v>
      </c>
      <c r="S31" s="544"/>
      <c r="T31" s="1066"/>
      <c r="U31" s="927"/>
      <c r="V31" s="754"/>
      <c r="W31" s="754"/>
      <c r="X31" s="754"/>
      <c r="Y31" s="754"/>
      <c r="Z31" s="754"/>
    </row>
    <row r="32" spans="1:26" ht="80.099999999999994" customHeight="1">
      <c r="A32" s="536" t="s">
        <v>752</v>
      </c>
      <c r="B32" s="537" t="s">
        <v>753</v>
      </c>
      <c r="C32" s="537" t="s">
        <v>754</v>
      </c>
      <c r="D32" s="538" t="s">
        <v>762</v>
      </c>
      <c r="E32" s="539" t="s">
        <v>763</v>
      </c>
      <c r="F32" s="538" t="s">
        <v>764</v>
      </c>
      <c r="G32" s="539" t="s">
        <v>765</v>
      </c>
      <c r="H32" s="540" t="s">
        <v>201</v>
      </c>
      <c r="I32" s="747"/>
      <c r="J32" s="542" t="s">
        <v>1856</v>
      </c>
      <c r="K32" s="907">
        <v>22275000</v>
      </c>
      <c r="L32" s="539" t="s">
        <v>1856</v>
      </c>
      <c r="M32" s="908">
        <v>22275000</v>
      </c>
      <c r="N32" s="542" t="s">
        <v>1834</v>
      </c>
      <c r="O32" s="907"/>
      <c r="P32" s="909" t="s">
        <v>1852</v>
      </c>
      <c r="Q32" s="910"/>
      <c r="R32" s="539" t="s">
        <v>53</v>
      </c>
      <c r="S32" s="544"/>
      <c r="T32" s="1066"/>
      <c r="U32" s="927"/>
      <c r="V32" s="754"/>
      <c r="W32" s="754"/>
      <c r="X32" s="754"/>
      <c r="Y32" s="754"/>
      <c r="Z32" s="754"/>
    </row>
    <row r="33" spans="1:26" ht="80.099999999999994" customHeight="1">
      <c r="A33" s="536" t="s">
        <v>16</v>
      </c>
      <c r="B33" s="537" t="s">
        <v>17</v>
      </c>
      <c r="C33" s="537" t="s">
        <v>66</v>
      </c>
      <c r="D33" s="538" t="s">
        <v>281</v>
      </c>
      <c r="E33" s="539" t="s">
        <v>282</v>
      </c>
      <c r="F33" s="538" t="s">
        <v>352</v>
      </c>
      <c r="G33" s="539" t="s">
        <v>353</v>
      </c>
      <c r="H33" s="540" t="s">
        <v>201</v>
      </c>
      <c r="I33" s="747"/>
      <c r="J33" s="542" t="s">
        <v>354</v>
      </c>
      <c r="K33" s="907">
        <v>22275000</v>
      </c>
      <c r="L33" s="539" t="s">
        <v>354</v>
      </c>
      <c r="M33" s="908">
        <v>22275000</v>
      </c>
      <c r="N33" s="542" t="s">
        <v>1857</v>
      </c>
      <c r="O33" s="1019"/>
      <c r="P33" s="909" t="s">
        <v>1858</v>
      </c>
      <c r="Q33" s="913" t="s">
        <v>53</v>
      </c>
      <c r="R33" s="539"/>
      <c r="S33" s="544"/>
      <c r="T33" s="1066"/>
      <c r="U33" s="927"/>
      <c r="V33" s="754"/>
      <c r="W33" s="754"/>
      <c r="X33" s="754"/>
      <c r="Y33" s="754"/>
      <c r="Z33" s="754"/>
    </row>
    <row r="34" spans="1:26" ht="80.099999999999994" customHeight="1">
      <c r="A34" s="536" t="s">
        <v>16</v>
      </c>
      <c r="B34" s="537" t="s">
        <v>17</v>
      </c>
      <c r="C34" s="537" t="s">
        <v>66</v>
      </c>
      <c r="D34" s="538" t="s">
        <v>281</v>
      </c>
      <c r="E34" s="539" t="s">
        <v>282</v>
      </c>
      <c r="F34" s="538" t="s">
        <v>394</v>
      </c>
      <c r="G34" s="539" t="s">
        <v>395</v>
      </c>
      <c r="H34" s="540" t="s">
        <v>201</v>
      </c>
      <c r="I34" s="747"/>
      <c r="J34" s="542" t="s">
        <v>396</v>
      </c>
      <c r="K34" s="907">
        <v>10448275.859999999</v>
      </c>
      <c r="L34" s="539" t="s">
        <v>397</v>
      </c>
      <c r="M34" s="908">
        <v>10448275.859999999</v>
      </c>
      <c r="N34" s="542" t="s">
        <v>1859</v>
      </c>
      <c r="O34" s="1019"/>
      <c r="P34" s="909" t="s">
        <v>1860</v>
      </c>
      <c r="Q34" s="910" t="s">
        <v>53</v>
      </c>
      <c r="R34" s="539"/>
      <c r="S34" s="544"/>
      <c r="T34" s="1066"/>
      <c r="U34" s="927"/>
      <c r="V34" s="754"/>
      <c r="W34" s="754"/>
      <c r="X34" s="754"/>
      <c r="Y34" s="754"/>
      <c r="Z34" s="754"/>
    </row>
    <row r="35" spans="1:26" ht="80.099999999999994" customHeight="1">
      <c r="A35" s="536" t="s">
        <v>58</v>
      </c>
      <c r="B35" s="537" t="s">
        <v>80</v>
      </c>
      <c r="C35" s="537" t="s">
        <v>677</v>
      </c>
      <c r="D35" s="538" t="s">
        <v>710</v>
      </c>
      <c r="E35" s="539" t="s">
        <v>711</v>
      </c>
      <c r="F35" s="538" t="s">
        <v>712</v>
      </c>
      <c r="G35" s="539" t="s">
        <v>713</v>
      </c>
      <c r="H35" s="540" t="s">
        <v>201</v>
      </c>
      <c r="I35" s="747"/>
      <c r="J35" s="542" t="s">
        <v>1862</v>
      </c>
      <c r="K35" s="907">
        <v>22275000</v>
      </c>
      <c r="L35" s="539"/>
      <c r="M35" s="908">
        <v>0</v>
      </c>
      <c r="N35" s="542" t="s">
        <v>1863</v>
      </c>
      <c r="O35" s="907"/>
      <c r="P35" s="909" t="s">
        <v>1864</v>
      </c>
      <c r="Q35" s="913" t="s">
        <v>53</v>
      </c>
      <c r="R35" s="539"/>
      <c r="S35" s="544"/>
      <c r="T35" s="1066"/>
      <c r="U35" s="927"/>
      <c r="V35" s="754"/>
      <c r="W35" s="754"/>
      <c r="X35" s="754"/>
      <c r="Y35" s="754"/>
      <c r="Z35" s="754"/>
    </row>
    <row r="36" spans="1:26" ht="80.099999999999994" customHeight="1">
      <c r="A36" s="536" t="s">
        <v>58</v>
      </c>
      <c r="B36" s="537" t="s">
        <v>80</v>
      </c>
      <c r="C36" s="537" t="s">
        <v>677</v>
      </c>
      <c r="D36" s="538" t="s">
        <v>710</v>
      </c>
      <c r="E36" s="539" t="s">
        <v>711</v>
      </c>
      <c r="F36" s="538" t="s">
        <v>716</v>
      </c>
      <c r="G36" s="539" t="s">
        <v>815</v>
      </c>
      <c r="H36" s="540"/>
      <c r="I36" s="747" t="s">
        <v>92</v>
      </c>
      <c r="J36" s="542" t="s">
        <v>1867</v>
      </c>
      <c r="K36" s="907">
        <v>0</v>
      </c>
      <c r="L36" s="539"/>
      <c r="M36" s="908">
        <v>0</v>
      </c>
      <c r="N36" s="542"/>
      <c r="O36" s="907"/>
      <c r="P36" s="909"/>
      <c r="Q36" s="913"/>
      <c r="R36" s="539"/>
      <c r="S36" s="544"/>
      <c r="T36" s="1066"/>
      <c r="U36" s="1067"/>
      <c r="V36" s="754"/>
      <c r="W36" s="754"/>
      <c r="X36" s="754"/>
      <c r="Y36" s="754"/>
      <c r="Z36" s="754"/>
    </row>
    <row r="37" spans="1:26" ht="80.099999999999994" customHeight="1">
      <c r="A37" s="536" t="s">
        <v>743</v>
      </c>
      <c r="B37" s="537" t="s">
        <v>744</v>
      </c>
      <c r="C37" s="537" t="s">
        <v>1767</v>
      </c>
      <c r="D37" s="538" t="s">
        <v>1768</v>
      </c>
      <c r="E37" s="539" t="s">
        <v>1769</v>
      </c>
      <c r="F37" s="538" t="s">
        <v>1770</v>
      </c>
      <c r="G37" s="539" t="s">
        <v>1771</v>
      </c>
      <c r="H37" s="540" t="s">
        <v>201</v>
      </c>
      <c r="I37" s="747"/>
      <c r="J37" s="542" t="s">
        <v>1868</v>
      </c>
      <c r="K37" s="907">
        <v>250000000</v>
      </c>
      <c r="L37" s="539"/>
      <c r="M37" s="908">
        <v>0</v>
      </c>
      <c r="N37" s="1015" t="s">
        <v>1869</v>
      </c>
      <c r="O37" s="1019"/>
      <c r="P37" s="1009" t="s">
        <v>1871</v>
      </c>
      <c r="Q37" s="1017" t="s">
        <v>53</v>
      </c>
      <c r="R37" s="539"/>
      <c r="S37" s="544"/>
      <c r="T37" s="1066"/>
      <c r="U37" s="927"/>
      <c r="V37" s="754"/>
      <c r="W37" s="754"/>
      <c r="X37" s="754"/>
      <c r="Y37" s="754"/>
      <c r="Z37" s="754"/>
    </row>
    <row r="38" spans="1:26" ht="80.099999999999994" customHeight="1">
      <c r="A38" s="536" t="s">
        <v>743</v>
      </c>
      <c r="B38" s="537" t="s">
        <v>744</v>
      </c>
      <c r="C38" s="537" t="s">
        <v>1767</v>
      </c>
      <c r="D38" s="538" t="s">
        <v>1768</v>
      </c>
      <c r="E38" s="539" t="s">
        <v>1769</v>
      </c>
      <c r="F38" s="538" t="s">
        <v>1777</v>
      </c>
      <c r="G38" s="539" t="s">
        <v>1778</v>
      </c>
      <c r="H38" s="540" t="s">
        <v>201</v>
      </c>
      <c r="I38" s="747"/>
      <c r="J38" s="542" t="s">
        <v>1873</v>
      </c>
      <c r="K38" s="907">
        <v>100000000</v>
      </c>
      <c r="L38" s="539"/>
      <c r="M38" s="908">
        <v>0</v>
      </c>
      <c r="N38" s="1015" t="s">
        <v>1874</v>
      </c>
      <c r="O38" s="1019"/>
      <c r="P38" s="909" t="s">
        <v>1875</v>
      </c>
      <c r="Q38" s="910"/>
      <c r="R38" s="539" t="s">
        <v>53</v>
      </c>
      <c r="S38" s="544"/>
      <c r="T38" s="1066"/>
      <c r="U38" s="927"/>
      <c r="V38" s="754"/>
      <c r="W38" s="754"/>
      <c r="X38" s="754"/>
      <c r="Y38" s="754"/>
      <c r="Z38" s="754"/>
    </row>
    <row r="39" spans="1:26" ht="80.099999999999994" customHeight="1">
      <c r="A39" s="536" t="s">
        <v>752</v>
      </c>
      <c r="B39" s="537" t="s">
        <v>753</v>
      </c>
      <c r="C39" s="537" t="s">
        <v>768</v>
      </c>
      <c r="D39" s="538" t="s">
        <v>770</v>
      </c>
      <c r="E39" s="539" t="s">
        <v>771</v>
      </c>
      <c r="F39" s="538" t="s">
        <v>772</v>
      </c>
      <c r="G39" s="539" t="s">
        <v>773</v>
      </c>
      <c r="H39" s="540" t="s">
        <v>201</v>
      </c>
      <c r="I39" s="747"/>
      <c r="J39" s="542" t="s">
        <v>1877</v>
      </c>
      <c r="K39" s="907">
        <v>22275000</v>
      </c>
      <c r="L39" s="539"/>
      <c r="M39" s="908">
        <v>0</v>
      </c>
      <c r="N39" s="542" t="s">
        <v>1878</v>
      </c>
      <c r="O39" s="907"/>
      <c r="P39" s="909" t="s">
        <v>1879</v>
      </c>
      <c r="Q39" s="913"/>
      <c r="R39" s="539" t="s">
        <v>53</v>
      </c>
      <c r="S39" s="544"/>
      <c r="T39" s="1066"/>
      <c r="U39" s="927"/>
      <c r="V39" s="754"/>
      <c r="W39" s="754"/>
      <c r="X39" s="754"/>
      <c r="Y39" s="754"/>
      <c r="Z39" s="754"/>
    </row>
    <row r="40" spans="1:26" ht="80.099999999999994" customHeight="1">
      <c r="A40" s="536" t="s">
        <v>752</v>
      </c>
      <c r="B40" s="537" t="s">
        <v>753</v>
      </c>
      <c r="C40" s="537" t="s">
        <v>768</v>
      </c>
      <c r="D40" s="538" t="s">
        <v>770</v>
      </c>
      <c r="E40" s="539" t="s">
        <v>771</v>
      </c>
      <c r="F40" s="538" t="s">
        <v>775</v>
      </c>
      <c r="G40" s="539" t="s">
        <v>776</v>
      </c>
      <c r="H40" s="540" t="s">
        <v>201</v>
      </c>
      <c r="I40" s="747"/>
      <c r="J40" s="542" t="s">
        <v>1883</v>
      </c>
      <c r="K40" s="907">
        <v>16875000</v>
      </c>
      <c r="L40" s="539"/>
      <c r="M40" s="908">
        <v>0</v>
      </c>
      <c r="N40" s="542" t="s">
        <v>1884</v>
      </c>
      <c r="O40" s="907"/>
      <c r="P40" s="909" t="s">
        <v>1885</v>
      </c>
      <c r="Q40" s="913"/>
      <c r="R40" s="539" t="s">
        <v>53</v>
      </c>
      <c r="S40" s="544"/>
      <c r="T40" s="1066"/>
      <c r="U40" s="927"/>
      <c r="V40" s="754"/>
      <c r="W40" s="754"/>
      <c r="X40" s="754"/>
      <c r="Y40" s="754"/>
      <c r="Z40" s="754"/>
    </row>
    <row r="41" spans="1:26" ht="80.099999999999994" customHeight="1">
      <c r="A41" s="536" t="s">
        <v>120</v>
      </c>
      <c r="B41" s="537" t="s">
        <v>122</v>
      </c>
      <c r="C41" s="537" t="s">
        <v>125</v>
      </c>
      <c r="D41" s="538" t="s">
        <v>1788</v>
      </c>
      <c r="E41" s="539" t="s">
        <v>1789</v>
      </c>
      <c r="F41" s="538" t="s">
        <v>1790</v>
      </c>
      <c r="G41" s="539" t="s">
        <v>1791</v>
      </c>
      <c r="H41" s="540" t="s">
        <v>201</v>
      </c>
      <c r="I41" s="747"/>
      <c r="J41" s="542" t="s">
        <v>1886</v>
      </c>
      <c r="K41" s="907">
        <v>22275000</v>
      </c>
      <c r="L41" s="539"/>
      <c r="M41" s="908">
        <v>0</v>
      </c>
      <c r="N41" s="542" t="s">
        <v>1887</v>
      </c>
      <c r="O41" s="1019"/>
      <c r="P41" s="909" t="s">
        <v>1888</v>
      </c>
      <c r="Q41" s="910" t="s">
        <v>53</v>
      </c>
      <c r="R41" s="539"/>
      <c r="S41" s="544"/>
      <c r="T41" s="1066"/>
      <c r="U41" s="927"/>
      <c r="V41" s="754"/>
      <c r="W41" s="754"/>
      <c r="X41" s="754"/>
      <c r="Y41" s="754"/>
      <c r="Z41" s="754"/>
    </row>
    <row r="42" spans="1:26" ht="80.099999999999994" customHeight="1">
      <c r="A42" s="536" t="s">
        <v>359</v>
      </c>
      <c r="B42" s="537" t="s">
        <v>360</v>
      </c>
      <c r="C42" s="537" t="s">
        <v>373</v>
      </c>
      <c r="D42" s="538" t="s">
        <v>381</v>
      </c>
      <c r="E42" s="539" t="s">
        <v>384</v>
      </c>
      <c r="F42" s="557" t="s">
        <v>385</v>
      </c>
      <c r="G42" s="539" t="s">
        <v>387</v>
      </c>
      <c r="H42" s="540" t="s">
        <v>201</v>
      </c>
      <c r="I42" s="747"/>
      <c r="J42" s="542" t="s">
        <v>1891</v>
      </c>
      <c r="K42" s="907">
        <v>22275000</v>
      </c>
      <c r="L42" s="537"/>
      <c r="M42" s="908">
        <v>0</v>
      </c>
      <c r="N42" s="547" t="s">
        <v>1892</v>
      </c>
      <c r="O42" s="1019"/>
      <c r="P42" s="940" t="s">
        <v>1893</v>
      </c>
      <c r="Q42" s="910" t="s">
        <v>53</v>
      </c>
      <c r="R42" s="537"/>
      <c r="S42" s="544"/>
      <c r="T42" s="1066"/>
      <c r="U42" s="927"/>
      <c r="V42" s="754"/>
      <c r="W42" s="754"/>
      <c r="X42" s="754"/>
      <c r="Y42" s="754"/>
      <c r="Z42" s="754"/>
    </row>
    <row r="43" spans="1:26" ht="80.099999999999994" customHeight="1">
      <c r="A43" s="536" t="s">
        <v>120</v>
      </c>
      <c r="B43" s="537" t="s">
        <v>122</v>
      </c>
      <c r="C43" s="537" t="s">
        <v>125</v>
      </c>
      <c r="D43" s="538" t="s">
        <v>126</v>
      </c>
      <c r="E43" s="539" t="s">
        <v>127</v>
      </c>
      <c r="F43" s="538" t="s">
        <v>129</v>
      </c>
      <c r="G43" s="539" t="s">
        <v>132</v>
      </c>
      <c r="H43" s="540" t="s">
        <v>201</v>
      </c>
      <c r="I43" s="747"/>
      <c r="J43" s="542" t="s">
        <v>1894</v>
      </c>
      <c r="K43" s="907">
        <v>22275000</v>
      </c>
      <c r="L43" s="539"/>
      <c r="M43" s="908">
        <v>0</v>
      </c>
      <c r="N43" s="542" t="s">
        <v>1884</v>
      </c>
      <c r="O43" s="907"/>
      <c r="P43" s="909" t="s">
        <v>1885</v>
      </c>
      <c r="Q43" s="910"/>
      <c r="R43" s="539" t="s">
        <v>53</v>
      </c>
      <c r="S43" s="544"/>
      <c r="T43" s="1066"/>
      <c r="U43" s="927"/>
      <c r="V43" s="754"/>
      <c r="W43" s="754"/>
      <c r="X43" s="754"/>
      <c r="Y43" s="754"/>
      <c r="Z43" s="754"/>
    </row>
    <row r="44" spans="1:26" ht="80.099999999999994" customHeight="1">
      <c r="A44" s="536" t="s">
        <v>16</v>
      </c>
      <c r="B44" s="537" t="s">
        <v>17</v>
      </c>
      <c r="C44" s="537" t="s">
        <v>66</v>
      </c>
      <c r="D44" s="538" t="s">
        <v>424</v>
      </c>
      <c r="E44" s="539" t="s">
        <v>425</v>
      </c>
      <c r="F44" s="538" t="s">
        <v>426</v>
      </c>
      <c r="G44" s="539" t="s">
        <v>427</v>
      </c>
      <c r="H44" s="540" t="s">
        <v>201</v>
      </c>
      <c r="I44" s="747"/>
      <c r="J44" s="542" t="s">
        <v>644</v>
      </c>
      <c r="K44" s="907">
        <v>10448275.859999999</v>
      </c>
      <c r="L44" s="539"/>
      <c r="M44" s="908">
        <v>0</v>
      </c>
      <c r="N44" s="542" t="s">
        <v>1896</v>
      </c>
      <c r="O44" s="907"/>
      <c r="P44" s="909" t="s">
        <v>1897</v>
      </c>
      <c r="Q44" s="913" t="s">
        <v>53</v>
      </c>
      <c r="R44" s="539"/>
      <c r="S44" s="544"/>
      <c r="T44" s="1066"/>
      <c r="U44" s="927"/>
      <c r="V44" s="754"/>
      <c r="W44" s="754"/>
      <c r="X44" s="754"/>
      <c r="Y44" s="754"/>
      <c r="Z44" s="754"/>
    </row>
    <row r="45" spans="1:26" ht="80.099999999999994" customHeight="1">
      <c r="A45" s="536" t="s">
        <v>16</v>
      </c>
      <c r="B45" s="537" t="s">
        <v>17</v>
      </c>
      <c r="C45" s="537" t="s">
        <v>66</v>
      </c>
      <c r="D45" s="538" t="s">
        <v>424</v>
      </c>
      <c r="E45" s="539" t="s">
        <v>425</v>
      </c>
      <c r="F45" s="538" t="s">
        <v>433</v>
      </c>
      <c r="G45" s="539" t="s">
        <v>434</v>
      </c>
      <c r="H45" s="540" t="s">
        <v>201</v>
      </c>
      <c r="I45" s="747"/>
      <c r="J45" s="542" t="s">
        <v>801</v>
      </c>
      <c r="K45" s="907">
        <v>10448275.859999999</v>
      </c>
      <c r="L45" s="539"/>
      <c r="M45" s="908">
        <v>0</v>
      </c>
      <c r="N45" s="542" t="s">
        <v>1898</v>
      </c>
      <c r="O45" s="907"/>
      <c r="P45" s="909" t="s">
        <v>1899</v>
      </c>
      <c r="Q45" s="913" t="s">
        <v>53</v>
      </c>
      <c r="R45" s="539"/>
      <c r="S45" s="544"/>
      <c r="T45" s="1066"/>
      <c r="U45" s="927"/>
      <c r="V45" s="754"/>
      <c r="W45" s="754"/>
      <c r="X45" s="754"/>
      <c r="Y45" s="754"/>
      <c r="Z45" s="754"/>
    </row>
    <row r="46" spans="1:26" ht="80.099999999999994" customHeight="1">
      <c r="A46" s="536" t="s">
        <v>16</v>
      </c>
      <c r="B46" s="537" t="s">
        <v>17</v>
      </c>
      <c r="C46" s="537" t="s">
        <v>66</v>
      </c>
      <c r="D46" s="538" t="s">
        <v>438</v>
      </c>
      <c r="E46" s="539" t="s">
        <v>439</v>
      </c>
      <c r="F46" s="538" t="s">
        <v>440</v>
      </c>
      <c r="G46" s="539" t="s">
        <v>441</v>
      </c>
      <c r="H46" s="540" t="s">
        <v>201</v>
      </c>
      <c r="I46" s="747"/>
      <c r="J46" s="542" t="s">
        <v>829</v>
      </c>
      <c r="K46" s="907">
        <v>30000000</v>
      </c>
      <c r="L46" s="539"/>
      <c r="M46" s="908">
        <v>0</v>
      </c>
      <c r="N46" s="542" t="s">
        <v>1834</v>
      </c>
      <c r="O46" s="907"/>
      <c r="P46" s="909" t="s">
        <v>1852</v>
      </c>
      <c r="Q46" s="913"/>
      <c r="R46" s="539" t="s">
        <v>53</v>
      </c>
      <c r="S46" s="544"/>
      <c r="T46" s="1066"/>
      <c r="U46" s="927"/>
      <c r="V46" s="754"/>
      <c r="W46" s="754"/>
      <c r="X46" s="754"/>
      <c r="Y46" s="754"/>
      <c r="Z46" s="754"/>
    </row>
    <row r="47" spans="1:26" ht="80.099999999999994" customHeight="1">
      <c r="A47" s="536" t="s">
        <v>16</v>
      </c>
      <c r="B47" s="537" t="s">
        <v>17</v>
      </c>
      <c r="C47" s="537" t="s">
        <v>66</v>
      </c>
      <c r="D47" s="538" t="s">
        <v>438</v>
      </c>
      <c r="E47" s="539" t="s">
        <v>439</v>
      </c>
      <c r="F47" s="538" t="s">
        <v>449</v>
      </c>
      <c r="G47" s="539" t="s">
        <v>451</v>
      </c>
      <c r="H47" s="540"/>
      <c r="I47" s="747" t="s">
        <v>92</v>
      </c>
      <c r="J47" s="542" t="s">
        <v>901</v>
      </c>
      <c r="K47" s="907">
        <v>0</v>
      </c>
      <c r="L47" s="539"/>
      <c r="M47" s="908">
        <v>0</v>
      </c>
      <c r="N47" s="542" t="s">
        <v>1900</v>
      </c>
      <c r="O47" s="1019"/>
      <c r="P47" s="909" t="s">
        <v>1901</v>
      </c>
      <c r="Q47" s="910" t="s">
        <v>53</v>
      </c>
      <c r="R47" s="539"/>
      <c r="S47" s="544"/>
      <c r="T47" s="1066"/>
      <c r="U47" s="927"/>
      <c r="V47" s="754"/>
      <c r="W47" s="754"/>
      <c r="X47" s="754"/>
      <c r="Y47" s="754"/>
      <c r="Z47" s="754"/>
    </row>
    <row r="48" spans="1:26" ht="80.099999999999994" customHeight="1">
      <c r="A48" s="536" t="s">
        <v>16</v>
      </c>
      <c r="B48" s="537" t="s">
        <v>17</v>
      </c>
      <c r="C48" s="537" t="s">
        <v>66</v>
      </c>
      <c r="D48" s="538" t="s">
        <v>438</v>
      </c>
      <c r="E48" s="539" t="s">
        <v>439</v>
      </c>
      <c r="F48" s="538" t="s">
        <v>929</v>
      </c>
      <c r="G48" s="539" t="s">
        <v>930</v>
      </c>
      <c r="H48" s="540" t="s">
        <v>201</v>
      </c>
      <c r="I48" s="747"/>
      <c r="J48" s="542" t="s">
        <v>934</v>
      </c>
      <c r="K48" s="907">
        <v>22275000</v>
      </c>
      <c r="L48" s="539" t="s">
        <v>934</v>
      </c>
      <c r="M48" s="908">
        <v>22275000</v>
      </c>
      <c r="N48" s="542" t="s">
        <v>1903</v>
      </c>
      <c r="O48" s="1019"/>
      <c r="P48" s="909" t="s">
        <v>1901</v>
      </c>
      <c r="Q48" s="910" t="s">
        <v>53</v>
      </c>
      <c r="R48" s="539"/>
      <c r="S48" s="544"/>
      <c r="T48" s="1066"/>
      <c r="U48" s="927"/>
      <c r="V48" s="754"/>
      <c r="W48" s="754"/>
      <c r="X48" s="754"/>
      <c r="Y48" s="754"/>
      <c r="Z48" s="754"/>
    </row>
    <row r="49" spans="1:26" ht="80.099999999999994" customHeight="1">
      <c r="A49" s="536" t="s">
        <v>23</v>
      </c>
      <c r="B49" s="537" t="s">
        <v>532</v>
      </c>
      <c r="C49" s="537" t="s">
        <v>28</v>
      </c>
      <c r="D49" s="538" t="s">
        <v>562</v>
      </c>
      <c r="E49" s="539" t="s">
        <v>563</v>
      </c>
      <c r="F49" s="538" t="s">
        <v>564</v>
      </c>
      <c r="G49" s="539" t="s">
        <v>565</v>
      </c>
      <c r="H49" s="540"/>
      <c r="I49" s="747" t="s">
        <v>92</v>
      </c>
      <c r="J49" s="542"/>
      <c r="K49" s="907">
        <v>0</v>
      </c>
      <c r="L49" s="539"/>
      <c r="M49" s="908">
        <v>0</v>
      </c>
      <c r="N49" s="542" t="s">
        <v>1904</v>
      </c>
      <c r="O49" s="1019"/>
      <c r="P49" s="909" t="s">
        <v>1905</v>
      </c>
      <c r="Q49" s="910" t="s">
        <v>53</v>
      </c>
      <c r="R49" s="539"/>
      <c r="S49" s="544"/>
      <c r="T49" s="1066"/>
      <c r="U49" s="927"/>
      <c r="V49" s="754"/>
      <c r="W49" s="754"/>
      <c r="X49" s="754"/>
      <c r="Y49" s="754"/>
      <c r="Z49" s="754"/>
    </row>
    <row r="50" spans="1:26" ht="80.099999999999994" customHeight="1">
      <c r="A50" s="536" t="s">
        <v>16</v>
      </c>
      <c r="B50" s="537" t="s">
        <v>17</v>
      </c>
      <c r="C50" s="537" t="s">
        <v>66</v>
      </c>
      <c r="D50" s="538" t="s">
        <v>68</v>
      </c>
      <c r="E50" s="539" t="s">
        <v>69</v>
      </c>
      <c r="F50" s="538" t="s">
        <v>70</v>
      </c>
      <c r="G50" s="539" t="s">
        <v>72</v>
      </c>
      <c r="H50" s="540"/>
      <c r="I50" s="747" t="s">
        <v>92</v>
      </c>
      <c r="J50" s="542" t="s">
        <v>979</v>
      </c>
      <c r="K50" s="907">
        <v>0</v>
      </c>
      <c r="L50" s="539"/>
      <c r="M50" s="908">
        <v>0</v>
      </c>
      <c r="N50" s="542"/>
      <c r="O50" s="1019"/>
      <c r="P50" s="909"/>
      <c r="Q50" s="910"/>
      <c r="R50" s="539"/>
      <c r="S50" s="544"/>
      <c r="T50" s="1066"/>
      <c r="U50" s="927"/>
      <c r="V50" s="754"/>
      <c r="W50" s="754"/>
      <c r="X50" s="754"/>
      <c r="Y50" s="754"/>
      <c r="Z50" s="754"/>
    </row>
    <row r="51" spans="1:26" ht="80.099999999999994" customHeight="1">
      <c r="A51" s="536" t="s">
        <v>16</v>
      </c>
      <c r="B51" s="537" t="s">
        <v>17</v>
      </c>
      <c r="C51" s="537" t="s">
        <v>66</v>
      </c>
      <c r="D51" s="538" t="s">
        <v>68</v>
      </c>
      <c r="E51" s="539" t="s">
        <v>69</v>
      </c>
      <c r="F51" s="538" t="s">
        <v>95</v>
      </c>
      <c r="G51" s="539" t="s">
        <v>507</v>
      </c>
      <c r="H51" s="540"/>
      <c r="I51" s="747" t="s">
        <v>92</v>
      </c>
      <c r="J51" s="542" t="s">
        <v>1338</v>
      </c>
      <c r="K51" s="907">
        <v>0</v>
      </c>
      <c r="L51" s="539" t="s">
        <v>1813</v>
      </c>
      <c r="M51" s="908">
        <v>0</v>
      </c>
      <c r="N51" s="542" t="s">
        <v>1908</v>
      </c>
      <c r="O51" s="1019"/>
      <c r="P51" s="909" t="s">
        <v>1910</v>
      </c>
      <c r="Q51" s="910" t="s">
        <v>53</v>
      </c>
      <c r="R51" s="539"/>
      <c r="S51" s="544"/>
      <c r="T51" s="1066"/>
      <c r="U51" s="927"/>
      <c r="V51" s="754"/>
      <c r="W51" s="754"/>
      <c r="X51" s="754"/>
      <c r="Y51" s="754"/>
      <c r="Z51" s="754"/>
    </row>
    <row r="52" spans="1:26" ht="80.099999999999994" customHeight="1">
      <c r="A52" s="536" t="s">
        <v>16</v>
      </c>
      <c r="B52" s="537" t="s">
        <v>17</v>
      </c>
      <c r="C52" s="537" t="s">
        <v>66</v>
      </c>
      <c r="D52" s="538" t="s">
        <v>68</v>
      </c>
      <c r="E52" s="539" t="s">
        <v>69</v>
      </c>
      <c r="F52" s="538" t="s">
        <v>81</v>
      </c>
      <c r="G52" s="539" t="s">
        <v>82</v>
      </c>
      <c r="H52" s="540"/>
      <c r="I52" s="747" t="s">
        <v>92</v>
      </c>
      <c r="J52" s="542" t="s">
        <v>1013</v>
      </c>
      <c r="K52" s="907">
        <v>0</v>
      </c>
      <c r="L52" s="539"/>
      <c r="M52" s="908">
        <v>0</v>
      </c>
      <c r="N52" s="542"/>
      <c r="O52" s="1019"/>
      <c r="P52" s="909"/>
      <c r="Q52" s="910"/>
      <c r="R52" s="539"/>
      <c r="S52" s="544"/>
      <c r="T52" s="1066"/>
      <c r="U52" s="927"/>
      <c r="V52" s="754"/>
      <c r="W52" s="754"/>
      <c r="X52" s="754"/>
      <c r="Y52" s="754"/>
      <c r="Z52" s="754"/>
    </row>
    <row r="53" spans="1:26" ht="80.099999999999994" customHeight="1">
      <c r="A53" s="536" t="s">
        <v>16</v>
      </c>
      <c r="B53" s="537" t="s">
        <v>17</v>
      </c>
      <c r="C53" s="537" t="s">
        <v>66</v>
      </c>
      <c r="D53" s="538" t="s">
        <v>68</v>
      </c>
      <c r="E53" s="539" t="s">
        <v>69</v>
      </c>
      <c r="F53" s="538" t="s">
        <v>462</v>
      </c>
      <c r="G53" s="539" t="s">
        <v>464</v>
      </c>
      <c r="H53" s="540"/>
      <c r="I53" s="747" t="s">
        <v>92</v>
      </c>
      <c r="J53" s="542" t="s">
        <v>1056</v>
      </c>
      <c r="K53" s="907">
        <v>0</v>
      </c>
      <c r="L53" s="539"/>
      <c r="M53" s="908">
        <v>0</v>
      </c>
      <c r="N53" s="542"/>
      <c r="O53" s="1019"/>
      <c r="P53" s="909"/>
      <c r="Q53" s="910"/>
      <c r="R53" s="539"/>
      <c r="S53" s="544"/>
      <c r="T53" s="1066"/>
      <c r="U53" s="927"/>
      <c r="V53" s="754"/>
      <c r="W53" s="754"/>
      <c r="X53" s="754"/>
      <c r="Y53" s="754"/>
      <c r="Z53" s="754"/>
    </row>
    <row r="54" spans="1:26" ht="80.099999999999994" customHeight="1">
      <c r="A54" s="536" t="s">
        <v>16</v>
      </c>
      <c r="B54" s="537" t="s">
        <v>17</v>
      </c>
      <c r="C54" s="537" t="s">
        <v>66</v>
      </c>
      <c r="D54" s="538" t="s">
        <v>68</v>
      </c>
      <c r="E54" s="539" t="s">
        <v>69</v>
      </c>
      <c r="F54" s="538" t="s">
        <v>468</v>
      </c>
      <c r="G54" s="539" t="s">
        <v>469</v>
      </c>
      <c r="H54" s="540"/>
      <c r="I54" s="747" t="s">
        <v>92</v>
      </c>
      <c r="J54" s="542"/>
      <c r="K54" s="907">
        <v>0</v>
      </c>
      <c r="L54" s="539"/>
      <c r="M54" s="908">
        <v>0</v>
      </c>
      <c r="N54" s="542"/>
      <c r="O54" s="1019"/>
      <c r="P54" s="909"/>
      <c r="Q54" s="910"/>
      <c r="R54" s="539"/>
      <c r="S54" s="544"/>
      <c r="T54" s="1066"/>
      <c r="U54" s="927"/>
      <c r="V54" s="754"/>
      <c r="W54" s="754"/>
      <c r="X54" s="754"/>
      <c r="Y54" s="754"/>
      <c r="Z54" s="754"/>
    </row>
    <row r="55" spans="1:26" ht="80.099999999999994" customHeight="1">
      <c r="A55" s="536" t="s">
        <v>16</v>
      </c>
      <c r="B55" s="537" t="s">
        <v>17</v>
      </c>
      <c r="C55" s="537" t="s">
        <v>66</v>
      </c>
      <c r="D55" s="538" t="s">
        <v>68</v>
      </c>
      <c r="E55" s="539" t="s">
        <v>69</v>
      </c>
      <c r="F55" s="538" t="s">
        <v>473</v>
      </c>
      <c r="G55" s="539" t="s">
        <v>474</v>
      </c>
      <c r="H55" s="540"/>
      <c r="I55" s="747" t="s">
        <v>92</v>
      </c>
      <c r="J55" s="542" t="s">
        <v>1199</v>
      </c>
      <c r="K55" s="907">
        <v>0</v>
      </c>
      <c r="L55" s="539"/>
      <c r="M55" s="908">
        <v>0</v>
      </c>
      <c r="N55" s="542"/>
      <c r="O55" s="1019"/>
      <c r="P55" s="909"/>
      <c r="Q55" s="910"/>
      <c r="R55" s="539"/>
      <c r="S55" s="544"/>
      <c r="T55" s="1066"/>
      <c r="U55" s="927"/>
      <c r="V55" s="754"/>
      <c r="W55" s="754"/>
      <c r="X55" s="754"/>
      <c r="Y55" s="754"/>
      <c r="Z55" s="754"/>
    </row>
    <row r="56" spans="1:26" ht="80.099999999999994" customHeight="1">
      <c r="A56" s="536" t="s">
        <v>16</v>
      </c>
      <c r="B56" s="537" t="s">
        <v>17</v>
      </c>
      <c r="C56" s="537" t="s">
        <v>66</v>
      </c>
      <c r="D56" s="538" t="s">
        <v>68</v>
      </c>
      <c r="E56" s="539" t="s">
        <v>69</v>
      </c>
      <c r="F56" s="538" t="s">
        <v>478</v>
      </c>
      <c r="G56" s="539" t="s">
        <v>479</v>
      </c>
      <c r="H56" s="540" t="s">
        <v>201</v>
      </c>
      <c r="I56" s="747"/>
      <c r="J56" s="542" t="s">
        <v>1242</v>
      </c>
      <c r="K56" s="907">
        <v>15000000</v>
      </c>
      <c r="L56" s="539" t="s">
        <v>1242</v>
      </c>
      <c r="M56" s="908">
        <v>15000000</v>
      </c>
      <c r="N56" s="542" t="s">
        <v>1834</v>
      </c>
      <c r="O56" s="907"/>
      <c r="P56" s="909" t="s">
        <v>1852</v>
      </c>
      <c r="Q56" s="913"/>
      <c r="R56" s="539" t="s">
        <v>53</v>
      </c>
      <c r="S56" s="544"/>
      <c r="T56" s="1066"/>
      <c r="U56" s="927"/>
      <c r="V56" s="754"/>
      <c r="W56" s="754"/>
      <c r="X56" s="754"/>
      <c r="Y56" s="754"/>
      <c r="Z56" s="754"/>
    </row>
    <row r="57" spans="1:26" ht="80.099999999999994" customHeight="1">
      <c r="A57" s="536" t="s">
        <v>16</v>
      </c>
      <c r="B57" s="537" t="s">
        <v>17</v>
      </c>
      <c r="C57" s="537" t="s">
        <v>66</v>
      </c>
      <c r="D57" s="538" t="s">
        <v>68</v>
      </c>
      <c r="E57" s="539" t="s">
        <v>69</v>
      </c>
      <c r="F57" s="538" t="s">
        <v>485</v>
      </c>
      <c r="G57" s="539" t="s">
        <v>486</v>
      </c>
      <c r="H57" s="540" t="s">
        <v>201</v>
      </c>
      <c r="I57" s="747"/>
      <c r="J57" s="542" t="s">
        <v>1271</v>
      </c>
      <c r="K57" s="907">
        <v>30000000</v>
      </c>
      <c r="L57" s="539" t="s">
        <v>1271</v>
      </c>
      <c r="M57" s="908">
        <v>30000000</v>
      </c>
      <c r="N57" s="542" t="s">
        <v>1834</v>
      </c>
      <c r="O57" s="907"/>
      <c r="P57" s="909" t="s">
        <v>1852</v>
      </c>
      <c r="Q57" s="910"/>
      <c r="R57" s="539" t="s">
        <v>53</v>
      </c>
      <c r="S57" s="544"/>
      <c r="T57" s="1066"/>
      <c r="U57" s="927"/>
      <c r="V57" s="754"/>
      <c r="W57" s="754"/>
      <c r="X57" s="754"/>
      <c r="Y57" s="754"/>
      <c r="Z57" s="754"/>
    </row>
    <row r="58" spans="1:26" ht="80.099999999999994" customHeight="1">
      <c r="A58" s="536" t="s">
        <v>16</v>
      </c>
      <c r="B58" s="537" t="s">
        <v>17</v>
      </c>
      <c r="C58" s="537" t="s">
        <v>66</v>
      </c>
      <c r="D58" s="538" t="s">
        <v>68</v>
      </c>
      <c r="E58" s="539" t="s">
        <v>69</v>
      </c>
      <c r="F58" s="538" t="s">
        <v>492</v>
      </c>
      <c r="G58" s="539" t="s">
        <v>493</v>
      </c>
      <c r="H58" s="540" t="s">
        <v>201</v>
      </c>
      <c r="I58" s="747"/>
      <c r="J58" s="542" t="s">
        <v>1298</v>
      </c>
      <c r="K58" s="907">
        <v>22275000</v>
      </c>
      <c r="L58" s="539" t="s">
        <v>1299</v>
      </c>
      <c r="M58" s="908">
        <v>22275000</v>
      </c>
      <c r="N58" s="542" t="s">
        <v>1834</v>
      </c>
      <c r="O58" s="907"/>
      <c r="P58" s="909" t="s">
        <v>1852</v>
      </c>
      <c r="Q58" s="910"/>
      <c r="R58" s="539" t="s">
        <v>53</v>
      </c>
      <c r="S58" s="544"/>
      <c r="T58" s="1066"/>
      <c r="U58" s="927"/>
      <c r="V58" s="754"/>
      <c r="W58" s="754"/>
      <c r="X58" s="754"/>
      <c r="Y58" s="754"/>
      <c r="Z58" s="754"/>
    </row>
    <row r="59" spans="1:26" ht="80.099999999999994" customHeight="1">
      <c r="A59" s="536" t="s">
        <v>16</v>
      </c>
      <c r="B59" s="537" t="s">
        <v>17</v>
      </c>
      <c r="C59" s="537" t="s">
        <v>66</v>
      </c>
      <c r="D59" s="538" t="s">
        <v>68</v>
      </c>
      <c r="E59" s="539" t="s">
        <v>69</v>
      </c>
      <c r="F59" s="538" t="s">
        <v>500</v>
      </c>
      <c r="G59" s="539" t="s">
        <v>501</v>
      </c>
      <c r="H59" s="540"/>
      <c r="I59" s="747" t="s">
        <v>92</v>
      </c>
      <c r="J59" s="542" t="s">
        <v>1322</v>
      </c>
      <c r="K59" s="907">
        <v>0</v>
      </c>
      <c r="L59" s="539"/>
      <c r="M59" s="908">
        <v>0</v>
      </c>
      <c r="N59" s="542" t="s">
        <v>1914</v>
      </c>
      <c r="O59" s="1019"/>
      <c r="P59" s="909" t="s">
        <v>1910</v>
      </c>
      <c r="Q59" s="910" t="s">
        <v>53</v>
      </c>
      <c r="R59" s="539" t="s">
        <v>1813</v>
      </c>
      <c r="S59" s="544"/>
      <c r="T59" s="1066"/>
      <c r="U59" s="927"/>
      <c r="V59" s="754"/>
      <c r="W59" s="754"/>
      <c r="X59" s="754"/>
      <c r="Y59" s="754"/>
      <c r="Z59" s="754"/>
    </row>
    <row r="60" spans="1:26" ht="80.099999999999994" customHeight="1">
      <c r="A60" s="536" t="s">
        <v>23</v>
      </c>
      <c r="B60" s="537" t="s">
        <v>532</v>
      </c>
      <c r="C60" s="537" t="s">
        <v>28</v>
      </c>
      <c r="D60" s="538" t="s">
        <v>574</v>
      </c>
      <c r="E60" s="539" t="s">
        <v>575</v>
      </c>
      <c r="F60" s="538" t="s">
        <v>1846</v>
      </c>
      <c r="G60" s="539" t="s">
        <v>1847</v>
      </c>
      <c r="H60" s="540" t="s">
        <v>201</v>
      </c>
      <c r="I60" s="747"/>
      <c r="J60" s="542" t="s">
        <v>1850</v>
      </c>
      <c r="K60" s="907">
        <v>10000000</v>
      </c>
      <c r="L60" s="539" t="s">
        <v>1813</v>
      </c>
      <c r="M60" s="908">
        <v>0</v>
      </c>
      <c r="N60" s="542" t="s">
        <v>1915</v>
      </c>
      <c r="O60" s="1019"/>
      <c r="P60" s="909" t="s">
        <v>1916</v>
      </c>
      <c r="Q60" s="910" t="s">
        <v>53</v>
      </c>
      <c r="R60" s="539" t="s">
        <v>1813</v>
      </c>
      <c r="S60" s="544"/>
      <c r="T60" s="1066"/>
      <c r="U60" s="927"/>
      <c r="V60" s="754"/>
      <c r="W60" s="754"/>
      <c r="X60" s="754"/>
      <c r="Y60" s="754"/>
      <c r="Z60" s="754"/>
    </row>
    <row r="61" spans="1:26" ht="80.099999999999994" customHeight="1">
      <c r="A61" s="536" t="s">
        <v>23</v>
      </c>
      <c r="B61" s="537" t="s">
        <v>532</v>
      </c>
      <c r="C61" s="537" t="s">
        <v>28</v>
      </c>
      <c r="D61" s="538" t="s">
        <v>574</v>
      </c>
      <c r="E61" s="539" t="s">
        <v>575</v>
      </c>
      <c r="F61" s="538" t="s">
        <v>576</v>
      </c>
      <c r="G61" s="539" t="s">
        <v>577</v>
      </c>
      <c r="H61" s="540" t="s">
        <v>201</v>
      </c>
      <c r="I61" s="747"/>
      <c r="J61" s="542" t="s">
        <v>1889</v>
      </c>
      <c r="K61" s="907">
        <v>22275000</v>
      </c>
      <c r="L61" s="539" t="s">
        <v>1890</v>
      </c>
      <c r="M61" s="908">
        <v>22275000</v>
      </c>
      <c r="N61" s="542" t="s">
        <v>1834</v>
      </c>
      <c r="O61" s="907"/>
      <c r="P61" s="909" t="s">
        <v>1852</v>
      </c>
      <c r="Q61" s="913"/>
      <c r="R61" s="539" t="s">
        <v>53</v>
      </c>
      <c r="S61" s="544"/>
      <c r="T61" s="1066"/>
      <c r="U61" s="927"/>
      <c r="V61" s="754"/>
      <c r="W61" s="754"/>
      <c r="X61" s="754"/>
      <c r="Y61" s="754"/>
      <c r="Z61" s="754"/>
    </row>
    <row r="62" spans="1:26" ht="80.099999999999994" customHeight="1">
      <c r="A62" s="536" t="s">
        <v>23</v>
      </c>
      <c r="B62" s="537" t="s">
        <v>532</v>
      </c>
      <c r="C62" s="537" t="s">
        <v>28</v>
      </c>
      <c r="D62" s="538" t="s">
        <v>574</v>
      </c>
      <c r="E62" s="539" t="s">
        <v>575</v>
      </c>
      <c r="F62" s="538" t="s">
        <v>1685</v>
      </c>
      <c r="G62" s="539" t="s">
        <v>1686</v>
      </c>
      <c r="H62" s="540" t="s">
        <v>201</v>
      </c>
      <c r="I62" s="747"/>
      <c r="J62" s="542" t="s">
        <v>1909</v>
      </c>
      <c r="K62" s="907">
        <v>10000000</v>
      </c>
      <c r="L62" s="539"/>
      <c r="M62" s="908">
        <v>0</v>
      </c>
      <c r="N62" s="542" t="s">
        <v>1834</v>
      </c>
      <c r="O62" s="907"/>
      <c r="P62" s="909" t="s">
        <v>1852</v>
      </c>
      <c r="Q62" s="910"/>
      <c r="R62" s="539" t="s">
        <v>53</v>
      </c>
      <c r="S62" s="544"/>
      <c r="T62" s="1066"/>
      <c r="U62" s="927"/>
      <c r="V62" s="754"/>
      <c r="W62" s="754"/>
      <c r="X62" s="754"/>
      <c r="Y62" s="754"/>
      <c r="Z62" s="754"/>
    </row>
    <row r="63" spans="1:26" ht="80.099999999999994" customHeight="1">
      <c r="A63" s="560" t="s">
        <v>23</v>
      </c>
      <c r="B63" s="561" t="s">
        <v>532</v>
      </c>
      <c r="C63" s="561" t="s">
        <v>28</v>
      </c>
      <c r="D63" s="562" t="s">
        <v>1633</v>
      </c>
      <c r="E63" s="563" t="s">
        <v>1634</v>
      </c>
      <c r="F63" s="562" t="s">
        <v>1635</v>
      </c>
      <c r="G63" s="563" t="s">
        <v>1636</v>
      </c>
      <c r="H63" s="564" t="s">
        <v>201</v>
      </c>
      <c r="I63" s="918"/>
      <c r="J63" s="566" t="s">
        <v>1923</v>
      </c>
      <c r="K63" s="919">
        <v>60000000</v>
      </c>
      <c r="L63" s="563"/>
      <c r="M63" s="920">
        <v>0</v>
      </c>
      <c r="N63" s="566" t="s">
        <v>1924</v>
      </c>
      <c r="O63" s="919"/>
      <c r="P63" s="943" t="s">
        <v>1925</v>
      </c>
      <c r="Q63" s="1068" t="s">
        <v>53</v>
      </c>
      <c r="R63" s="563"/>
      <c r="S63" s="568"/>
      <c r="T63" s="1066"/>
      <c r="U63" s="927"/>
      <c r="V63" s="754"/>
      <c r="W63" s="754"/>
      <c r="X63" s="754"/>
      <c r="Y63" s="754"/>
      <c r="Z63" s="754"/>
    </row>
    <row r="64" spans="1:26" ht="15.75" customHeight="1">
      <c r="A64" s="1058"/>
      <c r="B64" s="1058"/>
      <c r="C64" s="1058"/>
      <c r="D64" s="1058"/>
      <c r="E64" s="1058"/>
      <c r="F64" s="1058"/>
      <c r="G64" s="1058"/>
      <c r="H64" s="1059"/>
      <c r="I64" s="1059"/>
      <c r="J64" s="1058"/>
      <c r="K64" s="1060"/>
      <c r="L64" s="1058"/>
      <c r="M64" s="1061"/>
      <c r="N64" s="1058"/>
      <c r="O64" s="1061"/>
      <c r="P64" s="1058"/>
      <c r="Q64" s="1062"/>
      <c r="R64" s="1058"/>
      <c r="S64" s="1058"/>
      <c r="T64" s="1058"/>
      <c r="U64" s="888"/>
      <c r="V64" s="754"/>
      <c r="W64" s="754"/>
      <c r="X64" s="754"/>
      <c r="Y64" s="754"/>
      <c r="Z64" s="754"/>
    </row>
    <row r="65" spans="1:26" ht="15.75" customHeight="1">
      <c r="A65" s="1058"/>
      <c r="B65" s="1058"/>
      <c r="C65" s="1058"/>
      <c r="D65" s="1058"/>
      <c r="E65" s="1058"/>
      <c r="F65" s="1058"/>
      <c r="G65" s="1058"/>
      <c r="H65" s="1059"/>
      <c r="I65" s="1059"/>
      <c r="J65" s="889"/>
      <c r="K65" s="1064"/>
      <c r="L65" s="889"/>
      <c r="M65" s="1064"/>
      <c r="N65" s="889"/>
      <c r="O65" s="1064"/>
      <c r="P65" s="889"/>
      <c r="Q65" s="1065"/>
      <c r="R65" s="889"/>
      <c r="S65" s="889"/>
      <c r="T65" s="889"/>
      <c r="U65" s="889"/>
      <c r="V65" s="754"/>
      <c r="W65" s="754"/>
      <c r="X65" s="754"/>
      <c r="Y65" s="754"/>
      <c r="Z65" s="754"/>
    </row>
    <row r="66" spans="1:26" ht="15.75" customHeight="1">
      <c r="A66" s="754"/>
      <c r="B66" s="754"/>
      <c r="C66" s="754"/>
      <c r="D66" s="754"/>
      <c r="E66" s="754"/>
      <c r="F66" s="754"/>
      <c r="G66" s="754"/>
      <c r="H66" s="754"/>
      <c r="I66" s="754"/>
      <c r="J66" s="754"/>
      <c r="K66" s="921"/>
      <c r="L66" s="754"/>
      <c r="M66" s="921"/>
      <c r="N66" s="754"/>
      <c r="O66" s="921"/>
      <c r="P66" s="754"/>
      <c r="Q66" s="754"/>
      <c r="R66" s="754"/>
      <c r="S66" s="754"/>
      <c r="T66" s="754"/>
      <c r="U66" s="754"/>
      <c r="V66" s="754"/>
      <c r="W66" s="754"/>
      <c r="X66" s="754"/>
      <c r="Y66" s="754"/>
      <c r="Z66" s="754"/>
    </row>
    <row r="67" spans="1:26" ht="15.75" customHeight="1">
      <c r="A67" s="754"/>
      <c r="B67" s="754"/>
      <c r="C67" s="754"/>
      <c r="D67" s="754"/>
      <c r="E67" s="754"/>
      <c r="F67" s="754"/>
      <c r="G67" s="754"/>
      <c r="H67" s="754"/>
      <c r="I67" s="754"/>
      <c r="J67" s="754"/>
      <c r="K67" s="921"/>
      <c r="L67" s="754"/>
      <c r="M67" s="921"/>
      <c r="N67" s="754"/>
      <c r="O67" s="921"/>
      <c r="P67" s="754"/>
      <c r="Q67" s="754"/>
      <c r="R67" s="754"/>
      <c r="S67" s="754"/>
      <c r="T67" s="754"/>
      <c r="U67" s="754"/>
      <c r="V67" s="754"/>
      <c r="W67" s="754"/>
      <c r="X67" s="754"/>
      <c r="Y67" s="754"/>
      <c r="Z67" s="754"/>
    </row>
    <row r="68" spans="1:26" ht="15.75" customHeight="1">
      <c r="A68" s="754"/>
      <c r="B68" s="754"/>
      <c r="C68" s="754"/>
      <c r="D68" s="754"/>
      <c r="E68" s="754"/>
      <c r="F68" s="754"/>
      <c r="G68" s="754"/>
      <c r="H68" s="754"/>
      <c r="I68" s="754"/>
      <c r="J68" s="754"/>
      <c r="K68" s="921"/>
      <c r="L68" s="754"/>
      <c r="M68" s="921"/>
      <c r="N68" s="754"/>
      <c r="O68" s="921"/>
      <c r="P68" s="754"/>
      <c r="Q68" s="754"/>
      <c r="R68" s="754"/>
      <c r="S68" s="754"/>
      <c r="T68" s="754"/>
      <c r="U68" s="754"/>
      <c r="V68" s="754"/>
      <c r="W68" s="754"/>
      <c r="X68" s="754"/>
      <c r="Y68" s="754"/>
      <c r="Z68" s="754"/>
    </row>
    <row r="69" spans="1:26" ht="15.75" customHeight="1">
      <c r="A69" s="754"/>
      <c r="B69" s="754"/>
      <c r="C69" s="754"/>
      <c r="D69" s="754"/>
      <c r="E69" s="754"/>
      <c r="F69" s="754"/>
      <c r="G69" s="754"/>
      <c r="H69" s="754"/>
      <c r="I69" s="754"/>
      <c r="J69" s="754"/>
      <c r="K69" s="921"/>
      <c r="L69" s="754"/>
      <c r="M69" s="921"/>
      <c r="N69" s="754"/>
      <c r="O69" s="921"/>
      <c r="P69" s="754"/>
      <c r="Q69" s="754"/>
      <c r="R69" s="754"/>
      <c r="S69" s="754"/>
      <c r="T69" s="754"/>
      <c r="U69" s="754"/>
      <c r="V69" s="754"/>
      <c r="W69" s="754"/>
      <c r="X69" s="754"/>
      <c r="Y69" s="754"/>
      <c r="Z69" s="754"/>
    </row>
    <row r="70" spans="1:26" ht="15.75" customHeight="1">
      <c r="K70" s="921"/>
      <c r="M70" s="921"/>
      <c r="O70" s="921"/>
      <c r="T70" s="754"/>
      <c r="U70" s="754"/>
      <c r="V70" s="754"/>
      <c r="W70" s="754"/>
      <c r="X70" s="754"/>
      <c r="Y70" s="754"/>
      <c r="Z70" s="754"/>
    </row>
    <row r="71" spans="1:26" ht="15.75" customHeight="1">
      <c r="K71" s="921"/>
      <c r="M71" s="921"/>
      <c r="O71" s="921"/>
      <c r="T71" s="754"/>
      <c r="U71" s="754"/>
      <c r="V71" s="754"/>
      <c r="W71" s="754"/>
      <c r="X71" s="754"/>
      <c r="Y71" s="754"/>
      <c r="Z71" s="754"/>
    </row>
    <row r="72" spans="1:26" ht="15.75" customHeight="1">
      <c r="K72" s="921"/>
      <c r="M72" s="921"/>
      <c r="O72" s="921"/>
      <c r="T72" s="754"/>
      <c r="U72" s="754"/>
      <c r="V72" s="754"/>
      <c r="W72" s="754"/>
      <c r="X72" s="754"/>
      <c r="Y72" s="754"/>
      <c r="Z72" s="754"/>
    </row>
    <row r="73" spans="1:26" ht="15.75" customHeight="1">
      <c r="K73" s="921"/>
      <c r="M73" s="921"/>
      <c r="O73" s="921"/>
      <c r="T73" s="754"/>
      <c r="U73" s="754"/>
      <c r="V73" s="754"/>
      <c r="W73" s="754"/>
      <c r="X73" s="754"/>
      <c r="Y73" s="754"/>
      <c r="Z73" s="754"/>
    </row>
    <row r="74" spans="1:26" ht="15.75" customHeight="1">
      <c r="K74" s="921"/>
      <c r="M74" s="921"/>
      <c r="O74" s="921"/>
      <c r="T74" s="754"/>
      <c r="U74" s="754"/>
      <c r="V74" s="754"/>
      <c r="W74" s="754"/>
      <c r="X74" s="754"/>
      <c r="Y74" s="754"/>
      <c r="Z74" s="754"/>
    </row>
    <row r="75" spans="1:26" ht="15.75" customHeight="1">
      <c r="K75" s="921"/>
      <c r="M75" s="921"/>
      <c r="O75" s="921"/>
      <c r="T75" s="754"/>
      <c r="U75" s="754"/>
      <c r="V75" s="754"/>
      <c r="W75" s="754"/>
      <c r="X75" s="754"/>
      <c r="Y75" s="754"/>
      <c r="Z75" s="754"/>
    </row>
    <row r="76" spans="1:26" ht="15.75" customHeight="1">
      <c r="K76" s="921"/>
      <c r="M76" s="921"/>
      <c r="O76" s="921"/>
      <c r="T76" s="754"/>
      <c r="U76" s="754"/>
      <c r="V76" s="754"/>
      <c r="W76" s="754"/>
      <c r="X76" s="754"/>
      <c r="Y76" s="754"/>
      <c r="Z76" s="754"/>
    </row>
    <row r="77" spans="1:26" ht="15.75" customHeight="1">
      <c r="K77" s="921"/>
      <c r="M77" s="921"/>
      <c r="O77" s="921"/>
      <c r="T77" s="754"/>
      <c r="U77" s="754"/>
      <c r="V77" s="754"/>
      <c r="W77" s="754"/>
      <c r="X77" s="754"/>
      <c r="Y77" s="754"/>
      <c r="Z77" s="754"/>
    </row>
    <row r="78" spans="1:26" ht="15.75" customHeight="1">
      <c r="K78" s="921"/>
      <c r="M78" s="921"/>
      <c r="O78" s="921"/>
      <c r="T78" s="754"/>
      <c r="U78" s="754"/>
      <c r="V78" s="754"/>
      <c r="W78" s="754"/>
      <c r="X78" s="754"/>
      <c r="Y78" s="754"/>
      <c r="Z78" s="754"/>
    </row>
    <row r="79" spans="1:26" ht="15.75" customHeight="1">
      <c r="K79" s="921"/>
      <c r="M79" s="921"/>
      <c r="O79" s="921"/>
      <c r="T79" s="754"/>
      <c r="U79" s="754"/>
      <c r="V79" s="754"/>
      <c r="W79" s="754"/>
      <c r="X79" s="754"/>
      <c r="Y79" s="754"/>
      <c r="Z79" s="754"/>
    </row>
    <row r="80" spans="1:26" ht="15.75" customHeight="1">
      <c r="K80" s="921"/>
      <c r="M80" s="921"/>
      <c r="O80" s="921"/>
      <c r="T80" s="754"/>
      <c r="U80" s="754"/>
      <c r="V80" s="754"/>
      <c r="W80" s="754"/>
      <c r="X80" s="754"/>
      <c r="Y80" s="754"/>
      <c r="Z80" s="754"/>
    </row>
    <row r="81" spans="11:26" ht="15.75" customHeight="1">
      <c r="K81" s="921"/>
      <c r="M81" s="921"/>
      <c r="O81" s="921"/>
      <c r="T81" s="754"/>
      <c r="U81" s="754"/>
      <c r="V81" s="754"/>
      <c r="W81" s="754"/>
      <c r="X81" s="754"/>
      <c r="Y81" s="754"/>
      <c r="Z81" s="754"/>
    </row>
    <row r="82" spans="11:26" ht="15.75" customHeight="1">
      <c r="K82" s="921"/>
      <c r="M82" s="921"/>
      <c r="O82" s="921"/>
      <c r="T82" s="754"/>
      <c r="U82" s="754"/>
      <c r="V82" s="754"/>
      <c r="W82" s="754"/>
      <c r="X82" s="754"/>
      <c r="Y82" s="754"/>
      <c r="Z82" s="754"/>
    </row>
    <row r="83" spans="11:26" ht="15.75" customHeight="1">
      <c r="K83" s="921"/>
      <c r="M83" s="921"/>
      <c r="O83" s="921"/>
      <c r="T83" s="754"/>
      <c r="U83" s="754"/>
      <c r="V83" s="754"/>
      <c r="W83" s="754"/>
      <c r="X83" s="754"/>
      <c r="Y83" s="754"/>
      <c r="Z83" s="754"/>
    </row>
    <row r="84" spans="11:26" ht="15.75" customHeight="1">
      <c r="K84" s="921"/>
      <c r="M84" s="921"/>
      <c r="O84" s="921"/>
      <c r="T84" s="754"/>
      <c r="U84" s="754"/>
      <c r="V84" s="754"/>
      <c r="W84" s="754"/>
      <c r="X84" s="754"/>
      <c r="Y84" s="754"/>
      <c r="Z84" s="754"/>
    </row>
    <row r="85" spans="11:26" ht="15.75" customHeight="1">
      <c r="K85" s="921"/>
      <c r="M85" s="921"/>
      <c r="O85" s="921"/>
      <c r="T85" s="754"/>
      <c r="U85" s="754"/>
      <c r="V85" s="754"/>
      <c r="W85" s="754"/>
      <c r="X85" s="754"/>
      <c r="Y85" s="754"/>
      <c r="Z85" s="754"/>
    </row>
    <row r="86" spans="11:26" ht="15.75" customHeight="1">
      <c r="K86" s="921"/>
      <c r="M86" s="921"/>
      <c r="O86" s="921"/>
      <c r="T86" s="754"/>
      <c r="U86" s="754"/>
      <c r="V86" s="754"/>
      <c r="W86" s="754"/>
      <c r="X86" s="754"/>
      <c r="Y86" s="754"/>
      <c r="Z86" s="754"/>
    </row>
    <row r="87" spans="11:26" ht="15.75" customHeight="1">
      <c r="K87" s="921"/>
      <c r="M87" s="921"/>
      <c r="O87" s="921"/>
      <c r="T87" s="754"/>
      <c r="U87" s="754"/>
      <c r="V87" s="754"/>
      <c r="W87" s="754"/>
      <c r="X87" s="754"/>
      <c r="Y87" s="754"/>
      <c r="Z87" s="754"/>
    </row>
    <row r="88" spans="11:26" ht="15.75" customHeight="1">
      <c r="K88" s="921"/>
      <c r="M88" s="921"/>
      <c r="O88" s="921"/>
      <c r="T88" s="754"/>
      <c r="U88" s="754"/>
      <c r="V88" s="754"/>
      <c r="W88" s="754"/>
      <c r="X88" s="754"/>
      <c r="Y88" s="754"/>
      <c r="Z88" s="754"/>
    </row>
    <row r="89" spans="11:26" ht="15.75" customHeight="1">
      <c r="K89" s="921"/>
      <c r="M89" s="921"/>
      <c r="O89" s="921"/>
      <c r="T89" s="754"/>
      <c r="U89" s="754"/>
      <c r="V89" s="754"/>
      <c r="W89" s="754"/>
      <c r="X89" s="754"/>
      <c r="Y89" s="754"/>
      <c r="Z89" s="754"/>
    </row>
    <row r="90" spans="11:26" ht="15.75" customHeight="1">
      <c r="K90" s="921"/>
      <c r="M90" s="921"/>
      <c r="O90" s="921"/>
      <c r="T90" s="754"/>
      <c r="U90" s="754"/>
      <c r="V90" s="754"/>
      <c r="W90" s="754"/>
      <c r="X90" s="754"/>
      <c r="Y90" s="754"/>
      <c r="Z90" s="754"/>
    </row>
    <row r="91" spans="11:26" ht="15.75" customHeight="1">
      <c r="K91" s="921"/>
      <c r="M91" s="921"/>
      <c r="O91" s="921"/>
      <c r="T91" s="754"/>
      <c r="U91" s="754"/>
      <c r="V91" s="754"/>
      <c r="W91" s="754"/>
      <c r="X91" s="754"/>
      <c r="Y91" s="754"/>
      <c r="Z91" s="754"/>
    </row>
    <row r="92" spans="11:26" ht="15.75" customHeight="1">
      <c r="K92" s="921"/>
      <c r="M92" s="921"/>
      <c r="O92" s="921"/>
      <c r="T92" s="754"/>
      <c r="U92" s="754"/>
      <c r="V92" s="754"/>
      <c r="W92" s="754"/>
      <c r="X92" s="754"/>
      <c r="Y92" s="754"/>
      <c r="Z92" s="754"/>
    </row>
    <row r="93" spans="11:26" ht="15.75" customHeight="1">
      <c r="K93" s="921"/>
      <c r="M93" s="921"/>
      <c r="O93" s="921"/>
      <c r="T93" s="754"/>
      <c r="U93" s="754"/>
      <c r="V93" s="754"/>
      <c r="W93" s="754"/>
      <c r="X93" s="754"/>
      <c r="Y93" s="754"/>
      <c r="Z93" s="754"/>
    </row>
    <row r="94" spans="11:26" ht="15.75" customHeight="1">
      <c r="K94" s="921"/>
      <c r="M94" s="921"/>
      <c r="O94" s="921"/>
      <c r="T94" s="754"/>
      <c r="U94" s="754"/>
      <c r="V94" s="754"/>
      <c r="W94" s="754"/>
      <c r="X94" s="754"/>
      <c r="Y94" s="754"/>
      <c r="Z94" s="754"/>
    </row>
    <row r="95" spans="11:26" ht="15.75" customHeight="1">
      <c r="K95" s="921"/>
      <c r="M95" s="921"/>
      <c r="O95" s="921"/>
      <c r="T95" s="754"/>
      <c r="U95" s="754"/>
      <c r="V95" s="754"/>
      <c r="W95" s="754"/>
      <c r="X95" s="754"/>
      <c r="Y95" s="754"/>
      <c r="Z95" s="754"/>
    </row>
    <row r="96" spans="11:26" ht="15.75" customHeight="1">
      <c r="K96" s="921"/>
      <c r="M96" s="921"/>
      <c r="O96" s="921"/>
      <c r="T96" s="754"/>
      <c r="U96" s="754"/>
      <c r="V96" s="754"/>
      <c r="W96" s="754"/>
      <c r="X96" s="754"/>
      <c r="Y96" s="754"/>
      <c r="Z96" s="754"/>
    </row>
    <row r="97" spans="11:26" ht="15.75" customHeight="1">
      <c r="K97" s="921"/>
      <c r="M97" s="921"/>
      <c r="O97" s="921"/>
      <c r="T97" s="754"/>
      <c r="U97" s="754"/>
      <c r="V97" s="754"/>
      <c r="W97" s="754"/>
      <c r="X97" s="754"/>
      <c r="Y97" s="754"/>
      <c r="Z97" s="754"/>
    </row>
    <row r="98" spans="11:26" ht="15.75" customHeight="1">
      <c r="K98" s="921"/>
      <c r="M98" s="921"/>
      <c r="O98" s="921"/>
      <c r="T98" s="754"/>
      <c r="U98" s="754"/>
      <c r="V98" s="754"/>
      <c r="W98" s="754"/>
      <c r="X98" s="754"/>
      <c r="Y98" s="754"/>
      <c r="Z98" s="754"/>
    </row>
    <row r="99" spans="11:26" ht="15.75" customHeight="1">
      <c r="K99" s="921"/>
      <c r="M99" s="921"/>
      <c r="O99" s="921"/>
      <c r="T99" s="754"/>
      <c r="U99" s="754"/>
      <c r="V99" s="754"/>
      <c r="W99" s="754"/>
      <c r="X99" s="754"/>
      <c r="Y99" s="754"/>
      <c r="Z99" s="754"/>
    </row>
    <row r="100" spans="11:26" ht="15.75" customHeight="1">
      <c r="K100" s="921"/>
      <c r="M100" s="921"/>
      <c r="O100" s="921"/>
      <c r="T100" s="754"/>
      <c r="U100" s="754"/>
      <c r="V100" s="754"/>
      <c r="W100" s="754"/>
      <c r="X100" s="754"/>
      <c r="Y100" s="754"/>
      <c r="Z100" s="754"/>
    </row>
    <row r="101" spans="11:26" ht="15.75" customHeight="1">
      <c r="K101" s="921"/>
      <c r="M101" s="921"/>
      <c r="O101" s="921"/>
      <c r="T101" s="754"/>
      <c r="U101" s="754"/>
      <c r="V101" s="754"/>
      <c r="W101" s="754"/>
      <c r="X101" s="754"/>
      <c r="Y101" s="754"/>
      <c r="Z101" s="754"/>
    </row>
    <row r="102" spans="11:26" ht="15.75" customHeight="1">
      <c r="K102" s="921"/>
      <c r="M102" s="921"/>
      <c r="O102" s="921"/>
      <c r="T102" s="754"/>
      <c r="U102" s="754"/>
      <c r="V102" s="754"/>
      <c r="W102" s="754"/>
      <c r="X102" s="754"/>
      <c r="Y102" s="754"/>
      <c r="Z102" s="754"/>
    </row>
    <row r="103" spans="11:26" ht="15.75" customHeight="1">
      <c r="K103" s="921"/>
      <c r="M103" s="921"/>
      <c r="O103" s="921"/>
      <c r="T103" s="754"/>
      <c r="U103" s="754"/>
      <c r="V103" s="754"/>
      <c r="W103" s="754"/>
      <c r="X103" s="754"/>
      <c r="Y103" s="754"/>
      <c r="Z103" s="754"/>
    </row>
    <row r="104" spans="11:26" ht="15.75" customHeight="1">
      <c r="K104" s="921"/>
      <c r="M104" s="921"/>
      <c r="O104" s="921"/>
      <c r="T104" s="754"/>
      <c r="U104" s="754"/>
      <c r="V104" s="754"/>
      <c r="W104" s="754"/>
      <c r="X104" s="754"/>
      <c r="Y104" s="754"/>
      <c r="Z104" s="754"/>
    </row>
    <row r="105" spans="11:26" ht="15.75" customHeight="1">
      <c r="K105" s="921"/>
      <c r="M105" s="921"/>
      <c r="O105" s="921"/>
      <c r="T105" s="754"/>
      <c r="U105" s="754"/>
      <c r="V105" s="754"/>
      <c r="W105" s="754"/>
      <c r="X105" s="754"/>
      <c r="Y105" s="754"/>
      <c r="Z105" s="754"/>
    </row>
    <row r="106" spans="11:26" ht="15.75" customHeight="1">
      <c r="K106" s="921"/>
      <c r="M106" s="921"/>
      <c r="O106" s="921"/>
      <c r="T106" s="754"/>
      <c r="U106" s="754"/>
      <c r="V106" s="754"/>
      <c r="W106" s="754"/>
      <c r="X106" s="754"/>
      <c r="Y106" s="754"/>
      <c r="Z106" s="754"/>
    </row>
    <row r="107" spans="11:26" ht="15.75" customHeight="1">
      <c r="K107" s="921"/>
      <c r="M107" s="921"/>
      <c r="O107" s="921"/>
      <c r="T107" s="754"/>
      <c r="U107" s="754"/>
      <c r="V107" s="754"/>
      <c r="W107" s="754"/>
      <c r="X107" s="754"/>
      <c r="Y107" s="754"/>
      <c r="Z107" s="754"/>
    </row>
    <row r="108" spans="11:26" ht="15.75" customHeight="1">
      <c r="K108" s="921"/>
      <c r="M108" s="921"/>
      <c r="O108" s="921"/>
      <c r="T108" s="754"/>
      <c r="U108" s="754"/>
      <c r="V108" s="754"/>
      <c r="W108" s="754"/>
      <c r="X108" s="754"/>
      <c r="Y108" s="754"/>
      <c r="Z108" s="754"/>
    </row>
    <row r="109" spans="11:26" ht="15.75" customHeight="1">
      <c r="K109" s="921"/>
      <c r="M109" s="921"/>
      <c r="O109" s="921"/>
      <c r="T109" s="754"/>
      <c r="U109" s="754"/>
      <c r="V109" s="754"/>
      <c r="W109" s="754"/>
      <c r="X109" s="754"/>
      <c r="Y109" s="754"/>
      <c r="Z109" s="754"/>
    </row>
    <row r="110" spans="11:26" ht="15.75" customHeight="1">
      <c r="K110" s="921"/>
      <c r="M110" s="921"/>
      <c r="O110" s="921"/>
      <c r="T110" s="754"/>
      <c r="U110" s="754"/>
      <c r="V110" s="754"/>
      <c r="W110" s="754"/>
      <c r="X110" s="754"/>
      <c r="Y110" s="754"/>
      <c r="Z110" s="754"/>
    </row>
    <row r="111" spans="11:26" ht="15.75" customHeight="1">
      <c r="K111" s="921"/>
      <c r="M111" s="921"/>
      <c r="O111" s="921"/>
      <c r="T111" s="754"/>
      <c r="U111" s="754"/>
      <c r="V111" s="754"/>
      <c r="W111" s="754"/>
      <c r="X111" s="754"/>
      <c r="Y111" s="754"/>
      <c r="Z111" s="754"/>
    </row>
    <row r="112" spans="11:26" ht="15.75" customHeight="1">
      <c r="K112" s="921"/>
      <c r="M112" s="921"/>
      <c r="O112" s="921"/>
      <c r="T112" s="754"/>
      <c r="U112" s="754"/>
      <c r="V112" s="754"/>
      <c r="W112" s="754"/>
      <c r="X112" s="754"/>
      <c r="Y112" s="754"/>
      <c r="Z112" s="754"/>
    </row>
    <row r="113" spans="11:26" ht="15.75" customHeight="1">
      <c r="K113" s="921"/>
      <c r="M113" s="921"/>
      <c r="O113" s="921"/>
      <c r="T113" s="754"/>
      <c r="U113" s="754"/>
      <c r="V113" s="754"/>
      <c r="W113" s="754"/>
      <c r="X113" s="754"/>
      <c r="Y113" s="754"/>
      <c r="Z113" s="754"/>
    </row>
    <row r="114" spans="11:26" ht="15.75" customHeight="1">
      <c r="K114" s="921"/>
      <c r="M114" s="921"/>
      <c r="O114" s="921"/>
      <c r="T114" s="754"/>
      <c r="U114" s="754"/>
      <c r="V114" s="754"/>
      <c r="W114" s="754"/>
      <c r="X114" s="754"/>
      <c r="Y114" s="754"/>
      <c r="Z114" s="754"/>
    </row>
    <row r="115" spans="11:26" ht="15.75" customHeight="1">
      <c r="K115" s="921"/>
      <c r="M115" s="921"/>
      <c r="O115" s="921"/>
      <c r="T115" s="754"/>
      <c r="U115" s="754"/>
      <c r="V115" s="754"/>
      <c r="W115" s="754"/>
      <c r="X115" s="754"/>
      <c r="Y115" s="754"/>
      <c r="Z115" s="754"/>
    </row>
    <row r="116" spans="11:26" ht="15.75" customHeight="1">
      <c r="K116" s="921"/>
      <c r="M116" s="921"/>
      <c r="O116" s="921"/>
      <c r="T116" s="754"/>
      <c r="U116" s="754"/>
      <c r="V116" s="754"/>
      <c r="W116" s="754"/>
      <c r="X116" s="754"/>
      <c r="Y116" s="754"/>
      <c r="Z116" s="754"/>
    </row>
    <row r="117" spans="11:26" ht="15.75" customHeight="1">
      <c r="K117" s="921"/>
      <c r="M117" s="921"/>
      <c r="O117" s="921"/>
      <c r="T117" s="754"/>
      <c r="U117" s="754"/>
      <c r="V117" s="754"/>
      <c r="W117" s="754"/>
      <c r="X117" s="754"/>
      <c r="Y117" s="754"/>
      <c r="Z117" s="754"/>
    </row>
    <row r="118" spans="11:26" ht="15.75" customHeight="1">
      <c r="K118" s="921"/>
      <c r="M118" s="921"/>
      <c r="O118" s="921"/>
      <c r="T118" s="754"/>
      <c r="U118" s="754"/>
      <c r="V118" s="754"/>
      <c r="W118" s="754"/>
      <c r="X118" s="754"/>
      <c r="Y118" s="754"/>
      <c r="Z118" s="754"/>
    </row>
    <row r="119" spans="11:26" ht="15.75" customHeight="1">
      <c r="K119" s="921"/>
      <c r="M119" s="921"/>
      <c r="O119" s="921"/>
      <c r="T119" s="754"/>
      <c r="U119" s="754"/>
      <c r="V119" s="754"/>
      <c r="W119" s="754"/>
      <c r="X119" s="754"/>
      <c r="Y119" s="754"/>
      <c r="Z119" s="754"/>
    </row>
    <row r="120" spans="11:26" ht="15.75" customHeight="1">
      <c r="K120" s="921"/>
      <c r="M120" s="921"/>
      <c r="O120" s="921"/>
      <c r="T120" s="754"/>
      <c r="U120" s="754"/>
      <c r="V120" s="754"/>
      <c r="W120" s="754"/>
      <c r="X120" s="754"/>
      <c r="Y120" s="754"/>
      <c r="Z120" s="754"/>
    </row>
    <row r="121" spans="11:26" ht="15.75" customHeight="1">
      <c r="K121" s="921"/>
      <c r="M121" s="921"/>
      <c r="O121" s="921"/>
      <c r="T121" s="754"/>
      <c r="U121" s="754"/>
      <c r="V121" s="754"/>
      <c r="W121" s="754"/>
      <c r="X121" s="754"/>
      <c r="Y121" s="754"/>
      <c r="Z121" s="754"/>
    </row>
    <row r="122" spans="11:26" ht="15.75" customHeight="1">
      <c r="K122" s="921"/>
      <c r="M122" s="921"/>
      <c r="O122" s="921"/>
      <c r="T122" s="754"/>
      <c r="U122" s="754"/>
      <c r="V122" s="754"/>
      <c r="W122" s="754"/>
      <c r="X122" s="754"/>
      <c r="Y122" s="754"/>
      <c r="Z122" s="754"/>
    </row>
    <row r="123" spans="11:26" ht="15.75" customHeight="1">
      <c r="K123" s="921"/>
      <c r="M123" s="921"/>
      <c r="O123" s="921"/>
      <c r="T123" s="754"/>
      <c r="U123" s="754"/>
      <c r="V123" s="754"/>
      <c r="W123" s="754"/>
      <c r="X123" s="754"/>
      <c r="Y123" s="754"/>
      <c r="Z123" s="754"/>
    </row>
    <row r="124" spans="11:26" ht="15.75" customHeight="1">
      <c r="K124" s="921"/>
      <c r="M124" s="921"/>
      <c r="O124" s="921"/>
      <c r="T124" s="754"/>
      <c r="U124" s="754"/>
      <c r="V124" s="754"/>
      <c r="W124" s="754"/>
      <c r="X124" s="754"/>
      <c r="Y124" s="754"/>
      <c r="Z124" s="754"/>
    </row>
    <row r="125" spans="11:26" ht="15.75" customHeight="1">
      <c r="K125" s="921"/>
      <c r="M125" s="921"/>
      <c r="O125" s="921"/>
      <c r="T125" s="754"/>
      <c r="U125" s="754"/>
      <c r="V125" s="754"/>
      <c r="W125" s="754"/>
      <c r="X125" s="754"/>
      <c r="Y125" s="754"/>
      <c r="Z125" s="754"/>
    </row>
    <row r="126" spans="11:26" ht="15.75" customHeight="1">
      <c r="K126" s="921"/>
      <c r="M126" s="921"/>
      <c r="O126" s="921"/>
      <c r="T126" s="754"/>
      <c r="U126" s="754"/>
      <c r="V126" s="754"/>
      <c r="W126" s="754"/>
      <c r="X126" s="754"/>
      <c r="Y126" s="754"/>
      <c r="Z126" s="754"/>
    </row>
    <row r="127" spans="11:26" ht="15.75" customHeight="1">
      <c r="K127" s="921"/>
      <c r="M127" s="921"/>
      <c r="O127" s="921"/>
      <c r="T127" s="754"/>
      <c r="U127" s="754"/>
      <c r="V127" s="754"/>
      <c r="W127" s="754"/>
      <c r="X127" s="754"/>
      <c r="Y127" s="754"/>
      <c r="Z127" s="754"/>
    </row>
    <row r="128" spans="11:26" ht="15.75" customHeight="1">
      <c r="K128" s="921"/>
      <c r="M128" s="921"/>
      <c r="O128" s="921"/>
      <c r="T128" s="754"/>
      <c r="U128" s="754"/>
      <c r="V128" s="754"/>
      <c r="W128" s="754"/>
      <c r="X128" s="754"/>
      <c r="Y128" s="754"/>
      <c r="Z128" s="754"/>
    </row>
    <row r="129" spans="11:26" ht="15.75" customHeight="1">
      <c r="K129" s="921"/>
      <c r="M129" s="921"/>
      <c r="O129" s="921"/>
      <c r="T129" s="754"/>
      <c r="U129" s="754"/>
      <c r="V129" s="754"/>
      <c r="W129" s="754"/>
      <c r="X129" s="754"/>
      <c r="Y129" s="754"/>
      <c r="Z129" s="754"/>
    </row>
    <row r="130" spans="11:26" ht="15.75" customHeight="1">
      <c r="K130" s="921"/>
      <c r="M130" s="921"/>
      <c r="O130" s="921"/>
      <c r="T130" s="754"/>
      <c r="U130" s="754"/>
      <c r="V130" s="754"/>
      <c r="W130" s="754"/>
      <c r="X130" s="754"/>
      <c r="Y130" s="754"/>
      <c r="Z130" s="754"/>
    </row>
    <row r="131" spans="11:26" ht="15.75" customHeight="1">
      <c r="K131" s="921"/>
      <c r="M131" s="921"/>
      <c r="O131" s="921"/>
      <c r="T131" s="754"/>
      <c r="U131" s="754"/>
      <c r="V131" s="754"/>
      <c r="W131" s="754"/>
      <c r="X131" s="754"/>
      <c r="Y131" s="754"/>
      <c r="Z131" s="754"/>
    </row>
    <row r="132" spans="11:26" ht="15.75" customHeight="1">
      <c r="K132" s="921"/>
      <c r="M132" s="921"/>
      <c r="O132" s="921"/>
      <c r="T132" s="754"/>
      <c r="U132" s="754"/>
      <c r="V132" s="754"/>
      <c r="W132" s="754"/>
      <c r="X132" s="754"/>
      <c r="Y132" s="754"/>
      <c r="Z132" s="754"/>
    </row>
    <row r="133" spans="11:26" ht="15.75" customHeight="1">
      <c r="K133" s="921"/>
      <c r="M133" s="921"/>
      <c r="O133" s="921"/>
      <c r="T133" s="754"/>
      <c r="U133" s="754"/>
      <c r="V133" s="754"/>
      <c r="W133" s="754"/>
      <c r="X133" s="754"/>
      <c r="Y133" s="754"/>
      <c r="Z133" s="754"/>
    </row>
    <row r="134" spans="11:26" ht="15.75" customHeight="1">
      <c r="K134" s="921"/>
      <c r="M134" s="921"/>
      <c r="O134" s="921"/>
      <c r="T134" s="754"/>
      <c r="U134" s="754"/>
      <c r="V134" s="754"/>
      <c r="W134" s="754"/>
      <c r="X134" s="754"/>
      <c r="Y134" s="754"/>
      <c r="Z134" s="754"/>
    </row>
    <row r="135" spans="11:26" ht="15.75" customHeight="1">
      <c r="K135" s="921"/>
      <c r="M135" s="921"/>
      <c r="O135" s="921"/>
      <c r="T135" s="754"/>
      <c r="U135" s="754"/>
      <c r="V135" s="754"/>
      <c r="W135" s="754"/>
      <c r="X135" s="754"/>
      <c r="Y135" s="754"/>
      <c r="Z135" s="754"/>
    </row>
    <row r="136" spans="11:26" ht="15.75" customHeight="1">
      <c r="K136" s="921"/>
      <c r="M136" s="921"/>
      <c r="O136" s="921"/>
      <c r="T136" s="754"/>
      <c r="U136" s="754"/>
      <c r="V136" s="754"/>
      <c r="W136" s="754"/>
      <c r="X136" s="754"/>
      <c r="Y136" s="754"/>
      <c r="Z136" s="754"/>
    </row>
    <row r="137" spans="11:26" ht="15.75" customHeight="1">
      <c r="K137" s="921"/>
      <c r="M137" s="921"/>
      <c r="O137" s="921"/>
      <c r="T137" s="754"/>
      <c r="U137" s="754"/>
      <c r="V137" s="754"/>
      <c r="W137" s="754"/>
      <c r="X137" s="754"/>
      <c r="Y137" s="754"/>
      <c r="Z137" s="754"/>
    </row>
    <row r="138" spans="11:26" ht="15.75" customHeight="1">
      <c r="K138" s="921"/>
      <c r="M138" s="921"/>
      <c r="O138" s="921"/>
      <c r="T138" s="754"/>
      <c r="U138" s="754"/>
      <c r="V138" s="754"/>
      <c r="W138" s="754"/>
      <c r="X138" s="754"/>
      <c r="Y138" s="754"/>
      <c r="Z138" s="754"/>
    </row>
    <row r="139" spans="11:26" ht="15.75" customHeight="1">
      <c r="K139" s="921"/>
      <c r="M139" s="921"/>
      <c r="O139" s="921"/>
      <c r="T139" s="754"/>
      <c r="U139" s="754"/>
      <c r="V139" s="754"/>
      <c r="W139" s="754"/>
      <c r="X139" s="754"/>
      <c r="Y139" s="754"/>
      <c r="Z139" s="754"/>
    </row>
    <row r="140" spans="11:26" ht="15.75" customHeight="1">
      <c r="K140" s="921"/>
      <c r="M140" s="921"/>
      <c r="O140" s="921"/>
      <c r="T140" s="754"/>
      <c r="U140" s="754"/>
      <c r="V140" s="754"/>
      <c r="W140" s="754"/>
      <c r="X140" s="754"/>
      <c r="Y140" s="754"/>
      <c r="Z140" s="754"/>
    </row>
    <row r="141" spans="11:26" ht="15.75" customHeight="1">
      <c r="K141" s="921"/>
      <c r="M141" s="921"/>
      <c r="O141" s="921"/>
      <c r="T141" s="754"/>
      <c r="U141" s="754"/>
      <c r="V141" s="754"/>
      <c r="W141" s="754"/>
      <c r="X141" s="754"/>
      <c r="Y141" s="754"/>
      <c r="Z141" s="754"/>
    </row>
    <row r="142" spans="11:26" ht="15.75" customHeight="1">
      <c r="K142" s="921"/>
      <c r="M142" s="921"/>
      <c r="O142" s="921"/>
      <c r="T142" s="754"/>
      <c r="U142" s="754"/>
      <c r="V142" s="754"/>
      <c r="W142" s="754"/>
      <c r="X142" s="754"/>
      <c r="Y142" s="754"/>
      <c r="Z142" s="754"/>
    </row>
    <row r="143" spans="11:26" ht="15.75" customHeight="1">
      <c r="K143" s="921"/>
      <c r="M143" s="921"/>
      <c r="O143" s="921"/>
      <c r="T143" s="754"/>
      <c r="U143" s="754"/>
      <c r="V143" s="754"/>
      <c r="W143" s="754"/>
      <c r="X143" s="754"/>
      <c r="Y143" s="754"/>
      <c r="Z143" s="754"/>
    </row>
    <row r="144" spans="11:26" ht="15.75" customHeight="1">
      <c r="K144" s="921"/>
      <c r="M144" s="921"/>
      <c r="O144" s="921"/>
      <c r="T144" s="754"/>
      <c r="U144" s="754"/>
      <c r="V144" s="754"/>
      <c r="W144" s="754"/>
      <c r="X144" s="754"/>
      <c r="Y144" s="754"/>
      <c r="Z144" s="754"/>
    </row>
    <row r="145" spans="11:26" ht="15.75" customHeight="1">
      <c r="K145" s="921"/>
      <c r="M145" s="921"/>
      <c r="O145" s="921"/>
      <c r="T145" s="754"/>
      <c r="U145" s="754"/>
      <c r="V145" s="754"/>
      <c r="W145" s="754"/>
      <c r="X145" s="754"/>
      <c r="Y145" s="754"/>
      <c r="Z145" s="754"/>
    </row>
    <row r="146" spans="11:26" ht="15.75" customHeight="1">
      <c r="K146" s="921"/>
      <c r="M146" s="921"/>
      <c r="O146" s="921"/>
      <c r="T146" s="754"/>
      <c r="U146" s="754"/>
      <c r="V146" s="754"/>
      <c r="W146" s="754"/>
      <c r="X146" s="754"/>
      <c r="Y146" s="754"/>
      <c r="Z146" s="754"/>
    </row>
    <row r="147" spans="11:26" ht="15.75" customHeight="1">
      <c r="K147" s="921"/>
      <c r="M147" s="921"/>
      <c r="O147" s="921"/>
      <c r="T147" s="754"/>
      <c r="U147" s="754"/>
      <c r="V147" s="754"/>
      <c r="W147" s="754"/>
      <c r="X147" s="754"/>
      <c r="Y147" s="754"/>
      <c r="Z147" s="754"/>
    </row>
    <row r="148" spans="11:26" ht="15.75" customHeight="1">
      <c r="K148" s="921"/>
      <c r="M148" s="921"/>
      <c r="O148" s="921"/>
      <c r="T148" s="754"/>
      <c r="U148" s="754"/>
      <c r="V148" s="754"/>
      <c r="W148" s="754"/>
      <c r="X148" s="754"/>
      <c r="Y148" s="754"/>
      <c r="Z148" s="754"/>
    </row>
    <row r="149" spans="11:26" ht="15.75" customHeight="1">
      <c r="K149" s="921"/>
      <c r="M149" s="921"/>
      <c r="O149" s="921"/>
      <c r="T149" s="754"/>
      <c r="U149" s="754"/>
      <c r="V149" s="754"/>
      <c r="W149" s="754"/>
      <c r="X149" s="754"/>
      <c r="Y149" s="754"/>
      <c r="Z149" s="754"/>
    </row>
    <row r="150" spans="11:26" ht="15.75" customHeight="1">
      <c r="K150" s="921"/>
      <c r="M150" s="921"/>
      <c r="O150" s="921"/>
      <c r="T150" s="754"/>
      <c r="U150" s="754"/>
      <c r="V150" s="754"/>
      <c r="W150" s="754"/>
      <c r="X150" s="754"/>
      <c r="Y150" s="754"/>
      <c r="Z150" s="754"/>
    </row>
    <row r="151" spans="11:26" ht="15.75" customHeight="1">
      <c r="K151" s="921"/>
      <c r="M151" s="921"/>
      <c r="O151" s="921"/>
      <c r="T151" s="754"/>
      <c r="U151" s="754"/>
      <c r="V151" s="754"/>
      <c r="W151" s="754"/>
      <c r="X151" s="754"/>
      <c r="Y151" s="754"/>
      <c r="Z151" s="754"/>
    </row>
    <row r="152" spans="11:26" ht="15.75" customHeight="1">
      <c r="K152" s="921"/>
      <c r="M152" s="921"/>
      <c r="O152" s="921"/>
      <c r="T152" s="754"/>
      <c r="U152" s="754"/>
      <c r="V152" s="754"/>
      <c r="W152" s="754"/>
      <c r="X152" s="754"/>
      <c r="Y152" s="754"/>
      <c r="Z152" s="754"/>
    </row>
    <row r="153" spans="11:26" ht="15.75" customHeight="1">
      <c r="K153" s="921"/>
      <c r="M153" s="921"/>
      <c r="O153" s="921"/>
      <c r="T153" s="754"/>
      <c r="U153" s="754"/>
      <c r="V153" s="754"/>
      <c r="W153" s="754"/>
      <c r="X153" s="754"/>
      <c r="Y153" s="754"/>
      <c r="Z153" s="754"/>
    </row>
    <row r="154" spans="11:26" ht="15.75" customHeight="1">
      <c r="K154" s="921"/>
      <c r="M154" s="921"/>
      <c r="O154" s="921"/>
      <c r="T154" s="754"/>
      <c r="U154" s="754"/>
      <c r="V154" s="754"/>
      <c r="W154" s="754"/>
      <c r="X154" s="754"/>
      <c r="Y154" s="754"/>
      <c r="Z154" s="754"/>
    </row>
    <row r="155" spans="11:26" ht="15.75" customHeight="1">
      <c r="K155" s="921"/>
      <c r="M155" s="921"/>
      <c r="O155" s="921"/>
      <c r="T155" s="754"/>
      <c r="U155" s="754"/>
      <c r="V155" s="754"/>
      <c r="W155" s="754"/>
      <c r="X155" s="754"/>
      <c r="Y155" s="754"/>
      <c r="Z155" s="754"/>
    </row>
    <row r="156" spans="11:26" ht="15.75" customHeight="1">
      <c r="K156" s="921"/>
      <c r="M156" s="921"/>
      <c r="O156" s="921"/>
      <c r="T156" s="754"/>
      <c r="U156" s="754"/>
      <c r="V156" s="754"/>
      <c r="W156" s="754"/>
      <c r="X156" s="754"/>
      <c r="Y156" s="754"/>
      <c r="Z156" s="754"/>
    </row>
    <row r="157" spans="11:26" ht="15.75" customHeight="1">
      <c r="K157" s="921"/>
      <c r="M157" s="921"/>
      <c r="O157" s="921"/>
      <c r="T157" s="754"/>
      <c r="U157" s="754"/>
      <c r="V157" s="754"/>
      <c r="W157" s="754"/>
      <c r="X157" s="754"/>
      <c r="Y157" s="754"/>
      <c r="Z157" s="754"/>
    </row>
    <row r="158" spans="11:26" ht="15.75" customHeight="1">
      <c r="K158" s="921"/>
      <c r="M158" s="921"/>
      <c r="O158" s="921"/>
      <c r="T158" s="754"/>
      <c r="U158" s="754"/>
      <c r="V158" s="754"/>
      <c r="W158" s="754"/>
      <c r="X158" s="754"/>
      <c r="Y158" s="754"/>
      <c r="Z158" s="754"/>
    </row>
    <row r="159" spans="11:26" ht="15.75" customHeight="1">
      <c r="K159" s="921"/>
      <c r="M159" s="921"/>
      <c r="O159" s="921"/>
      <c r="T159" s="754"/>
      <c r="U159" s="754"/>
      <c r="V159" s="754"/>
      <c r="W159" s="754"/>
      <c r="X159" s="754"/>
      <c r="Y159" s="754"/>
      <c r="Z159" s="754"/>
    </row>
    <row r="160" spans="11:26" ht="15.75" customHeight="1">
      <c r="K160" s="921"/>
      <c r="M160" s="921"/>
      <c r="O160" s="921"/>
      <c r="T160" s="754"/>
      <c r="U160" s="754"/>
      <c r="V160" s="754"/>
      <c r="W160" s="754"/>
      <c r="X160" s="754"/>
      <c r="Y160" s="754"/>
      <c r="Z160" s="754"/>
    </row>
    <row r="161" spans="11:26" ht="15.75" customHeight="1">
      <c r="K161" s="921"/>
      <c r="M161" s="921"/>
      <c r="O161" s="921"/>
      <c r="T161" s="754"/>
      <c r="U161" s="754"/>
      <c r="V161" s="754"/>
      <c r="W161" s="754"/>
      <c r="X161" s="754"/>
      <c r="Y161" s="754"/>
      <c r="Z161" s="754"/>
    </row>
    <row r="162" spans="11:26" ht="15.75" customHeight="1">
      <c r="K162" s="921"/>
      <c r="M162" s="921"/>
      <c r="O162" s="921"/>
      <c r="T162" s="754"/>
      <c r="U162" s="754"/>
      <c r="V162" s="754"/>
      <c r="W162" s="754"/>
      <c r="X162" s="754"/>
      <c r="Y162" s="754"/>
      <c r="Z162" s="754"/>
    </row>
    <row r="163" spans="11:26" ht="15.75" customHeight="1">
      <c r="K163" s="921"/>
      <c r="M163" s="921"/>
      <c r="O163" s="921"/>
      <c r="T163" s="754"/>
      <c r="U163" s="754"/>
      <c r="V163" s="754"/>
      <c r="W163" s="754"/>
      <c r="X163" s="754"/>
      <c r="Y163" s="754"/>
      <c r="Z163" s="754"/>
    </row>
    <row r="164" spans="11:26" ht="15.75" customHeight="1">
      <c r="K164" s="921"/>
      <c r="M164" s="921"/>
      <c r="O164" s="921"/>
      <c r="T164" s="754"/>
      <c r="U164" s="754"/>
      <c r="V164" s="754"/>
      <c r="W164" s="754"/>
      <c r="X164" s="754"/>
      <c r="Y164" s="754"/>
      <c r="Z164" s="754"/>
    </row>
    <row r="165" spans="11:26" ht="15.75" customHeight="1">
      <c r="K165" s="921"/>
      <c r="M165" s="921"/>
      <c r="O165" s="921"/>
      <c r="T165" s="754"/>
      <c r="U165" s="754"/>
      <c r="V165" s="754"/>
      <c r="W165" s="754"/>
      <c r="X165" s="754"/>
      <c r="Y165" s="754"/>
      <c r="Z165" s="754"/>
    </row>
    <row r="166" spans="11:26" ht="15.75" customHeight="1">
      <c r="K166" s="921"/>
      <c r="M166" s="921"/>
      <c r="O166" s="921"/>
      <c r="T166" s="754"/>
      <c r="U166" s="754"/>
      <c r="V166" s="754"/>
      <c r="W166" s="754"/>
      <c r="X166" s="754"/>
      <c r="Y166" s="754"/>
      <c r="Z166" s="754"/>
    </row>
    <row r="167" spans="11:26" ht="15.75" customHeight="1">
      <c r="K167" s="921"/>
      <c r="M167" s="921"/>
      <c r="O167" s="921"/>
      <c r="T167" s="754"/>
      <c r="U167" s="754"/>
      <c r="V167" s="754"/>
      <c r="W167" s="754"/>
      <c r="X167" s="754"/>
      <c r="Y167" s="754"/>
      <c r="Z167" s="754"/>
    </row>
    <row r="168" spans="11:26" ht="15.75" customHeight="1">
      <c r="K168" s="921"/>
      <c r="M168" s="921"/>
      <c r="O168" s="921"/>
      <c r="T168" s="754"/>
      <c r="U168" s="754"/>
      <c r="V168" s="754"/>
      <c r="W168" s="754"/>
      <c r="X168" s="754"/>
      <c r="Y168" s="754"/>
      <c r="Z168" s="754"/>
    </row>
    <row r="169" spans="11:26" ht="15.75" customHeight="1">
      <c r="K169" s="921"/>
      <c r="M169" s="921"/>
      <c r="O169" s="921"/>
      <c r="T169" s="754"/>
      <c r="U169" s="754"/>
      <c r="V169" s="754"/>
      <c r="W169" s="754"/>
      <c r="X169" s="754"/>
      <c r="Y169" s="754"/>
      <c r="Z169" s="754"/>
    </row>
    <row r="170" spans="11:26" ht="15.75" customHeight="1">
      <c r="K170" s="921"/>
      <c r="M170" s="921"/>
      <c r="O170" s="921"/>
      <c r="T170" s="754"/>
      <c r="U170" s="754"/>
      <c r="V170" s="754"/>
      <c r="W170" s="754"/>
      <c r="X170" s="754"/>
      <c r="Y170" s="754"/>
      <c r="Z170" s="754"/>
    </row>
    <row r="171" spans="11:26" ht="15.75" customHeight="1">
      <c r="K171" s="921"/>
      <c r="M171" s="921"/>
      <c r="O171" s="921"/>
      <c r="T171" s="754"/>
      <c r="U171" s="754"/>
      <c r="V171" s="754"/>
      <c r="W171" s="754"/>
      <c r="X171" s="754"/>
      <c r="Y171" s="754"/>
      <c r="Z171" s="754"/>
    </row>
    <row r="172" spans="11:26" ht="15.75" customHeight="1">
      <c r="K172" s="921"/>
      <c r="M172" s="921"/>
      <c r="O172" s="921"/>
      <c r="T172" s="754"/>
      <c r="U172" s="754"/>
      <c r="V172" s="754"/>
      <c r="W172" s="754"/>
      <c r="X172" s="754"/>
      <c r="Y172" s="754"/>
      <c r="Z172" s="754"/>
    </row>
    <row r="173" spans="11:26" ht="15.75" customHeight="1">
      <c r="K173" s="921"/>
      <c r="M173" s="921"/>
      <c r="O173" s="921"/>
      <c r="T173" s="754"/>
      <c r="U173" s="754"/>
      <c r="V173" s="754"/>
      <c r="W173" s="754"/>
      <c r="X173" s="754"/>
      <c r="Y173" s="754"/>
      <c r="Z173" s="754"/>
    </row>
    <row r="174" spans="11:26" ht="15.75" customHeight="1">
      <c r="K174" s="921"/>
      <c r="M174" s="921"/>
      <c r="O174" s="921"/>
      <c r="T174" s="754"/>
      <c r="U174" s="754"/>
      <c r="V174" s="754"/>
      <c r="W174" s="754"/>
      <c r="X174" s="754"/>
      <c r="Y174" s="754"/>
      <c r="Z174" s="754"/>
    </row>
    <row r="175" spans="11:26" ht="15.75" customHeight="1">
      <c r="K175" s="921"/>
      <c r="M175" s="921"/>
      <c r="O175" s="921"/>
      <c r="T175" s="754"/>
      <c r="U175" s="754"/>
      <c r="V175" s="754"/>
      <c r="W175" s="754"/>
      <c r="X175" s="754"/>
      <c r="Y175" s="754"/>
      <c r="Z175" s="754"/>
    </row>
    <row r="176" spans="11:26" ht="15.75" customHeight="1">
      <c r="K176" s="921"/>
      <c r="M176" s="921"/>
      <c r="O176" s="921"/>
      <c r="T176" s="754"/>
      <c r="U176" s="754"/>
      <c r="V176" s="754"/>
      <c r="W176" s="754"/>
      <c r="X176" s="754"/>
      <c r="Y176" s="754"/>
      <c r="Z176" s="754"/>
    </row>
    <row r="177" spans="11:26" ht="15.75" customHeight="1">
      <c r="K177" s="921"/>
      <c r="M177" s="921"/>
      <c r="O177" s="921"/>
      <c r="T177" s="754"/>
      <c r="U177" s="754"/>
      <c r="V177" s="754"/>
      <c r="W177" s="754"/>
      <c r="X177" s="754"/>
      <c r="Y177" s="754"/>
      <c r="Z177" s="754"/>
    </row>
    <row r="178" spans="11:26" ht="15.75" customHeight="1">
      <c r="K178" s="921"/>
      <c r="M178" s="921"/>
      <c r="O178" s="921"/>
      <c r="T178" s="754"/>
      <c r="U178" s="754"/>
      <c r="V178" s="754"/>
      <c r="W178" s="754"/>
      <c r="X178" s="754"/>
      <c r="Y178" s="754"/>
      <c r="Z178" s="754"/>
    </row>
    <row r="179" spans="11:26" ht="15.75" customHeight="1">
      <c r="K179" s="921"/>
      <c r="M179" s="921"/>
      <c r="O179" s="921"/>
      <c r="T179" s="754"/>
      <c r="U179" s="754"/>
      <c r="V179" s="754"/>
      <c r="W179" s="754"/>
      <c r="X179" s="754"/>
      <c r="Y179" s="754"/>
      <c r="Z179" s="754"/>
    </row>
    <row r="180" spans="11:26" ht="15.75" customHeight="1">
      <c r="K180" s="921"/>
      <c r="M180" s="921"/>
      <c r="O180" s="921"/>
      <c r="T180" s="754"/>
      <c r="U180" s="754"/>
      <c r="V180" s="754"/>
      <c r="W180" s="754"/>
      <c r="X180" s="754"/>
      <c r="Y180" s="754"/>
      <c r="Z180" s="754"/>
    </row>
    <row r="181" spans="11:26" ht="15.75" customHeight="1">
      <c r="K181" s="921"/>
      <c r="M181" s="921"/>
      <c r="O181" s="921"/>
      <c r="T181" s="754"/>
      <c r="U181" s="754"/>
      <c r="V181" s="754"/>
      <c r="W181" s="754"/>
      <c r="X181" s="754"/>
      <c r="Y181" s="754"/>
      <c r="Z181" s="754"/>
    </row>
    <row r="182" spans="11:26" ht="15.75" customHeight="1">
      <c r="K182" s="921"/>
      <c r="M182" s="921"/>
      <c r="O182" s="921"/>
      <c r="T182" s="754"/>
      <c r="U182" s="754"/>
      <c r="V182" s="754"/>
      <c r="W182" s="754"/>
      <c r="X182" s="754"/>
      <c r="Y182" s="754"/>
      <c r="Z182" s="754"/>
    </row>
    <row r="183" spans="11:26" ht="15.75" customHeight="1">
      <c r="K183" s="921"/>
      <c r="M183" s="921"/>
      <c r="O183" s="921"/>
      <c r="T183" s="754"/>
      <c r="U183" s="754"/>
      <c r="V183" s="754"/>
      <c r="W183" s="754"/>
      <c r="X183" s="754"/>
      <c r="Y183" s="754"/>
      <c r="Z183" s="754"/>
    </row>
    <row r="184" spans="11:26" ht="15.75" customHeight="1">
      <c r="K184" s="921"/>
      <c r="M184" s="921"/>
      <c r="O184" s="921"/>
      <c r="T184" s="754"/>
      <c r="U184" s="754"/>
      <c r="V184" s="754"/>
      <c r="W184" s="754"/>
      <c r="X184" s="754"/>
      <c r="Y184" s="754"/>
      <c r="Z184" s="754"/>
    </row>
    <row r="185" spans="11:26" ht="15.75" customHeight="1">
      <c r="K185" s="921"/>
      <c r="M185" s="921"/>
      <c r="O185" s="921"/>
      <c r="T185" s="754"/>
      <c r="U185" s="754"/>
      <c r="V185" s="754"/>
      <c r="W185" s="754"/>
      <c r="X185" s="754"/>
      <c r="Y185" s="754"/>
      <c r="Z185" s="754"/>
    </row>
    <row r="186" spans="11:26" ht="15.75" customHeight="1">
      <c r="K186" s="921"/>
      <c r="M186" s="921"/>
      <c r="O186" s="921"/>
      <c r="T186" s="754"/>
      <c r="U186" s="754"/>
      <c r="V186" s="754"/>
      <c r="W186" s="754"/>
      <c r="X186" s="754"/>
      <c r="Y186" s="754"/>
      <c r="Z186" s="754"/>
    </row>
    <row r="187" spans="11:26" ht="15.75" customHeight="1">
      <c r="K187" s="921"/>
      <c r="M187" s="921"/>
      <c r="O187" s="921"/>
      <c r="T187" s="754"/>
      <c r="U187" s="754"/>
      <c r="V187" s="754"/>
      <c r="W187" s="754"/>
      <c r="X187" s="754"/>
      <c r="Y187" s="754"/>
      <c r="Z187" s="754"/>
    </row>
    <row r="188" spans="11:26" ht="15.75" customHeight="1">
      <c r="K188" s="921"/>
      <c r="M188" s="921"/>
      <c r="O188" s="921"/>
      <c r="T188" s="754"/>
      <c r="U188" s="754"/>
      <c r="V188" s="754"/>
      <c r="W188" s="754"/>
      <c r="X188" s="754"/>
      <c r="Y188" s="754"/>
      <c r="Z188" s="754"/>
    </row>
    <row r="189" spans="11:26" ht="15.75" customHeight="1">
      <c r="K189" s="921"/>
      <c r="M189" s="921"/>
      <c r="O189" s="921"/>
      <c r="T189" s="754"/>
      <c r="U189" s="754"/>
      <c r="V189" s="754"/>
      <c r="W189" s="754"/>
      <c r="X189" s="754"/>
      <c r="Y189" s="754"/>
      <c r="Z189" s="754"/>
    </row>
    <row r="190" spans="11:26" ht="15.75" customHeight="1">
      <c r="K190" s="921"/>
      <c r="M190" s="921"/>
      <c r="O190" s="921"/>
      <c r="T190" s="754"/>
      <c r="U190" s="754"/>
      <c r="V190" s="754"/>
      <c r="W190" s="754"/>
      <c r="X190" s="754"/>
      <c r="Y190" s="754"/>
      <c r="Z190" s="754"/>
    </row>
    <row r="191" spans="11:26" ht="15.75" customHeight="1">
      <c r="K191" s="921"/>
      <c r="M191" s="921"/>
      <c r="O191" s="921"/>
      <c r="T191" s="754"/>
      <c r="U191" s="754"/>
      <c r="V191" s="754"/>
      <c r="W191" s="754"/>
      <c r="X191" s="754"/>
      <c r="Y191" s="754"/>
      <c r="Z191" s="754"/>
    </row>
    <row r="192" spans="11:26" ht="15.75" customHeight="1">
      <c r="K192" s="921"/>
      <c r="M192" s="921"/>
      <c r="O192" s="921"/>
      <c r="T192" s="754"/>
      <c r="U192" s="754"/>
      <c r="V192" s="754"/>
      <c r="W192" s="754"/>
      <c r="X192" s="754"/>
      <c r="Y192" s="754"/>
      <c r="Z192" s="754"/>
    </row>
    <row r="193" spans="11:26" ht="15.75" customHeight="1">
      <c r="K193" s="921"/>
      <c r="M193" s="921"/>
      <c r="O193" s="921"/>
      <c r="T193" s="754"/>
      <c r="U193" s="754"/>
      <c r="V193" s="754"/>
      <c r="W193" s="754"/>
      <c r="X193" s="754"/>
      <c r="Y193" s="754"/>
      <c r="Z193" s="754"/>
    </row>
    <row r="194" spans="11:26" ht="15.75" customHeight="1">
      <c r="K194" s="921"/>
      <c r="M194" s="921"/>
      <c r="O194" s="921"/>
      <c r="T194" s="754"/>
      <c r="U194" s="754"/>
      <c r="V194" s="754"/>
      <c r="W194" s="754"/>
      <c r="X194" s="754"/>
      <c r="Y194" s="754"/>
      <c r="Z194" s="754"/>
    </row>
    <row r="195" spans="11:26" ht="15.75" customHeight="1">
      <c r="K195" s="921"/>
      <c r="M195" s="921"/>
      <c r="O195" s="921"/>
      <c r="T195" s="754"/>
      <c r="U195" s="754"/>
      <c r="V195" s="754"/>
      <c r="W195" s="754"/>
      <c r="X195" s="754"/>
      <c r="Y195" s="754"/>
      <c r="Z195" s="754"/>
    </row>
    <row r="196" spans="11:26" ht="15.75" customHeight="1">
      <c r="K196" s="921"/>
      <c r="M196" s="921"/>
      <c r="O196" s="921"/>
      <c r="T196" s="754"/>
      <c r="U196" s="754"/>
      <c r="V196" s="754"/>
      <c r="W196" s="754"/>
      <c r="X196" s="754"/>
      <c r="Y196" s="754"/>
      <c r="Z196" s="754"/>
    </row>
    <row r="197" spans="11:26" ht="15.75" customHeight="1">
      <c r="K197" s="921"/>
      <c r="M197" s="921"/>
      <c r="O197" s="921"/>
      <c r="T197" s="754"/>
      <c r="U197" s="754"/>
      <c r="V197" s="754"/>
      <c r="W197" s="754"/>
      <c r="X197" s="754"/>
      <c r="Y197" s="754"/>
      <c r="Z197" s="754"/>
    </row>
    <row r="198" spans="11:26" ht="15.75" customHeight="1">
      <c r="K198" s="921"/>
      <c r="M198" s="921"/>
      <c r="O198" s="921"/>
      <c r="T198" s="754"/>
      <c r="U198" s="754"/>
      <c r="V198" s="754"/>
      <c r="W198" s="754"/>
      <c r="X198" s="754"/>
      <c r="Y198" s="754"/>
      <c r="Z198" s="754"/>
    </row>
    <row r="199" spans="11:26" ht="15.75" customHeight="1">
      <c r="K199" s="921"/>
      <c r="M199" s="921"/>
      <c r="O199" s="921"/>
      <c r="T199" s="754"/>
      <c r="U199" s="754"/>
      <c r="V199" s="754"/>
      <c r="W199" s="754"/>
      <c r="X199" s="754"/>
      <c r="Y199" s="754"/>
      <c r="Z199" s="754"/>
    </row>
    <row r="200" spans="11:26" ht="15.75" customHeight="1">
      <c r="K200" s="921"/>
      <c r="M200" s="921"/>
      <c r="O200" s="921"/>
      <c r="T200" s="754"/>
      <c r="U200" s="754"/>
      <c r="V200" s="754"/>
      <c r="W200" s="754"/>
      <c r="X200" s="754"/>
      <c r="Y200" s="754"/>
      <c r="Z200" s="754"/>
    </row>
    <row r="201" spans="11:26" ht="15.75" customHeight="1">
      <c r="K201" s="921"/>
      <c r="M201" s="921"/>
      <c r="O201" s="921"/>
      <c r="T201" s="754"/>
      <c r="U201" s="754"/>
      <c r="V201" s="754"/>
      <c r="W201" s="754"/>
      <c r="X201" s="754"/>
      <c r="Y201" s="754"/>
      <c r="Z201" s="754"/>
    </row>
    <row r="202" spans="11:26" ht="15.75" customHeight="1">
      <c r="K202" s="921"/>
      <c r="M202" s="921"/>
      <c r="O202" s="921"/>
      <c r="T202" s="754"/>
      <c r="U202" s="754"/>
      <c r="V202" s="754"/>
      <c r="W202" s="754"/>
      <c r="X202" s="754"/>
      <c r="Y202" s="754"/>
      <c r="Z202" s="754"/>
    </row>
    <row r="203" spans="11:26" ht="15.75" customHeight="1">
      <c r="K203" s="921"/>
      <c r="M203" s="921"/>
      <c r="O203" s="921"/>
      <c r="T203" s="754"/>
      <c r="U203" s="754"/>
      <c r="V203" s="754"/>
      <c r="W203" s="754"/>
      <c r="X203" s="754"/>
      <c r="Y203" s="754"/>
      <c r="Z203" s="754"/>
    </row>
    <row r="204" spans="11:26" ht="15.75" customHeight="1">
      <c r="K204" s="921"/>
      <c r="M204" s="921"/>
      <c r="O204" s="921"/>
      <c r="T204" s="754"/>
      <c r="U204" s="754"/>
      <c r="V204" s="754"/>
      <c r="W204" s="754"/>
      <c r="X204" s="754"/>
      <c r="Y204" s="754"/>
      <c r="Z204" s="754"/>
    </row>
    <row r="205" spans="11:26" ht="15.75" customHeight="1">
      <c r="K205" s="921"/>
      <c r="M205" s="921"/>
      <c r="O205" s="921"/>
      <c r="T205" s="754"/>
      <c r="U205" s="754"/>
      <c r="V205" s="754"/>
      <c r="W205" s="754"/>
      <c r="X205" s="754"/>
      <c r="Y205" s="754"/>
      <c r="Z205" s="754"/>
    </row>
    <row r="206" spans="11:26" ht="15.75" customHeight="1">
      <c r="K206" s="921"/>
      <c r="M206" s="921"/>
      <c r="O206" s="921"/>
      <c r="T206" s="754"/>
      <c r="U206" s="754"/>
      <c r="V206" s="754"/>
      <c r="W206" s="754"/>
      <c r="X206" s="754"/>
      <c r="Y206" s="754"/>
      <c r="Z206" s="754"/>
    </row>
    <row r="207" spans="11:26" ht="15.75" customHeight="1">
      <c r="K207" s="921"/>
      <c r="M207" s="921"/>
      <c r="O207" s="921"/>
      <c r="T207" s="754"/>
      <c r="U207" s="754"/>
      <c r="V207" s="754"/>
      <c r="W207" s="754"/>
      <c r="X207" s="754"/>
      <c r="Y207" s="754"/>
      <c r="Z207" s="754"/>
    </row>
    <row r="208" spans="11:26" ht="15.75" customHeight="1">
      <c r="K208" s="921"/>
      <c r="M208" s="921"/>
      <c r="O208" s="921"/>
      <c r="T208" s="754"/>
      <c r="U208" s="754"/>
      <c r="V208" s="754"/>
      <c r="W208" s="754"/>
      <c r="X208" s="754"/>
      <c r="Y208" s="754"/>
      <c r="Z208" s="754"/>
    </row>
    <row r="209" spans="11:26" ht="15.75" customHeight="1">
      <c r="K209" s="921"/>
      <c r="M209" s="921"/>
      <c r="O209" s="921"/>
      <c r="T209" s="754"/>
      <c r="U209" s="754"/>
      <c r="V209" s="754"/>
      <c r="W209" s="754"/>
      <c r="X209" s="754"/>
      <c r="Y209" s="754"/>
      <c r="Z209" s="754"/>
    </row>
    <row r="210" spans="11:26" ht="15.75" customHeight="1">
      <c r="K210" s="921"/>
      <c r="M210" s="921"/>
      <c r="O210" s="921"/>
      <c r="T210" s="754"/>
      <c r="U210" s="754"/>
      <c r="V210" s="754"/>
      <c r="W210" s="754"/>
      <c r="X210" s="754"/>
      <c r="Y210" s="754"/>
      <c r="Z210" s="754"/>
    </row>
    <row r="211" spans="11:26" ht="15.75" customHeight="1">
      <c r="K211" s="921"/>
      <c r="M211" s="921"/>
      <c r="O211" s="921"/>
      <c r="T211" s="754"/>
      <c r="U211" s="754"/>
      <c r="V211" s="754"/>
      <c r="W211" s="754"/>
      <c r="X211" s="754"/>
      <c r="Y211" s="754"/>
      <c r="Z211" s="754"/>
    </row>
    <row r="212" spans="11:26" ht="15.75" customHeight="1">
      <c r="K212" s="921"/>
      <c r="M212" s="921"/>
      <c r="O212" s="921"/>
      <c r="T212" s="754"/>
      <c r="U212" s="754"/>
      <c r="V212" s="754"/>
      <c r="W212" s="754"/>
      <c r="X212" s="754"/>
      <c r="Y212" s="754"/>
      <c r="Z212" s="754"/>
    </row>
    <row r="213" spans="11:26" ht="15.75" customHeight="1">
      <c r="K213" s="921"/>
      <c r="M213" s="921"/>
      <c r="O213" s="921"/>
      <c r="T213" s="754"/>
      <c r="U213" s="754"/>
      <c r="V213" s="754"/>
      <c r="W213" s="754"/>
      <c r="X213" s="754"/>
      <c r="Y213" s="754"/>
      <c r="Z213" s="754"/>
    </row>
    <row r="214" spans="11:26" ht="15.75" customHeight="1">
      <c r="K214" s="921"/>
      <c r="M214" s="921"/>
      <c r="O214" s="921"/>
      <c r="T214" s="754"/>
      <c r="U214" s="754"/>
      <c r="V214" s="754"/>
      <c r="W214" s="754"/>
      <c r="X214" s="754"/>
      <c r="Y214" s="754"/>
      <c r="Z214" s="754"/>
    </row>
    <row r="215" spans="11:26" ht="15.75" customHeight="1">
      <c r="K215" s="921"/>
      <c r="M215" s="921"/>
      <c r="O215" s="921"/>
      <c r="T215" s="754"/>
      <c r="U215" s="754"/>
      <c r="V215" s="754"/>
      <c r="W215" s="754"/>
      <c r="X215" s="754"/>
      <c r="Y215" s="754"/>
      <c r="Z215" s="754"/>
    </row>
    <row r="216" spans="11:26" ht="15.75" customHeight="1">
      <c r="K216" s="921"/>
      <c r="M216" s="921"/>
      <c r="O216" s="921"/>
      <c r="T216" s="754"/>
      <c r="U216" s="754"/>
      <c r="V216" s="754"/>
      <c r="W216" s="754"/>
      <c r="X216" s="754"/>
      <c r="Y216" s="754"/>
      <c r="Z216" s="754"/>
    </row>
    <row r="217" spans="11:26" ht="15.75" customHeight="1">
      <c r="K217" s="921"/>
      <c r="M217" s="921"/>
      <c r="O217" s="921"/>
      <c r="T217" s="754"/>
      <c r="U217" s="754"/>
      <c r="V217" s="754"/>
      <c r="W217" s="754"/>
      <c r="X217" s="754"/>
      <c r="Y217" s="754"/>
      <c r="Z217" s="754"/>
    </row>
    <row r="218" spans="11:26" ht="15.75" customHeight="1">
      <c r="K218" s="921"/>
      <c r="M218" s="921"/>
      <c r="O218" s="921"/>
      <c r="T218" s="754"/>
      <c r="U218" s="754"/>
      <c r="V218" s="754"/>
      <c r="W218" s="754"/>
      <c r="X218" s="754"/>
      <c r="Y218" s="754"/>
      <c r="Z218" s="754"/>
    </row>
    <row r="219" spans="11:26" ht="15.75" customHeight="1">
      <c r="K219" s="921"/>
      <c r="M219" s="921"/>
      <c r="O219" s="921"/>
      <c r="T219" s="754"/>
      <c r="U219" s="754"/>
      <c r="V219" s="754"/>
      <c r="W219" s="754"/>
      <c r="X219" s="754"/>
      <c r="Y219" s="754"/>
      <c r="Z219" s="754"/>
    </row>
    <row r="220" spans="11:26" ht="15.75" customHeight="1">
      <c r="K220" s="921"/>
      <c r="M220" s="921"/>
      <c r="O220" s="921"/>
      <c r="T220" s="754"/>
      <c r="U220" s="754"/>
      <c r="V220" s="754"/>
      <c r="W220" s="754"/>
      <c r="X220" s="754"/>
      <c r="Y220" s="754"/>
      <c r="Z220" s="754"/>
    </row>
    <row r="221" spans="11:26" ht="15.75" customHeight="1">
      <c r="K221" s="921"/>
      <c r="M221" s="921"/>
      <c r="O221" s="921"/>
      <c r="T221" s="754"/>
      <c r="U221" s="754"/>
      <c r="V221" s="754"/>
      <c r="W221" s="754"/>
      <c r="X221" s="754"/>
      <c r="Y221" s="754"/>
      <c r="Z221" s="754"/>
    </row>
    <row r="222" spans="11:26" ht="15.75" customHeight="1">
      <c r="K222" s="921"/>
      <c r="M222" s="921"/>
      <c r="O222" s="921"/>
      <c r="T222" s="754"/>
      <c r="U222" s="754"/>
      <c r="V222" s="754"/>
      <c r="W222" s="754"/>
      <c r="X222" s="754"/>
      <c r="Y222" s="754"/>
      <c r="Z222" s="754"/>
    </row>
    <row r="223" spans="11:26" ht="15.75" customHeight="1">
      <c r="K223" s="921"/>
      <c r="M223" s="921"/>
      <c r="O223" s="921"/>
      <c r="T223" s="754"/>
      <c r="U223" s="754"/>
      <c r="V223" s="754"/>
      <c r="W223" s="754"/>
      <c r="X223" s="754"/>
      <c r="Y223" s="754"/>
      <c r="Z223" s="754"/>
    </row>
    <row r="224" spans="11:26" ht="15.75" customHeight="1">
      <c r="K224" s="921"/>
      <c r="M224" s="921"/>
      <c r="O224" s="921"/>
      <c r="T224" s="754"/>
      <c r="U224" s="754"/>
      <c r="V224" s="754"/>
      <c r="W224" s="754"/>
      <c r="X224" s="754"/>
      <c r="Y224" s="754"/>
      <c r="Z224" s="754"/>
    </row>
    <row r="225" spans="11:26" ht="15.75" customHeight="1">
      <c r="K225" s="921"/>
      <c r="M225" s="921"/>
      <c r="O225" s="921"/>
      <c r="T225" s="754"/>
      <c r="U225" s="754"/>
      <c r="V225" s="754"/>
      <c r="W225" s="754"/>
      <c r="X225" s="754"/>
      <c r="Y225" s="754"/>
      <c r="Z225" s="754"/>
    </row>
    <row r="226" spans="11:26" ht="15.75" customHeight="1">
      <c r="K226" s="921"/>
      <c r="M226" s="921"/>
      <c r="O226" s="921"/>
      <c r="T226" s="754"/>
      <c r="U226" s="754"/>
      <c r="V226" s="754"/>
      <c r="W226" s="754"/>
      <c r="X226" s="754"/>
      <c r="Y226" s="754"/>
      <c r="Z226" s="754"/>
    </row>
    <row r="227" spans="11:26" ht="15.75" customHeight="1">
      <c r="K227" s="921"/>
      <c r="M227" s="921"/>
      <c r="O227" s="921"/>
      <c r="T227" s="754"/>
      <c r="U227" s="754"/>
      <c r="V227" s="754"/>
      <c r="W227" s="754"/>
      <c r="X227" s="754"/>
      <c r="Y227" s="754"/>
      <c r="Z227" s="754"/>
    </row>
    <row r="228" spans="11:26" ht="15.75" customHeight="1">
      <c r="K228" s="921"/>
      <c r="M228" s="921"/>
      <c r="O228" s="921"/>
      <c r="T228" s="754"/>
      <c r="U228" s="754"/>
      <c r="V228" s="754"/>
      <c r="W228" s="754"/>
      <c r="X228" s="754"/>
      <c r="Y228" s="754"/>
      <c r="Z228" s="754"/>
    </row>
    <row r="229" spans="11:26" ht="15.75" customHeight="1">
      <c r="K229" s="921"/>
      <c r="M229" s="921"/>
      <c r="O229" s="921"/>
      <c r="T229" s="754"/>
      <c r="U229" s="754"/>
      <c r="V229" s="754"/>
      <c r="W229" s="754"/>
      <c r="X229" s="754"/>
      <c r="Y229" s="754"/>
      <c r="Z229" s="754"/>
    </row>
    <row r="230" spans="11:26" ht="15.75" customHeight="1">
      <c r="K230" s="921"/>
      <c r="M230" s="921"/>
      <c r="O230" s="921"/>
      <c r="T230" s="754"/>
      <c r="U230" s="754"/>
      <c r="V230" s="754"/>
      <c r="W230" s="754"/>
      <c r="X230" s="754"/>
      <c r="Y230" s="754"/>
      <c r="Z230" s="754"/>
    </row>
    <row r="231" spans="11:26" ht="15.75" customHeight="1">
      <c r="K231" s="921"/>
      <c r="M231" s="921"/>
      <c r="O231" s="921"/>
      <c r="T231" s="754"/>
      <c r="U231" s="754"/>
      <c r="V231" s="754"/>
      <c r="W231" s="754"/>
      <c r="X231" s="754"/>
      <c r="Y231" s="754"/>
      <c r="Z231" s="754"/>
    </row>
    <row r="232" spans="11:26" ht="15.75" customHeight="1">
      <c r="K232" s="921"/>
      <c r="M232" s="921"/>
      <c r="O232" s="921"/>
      <c r="T232" s="754"/>
      <c r="U232" s="754"/>
      <c r="V232" s="754"/>
      <c r="W232" s="754"/>
      <c r="X232" s="754"/>
      <c r="Y232" s="754"/>
      <c r="Z232" s="754"/>
    </row>
    <row r="233" spans="11:26" ht="15.75" customHeight="1">
      <c r="K233" s="921"/>
      <c r="M233" s="921"/>
      <c r="O233" s="921"/>
      <c r="T233" s="754"/>
      <c r="U233" s="754"/>
      <c r="V233" s="754"/>
      <c r="W233" s="754"/>
      <c r="X233" s="754"/>
      <c r="Y233" s="754"/>
      <c r="Z233" s="754"/>
    </row>
    <row r="234" spans="11:26" ht="15.75" customHeight="1">
      <c r="K234" s="921"/>
      <c r="M234" s="921"/>
      <c r="O234" s="921"/>
      <c r="T234" s="754"/>
      <c r="U234" s="754"/>
      <c r="V234" s="754"/>
      <c r="W234" s="754"/>
      <c r="X234" s="754"/>
      <c r="Y234" s="754"/>
      <c r="Z234" s="754"/>
    </row>
    <row r="235" spans="11:26" ht="15.75" customHeight="1">
      <c r="K235" s="921"/>
      <c r="M235" s="921"/>
      <c r="O235" s="921"/>
      <c r="T235" s="754"/>
      <c r="U235" s="754"/>
      <c r="V235" s="754"/>
      <c r="W235" s="754"/>
      <c r="X235" s="754"/>
      <c r="Y235" s="754"/>
      <c r="Z235" s="754"/>
    </row>
    <row r="236" spans="11:26" ht="15.75" customHeight="1">
      <c r="K236" s="921"/>
      <c r="M236" s="921"/>
      <c r="O236" s="921"/>
      <c r="T236" s="754"/>
      <c r="U236" s="754"/>
      <c r="V236" s="754"/>
      <c r="W236" s="754"/>
      <c r="X236" s="754"/>
      <c r="Y236" s="754"/>
      <c r="Z236" s="754"/>
    </row>
    <row r="237" spans="11:26" ht="15.75" customHeight="1">
      <c r="K237" s="921"/>
      <c r="M237" s="921"/>
      <c r="O237" s="921"/>
      <c r="T237" s="754"/>
      <c r="U237" s="754"/>
      <c r="V237" s="754"/>
      <c r="W237" s="754"/>
      <c r="X237" s="754"/>
      <c r="Y237" s="754"/>
      <c r="Z237" s="754"/>
    </row>
    <row r="238" spans="11:26" ht="15.75" customHeight="1">
      <c r="K238" s="921"/>
      <c r="M238" s="921"/>
      <c r="O238" s="921"/>
      <c r="T238" s="754"/>
      <c r="U238" s="754"/>
      <c r="V238" s="754"/>
      <c r="W238" s="754"/>
      <c r="X238" s="754"/>
      <c r="Y238" s="754"/>
      <c r="Z238" s="754"/>
    </row>
    <row r="239" spans="11:26" ht="15.75" customHeight="1">
      <c r="K239" s="921"/>
      <c r="M239" s="921"/>
      <c r="O239" s="921"/>
      <c r="T239" s="754"/>
      <c r="U239" s="754"/>
      <c r="V239" s="754"/>
      <c r="W239" s="754"/>
      <c r="X239" s="754"/>
      <c r="Y239" s="754"/>
      <c r="Z239" s="754"/>
    </row>
    <row r="240" spans="11:26" ht="15.75" customHeight="1">
      <c r="K240" s="921"/>
      <c r="M240" s="921"/>
      <c r="O240" s="921"/>
      <c r="T240" s="754"/>
      <c r="U240" s="754"/>
      <c r="V240" s="754"/>
      <c r="W240" s="754"/>
      <c r="X240" s="754"/>
      <c r="Y240" s="754"/>
      <c r="Z240" s="754"/>
    </row>
    <row r="241" spans="11:26" ht="15.75" customHeight="1">
      <c r="K241" s="921"/>
      <c r="M241" s="921"/>
      <c r="O241" s="921"/>
      <c r="T241" s="754"/>
      <c r="U241" s="754"/>
      <c r="V241" s="754"/>
      <c r="W241" s="754"/>
      <c r="X241" s="754"/>
      <c r="Y241" s="754"/>
      <c r="Z241" s="754"/>
    </row>
    <row r="242" spans="11:26" ht="15.75" customHeight="1">
      <c r="K242" s="921"/>
      <c r="M242" s="921"/>
      <c r="O242" s="921"/>
      <c r="T242" s="754"/>
      <c r="U242" s="754"/>
      <c r="V242" s="754"/>
      <c r="W242" s="754"/>
      <c r="X242" s="754"/>
      <c r="Y242" s="754"/>
      <c r="Z242" s="754"/>
    </row>
    <row r="243" spans="11:26" ht="15.75" customHeight="1">
      <c r="K243" s="921"/>
      <c r="M243" s="921"/>
      <c r="O243" s="921"/>
      <c r="T243" s="754"/>
      <c r="U243" s="754"/>
      <c r="V243" s="754"/>
      <c r="W243" s="754"/>
      <c r="X243" s="754"/>
      <c r="Y243" s="754"/>
      <c r="Z243" s="754"/>
    </row>
    <row r="244" spans="11:26" ht="15.75" customHeight="1">
      <c r="K244" s="921"/>
      <c r="M244" s="921"/>
      <c r="O244" s="921"/>
      <c r="T244" s="754"/>
      <c r="U244" s="754"/>
      <c r="V244" s="754"/>
      <c r="W244" s="754"/>
      <c r="X244" s="754"/>
      <c r="Y244" s="754"/>
      <c r="Z244" s="754"/>
    </row>
    <row r="245" spans="11:26" ht="15.75" customHeight="1">
      <c r="K245" s="921"/>
      <c r="M245" s="921"/>
      <c r="O245" s="921"/>
      <c r="T245" s="754"/>
      <c r="U245" s="754"/>
      <c r="V245" s="754"/>
      <c r="W245" s="754"/>
      <c r="X245" s="754"/>
      <c r="Y245" s="754"/>
      <c r="Z245" s="754"/>
    </row>
    <row r="246" spans="11:26" ht="15.75" customHeight="1">
      <c r="K246" s="921"/>
      <c r="M246" s="921"/>
      <c r="O246" s="921"/>
      <c r="T246" s="754"/>
      <c r="U246" s="754"/>
      <c r="V246" s="754"/>
      <c r="W246" s="754"/>
      <c r="X246" s="754"/>
      <c r="Y246" s="754"/>
      <c r="Z246" s="754"/>
    </row>
    <row r="247" spans="11:26" ht="15.75" customHeight="1">
      <c r="K247" s="921"/>
      <c r="M247" s="921"/>
      <c r="O247" s="921"/>
      <c r="T247" s="754"/>
      <c r="U247" s="754"/>
      <c r="V247" s="754"/>
      <c r="W247" s="754"/>
      <c r="X247" s="754"/>
      <c r="Y247" s="754"/>
      <c r="Z247" s="754"/>
    </row>
    <row r="248" spans="11:26" ht="15.75" customHeight="1">
      <c r="K248" s="921"/>
      <c r="M248" s="921"/>
      <c r="O248" s="921"/>
      <c r="T248" s="754"/>
      <c r="U248" s="754"/>
      <c r="V248" s="754"/>
      <c r="W248" s="754"/>
      <c r="X248" s="754"/>
      <c r="Y248" s="754"/>
      <c r="Z248" s="754"/>
    </row>
    <row r="249" spans="11:26" ht="15.75" customHeight="1">
      <c r="K249" s="921"/>
      <c r="M249" s="921"/>
      <c r="O249" s="921"/>
      <c r="T249" s="754"/>
      <c r="U249" s="754"/>
      <c r="V249" s="754"/>
      <c r="W249" s="754"/>
      <c r="X249" s="754"/>
      <c r="Y249" s="754"/>
      <c r="Z249" s="754"/>
    </row>
    <row r="250" spans="11:26" ht="15.75" customHeight="1">
      <c r="K250" s="921"/>
      <c r="M250" s="921"/>
      <c r="O250" s="921"/>
      <c r="T250" s="754"/>
      <c r="U250" s="754"/>
      <c r="V250" s="754"/>
      <c r="W250" s="754"/>
      <c r="X250" s="754"/>
      <c r="Y250" s="754"/>
      <c r="Z250" s="754"/>
    </row>
    <row r="251" spans="11:26" ht="15.75" customHeight="1">
      <c r="K251" s="921"/>
      <c r="M251" s="921"/>
      <c r="O251" s="921"/>
      <c r="T251" s="754"/>
      <c r="U251" s="754"/>
      <c r="V251" s="754"/>
      <c r="W251" s="754"/>
      <c r="X251" s="754"/>
      <c r="Y251" s="754"/>
      <c r="Z251" s="754"/>
    </row>
    <row r="252" spans="11:26" ht="15.75" customHeight="1">
      <c r="K252" s="921"/>
      <c r="M252" s="921"/>
      <c r="O252" s="921"/>
      <c r="T252" s="754"/>
      <c r="U252" s="754"/>
      <c r="V252" s="754"/>
      <c r="W252" s="754"/>
      <c r="X252" s="754"/>
      <c r="Y252" s="754"/>
      <c r="Z252" s="754"/>
    </row>
    <row r="253" spans="11:26" ht="15.75" customHeight="1">
      <c r="K253" s="921"/>
      <c r="M253" s="921"/>
      <c r="O253" s="921"/>
      <c r="T253" s="754"/>
      <c r="U253" s="754"/>
      <c r="V253" s="754"/>
      <c r="W253" s="754"/>
      <c r="X253" s="754"/>
      <c r="Y253" s="754"/>
      <c r="Z253" s="754"/>
    </row>
    <row r="254" spans="11:26" ht="15.75" customHeight="1">
      <c r="K254" s="921"/>
      <c r="M254" s="921"/>
      <c r="O254" s="921"/>
      <c r="T254" s="754"/>
      <c r="U254" s="754"/>
      <c r="V254" s="754"/>
      <c r="W254" s="754"/>
      <c r="X254" s="754"/>
      <c r="Y254" s="754"/>
      <c r="Z254" s="754"/>
    </row>
    <row r="255" spans="11:26" ht="15.75" customHeight="1">
      <c r="K255" s="921"/>
      <c r="M255" s="921"/>
      <c r="O255" s="921"/>
      <c r="T255" s="754"/>
      <c r="U255" s="754"/>
      <c r="V255" s="754"/>
      <c r="W255" s="754"/>
      <c r="X255" s="754"/>
      <c r="Y255" s="754"/>
      <c r="Z255" s="754"/>
    </row>
    <row r="256" spans="11:26" ht="15.75" customHeight="1">
      <c r="K256" s="921"/>
      <c r="M256" s="921"/>
      <c r="O256" s="921"/>
      <c r="T256" s="754"/>
      <c r="U256" s="754"/>
      <c r="V256" s="754"/>
      <c r="W256" s="754"/>
      <c r="X256" s="754"/>
      <c r="Y256" s="754"/>
      <c r="Z256" s="754"/>
    </row>
    <row r="257" spans="11:26" ht="15.75" customHeight="1">
      <c r="K257" s="921"/>
      <c r="M257" s="921"/>
      <c r="O257" s="921"/>
      <c r="T257" s="754"/>
      <c r="U257" s="754"/>
      <c r="V257" s="754"/>
      <c r="W257" s="754"/>
      <c r="X257" s="754"/>
      <c r="Y257" s="754"/>
      <c r="Z257" s="754"/>
    </row>
    <row r="258" spans="11:26" ht="15.75" customHeight="1">
      <c r="K258" s="921"/>
      <c r="M258" s="921"/>
      <c r="O258" s="921"/>
      <c r="T258" s="754"/>
      <c r="U258" s="754"/>
      <c r="V258" s="754"/>
      <c r="W258" s="754"/>
      <c r="X258" s="754"/>
      <c r="Y258" s="754"/>
      <c r="Z258" s="754"/>
    </row>
    <row r="259" spans="11:26" ht="15.75" customHeight="1">
      <c r="K259" s="921"/>
      <c r="M259" s="921"/>
      <c r="O259" s="921"/>
      <c r="T259" s="754"/>
      <c r="U259" s="754"/>
      <c r="V259" s="754"/>
      <c r="W259" s="754"/>
      <c r="X259" s="754"/>
      <c r="Y259" s="754"/>
      <c r="Z259" s="754"/>
    </row>
    <row r="260" spans="11:26" ht="15.75" customHeight="1">
      <c r="K260" s="921"/>
      <c r="M260" s="921"/>
      <c r="O260" s="921"/>
      <c r="T260" s="754"/>
      <c r="U260" s="754"/>
      <c r="V260" s="754"/>
      <c r="W260" s="754"/>
      <c r="X260" s="754"/>
      <c r="Y260" s="754"/>
      <c r="Z260" s="754"/>
    </row>
    <row r="261" spans="11:26" ht="15.75" customHeight="1">
      <c r="K261" s="921"/>
      <c r="M261" s="921"/>
      <c r="O261" s="921"/>
      <c r="T261" s="754"/>
      <c r="U261" s="754"/>
      <c r="V261" s="754"/>
      <c r="W261" s="754"/>
      <c r="X261" s="754"/>
      <c r="Y261" s="754"/>
      <c r="Z261" s="754"/>
    </row>
    <row r="262" spans="11:26" ht="15.75" customHeight="1">
      <c r="K262" s="921"/>
      <c r="M262" s="921"/>
      <c r="O262" s="921"/>
      <c r="T262" s="754"/>
      <c r="U262" s="754"/>
      <c r="V262" s="754"/>
      <c r="W262" s="754"/>
      <c r="X262" s="754"/>
      <c r="Y262" s="754"/>
      <c r="Z262" s="754"/>
    </row>
    <row r="263" spans="11:26" ht="15.75" customHeight="1">
      <c r="K263" s="921"/>
      <c r="M263" s="921"/>
      <c r="O263" s="921"/>
      <c r="T263" s="754"/>
      <c r="U263" s="754"/>
      <c r="V263" s="754"/>
      <c r="W263" s="754"/>
      <c r="X263" s="754"/>
      <c r="Y263" s="754"/>
      <c r="Z263" s="754"/>
    </row>
    <row r="264" spans="11:26" ht="15.75" customHeight="1"/>
    <row r="265" spans="11:26" ht="15.75" customHeight="1"/>
    <row r="266" spans="11:26" ht="15.75" customHeight="1"/>
    <row r="267" spans="11:26" ht="15.75" customHeight="1"/>
    <row r="268" spans="11:26" ht="15.75" customHeight="1"/>
    <row r="269" spans="11:26" ht="15.75" customHeight="1"/>
    <row r="270" spans="11:26" ht="15.75" customHeight="1"/>
    <row r="271" spans="11:26" ht="15.75" customHeight="1"/>
    <row r="272" spans="1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63">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C4" sqref="C4"/>
    </sheetView>
  </sheetViews>
  <sheetFormatPr baseColWidth="10" defaultColWidth="12.625" defaultRowHeight="15" customHeight="1"/>
  <cols>
    <col min="1" max="1" width="5.375" style="571" customWidth="1"/>
    <col min="2" max="2" width="13.875" style="571" customWidth="1"/>
    <col min="3" max="3" width="24.375" style="571" customWidth="1"/>
    <col min="4" max="4" width="10.25" style="571" customWidth="1"/>
    <col min="5" max="5" width="34.5" style="571" customWidth="1"/>
    <col min="6" max="6" width="8.375" style="571" customWidth="1"/>
    <col min="7" max="7" width="36.625" style="571" customWidth="1"/>
    <col min="8" max="8" width="5.75" style="571" customWidth="1"/>
    <col min="9" max="9" width="7" style="571" customWidth="1"/>
    <col min="10" max="10" width="33.375" style="571" customWidth="1"/>
    <col min="11" max="11" width="7.375" style="571" customWidth="1"/>
    <col min="12" max="12" width="34.625" style="571" customWidth="1"/>
    <col min="13" max="13" width="8.25" style="571" customWidth="1"/>
    <col min="14" max="14" width="75.875" style="571" customWidth="1"/>
    <col min="15" max="15" width="8.25" style="571" customWidth="1"/>
    <col min="16" max="16" width="52.375" style="571" customWidth="1"/>
    <col min="17" max="19" width="10" style="571" customWidth="1"/>
    <col min="20" max="26" width="9.375" style="571" customWidth="1"/>
    <col min="27" max="16384" width="12.625" style="571"/>
  </cols>
  <sheetData>
    <row r="1" spans="1:26" ht="16.5" customHeight="1">
      <c r="A1" s="1110" t="s">
        <v>0</v>
      </c>
      <c r="B1" s="1110" t="s">
        <v>1</v>
      </c>
      <c r="C1" s="1110" t="s">
        <v>2</v>
      </c>
      <c r="D1" s="1110" t="s">
        <v>3</v>
      </c>
      <c r="E1" s="1110" t="s">
        <v>3</v>
      </c>
      <c r="F1" s="1110" t="s">
        <v>4</v>
      </c>
      <c r="G1" s="1110" t="s">
        <v>4</v>
      </c>
      <c r="H1" s="1100" t="s">
        <v>5</v>
      </c>
      <c r="I1" s="1102" t="s">
        <v>7</v>
      </c>
      <c r="J1" s="1104" t="s">
        <v>10</v>
      </c>
      <c r="K1" s="1105"/>
      <c r="L1" s="1105"/>
      <c r="M1" s="1106"/>
      <c r="N1" s="1107" t="s">
        <v>11</v>
      </c>
      <c r="O1" s="1108"/>
      <c r="P1" s="1109"/>
      <c r="Q1" s="1107" t="s">
        <v>12</v>
      </c>
      <c r="R1" s="1108"/>
      <c r="S1" s="1109"/>
      <c r="T1" s="169"/>
      <c r="U1" s="169"/>
      <c r="V1" s="169"/>
      <c r="W1" s="169"/>
      <c r="X1" s="169"/>
      <c r="Y1" s="169"/>
      <c r="Z1" s="169"/>
    </row>
    <row r="2" spans="1:26" ht="75.75" customHeight="1">
      <c r="A2" s="1101"/>
      <c r="B2" s="1101"/>
      <c r="C2" s="1101"/>
      <c r="D2" s="1101"/>
      <c r="E2" s="1101"/>
      <c r="F2" s="1101"/>
      <c r="G2" s="1101"/>
      <c r="H2" s="1101"/>
      <c r="I2" s="1103"/>
      <c r="J2" s="998" t="s">
        <v>13</v>
      </c>
      <c r="K2" s="999" t="s">
        <v>14</v>
      </c>
      <c r="L2" s="1000" t="s">
        <v>15</v>
      </c>
      <c r="M2" s="1001" t="s">
        <v>14</v>
      </c>
      <c r="N2" s="572" t="s">
        <v>18</v>
      </c>
      <c r="O2" s="573" t="s">
        <v>14</v>
      </c>
      <c r="P2" s="576" t="s">
        <v>19</v>
      </c>
      <c r="Q2" s="572" t="s">
        <v>20</v>
      </c>
      <c r="R2" s="574" t="s">
        <v>21</v>
      </c>
      <c r="S2" s="576" t="s">
        <v>22</v>
      </c>
      <c r="T2" s="169"/>
      <c r="U2" s="169"/>
      <c r="V2" s="169"/>
      <c r="W2" s="169"/>
      <c r="X2" s="169"/>
      <c r="Y2" s="169"/>
      <c r="Z2" s="169"/>
    </row>
    <row r="3" spans="1:26" ht="77.099999999999994" customHeight="1">
      <c r="A3" s="1002" t="s">
        <v>23</v>
      </c>
      <c r="B3" s="132" t="s">
        <v>27</v>
      </c>
      <c r="C3" s="132" t="s">
        <v>28</v>
      </c>
      <c r="D3" s="578" t="s">
        <v>29</v>
      </c>
      <c r="E3" s="579" t="s">
        <v>30</v>
      </c>
      <c r="F3" s="578" t="s">
        <v>32</v>
      </c>
      <c r="G3" s="579" t="s">
        <v>33</v>
      </c>
      <c r="H3" s="580" t="s">
        <v>35</v>
      </c>
      <c r="I3" s="667"/>
      <c r="J3" s="145" t="s">
        <v>43</v>
      </c>
      <c r="K3" s="582">
        <v>7500000</v>
      </c>
      <c r="L3" s="579" t="s">
        <v>45</v>
      </c>
      <c r="M3" s="583">
        <v>15000000</v>
      </c>
      <c r="N3" s="145" t="s">
        <v>47</v>
      </c>
      <c r="O3" s="584"/>
      <c r="P3" s="204" t="s">
        <v>51</v>
      </c>
      <c r="Q3" s="577" t="s">
        <v>53</v>
      </c>
      <c r="R3" s="578"/>
      <c r="S3" s="621"/>
      <c r="T3" s="586"/>
      <c r="U3" s="586"/>
      <c r="V3" s="586"/>
      <c r="W3" s="586"/>
      <c r="X3" s="586"/>
      <c r="Y3" s="586"/>
      <c r="Z3" s="586"/>
    </row>
    <row r="4" spans="1:26" ht="77.099999999999994" customHeight="1">
      <c r="A4" s="823" t="s">
        <v>58</v>
      </c>
      <c r="B4" s="132" t="s">
        <v>60</v>
      </c>
      <c r="C4" s="132" t="s">
        <v>61</v>
      </c>
      <c r="D4" s="578" t="s">
        <v>62</v>
      </c>
      <c r="E4" s="579" t="s">
        <v>63</v>
      </c>
      <c r="F4" s="578" t="s">
        <v>64</v>
      </c>
      <c r="G4" s="579" t="s">
        <v>65</v>
      </c>
      <c r="H4" s="580" t="s">
        <v>67</v>
      </c>
      <c r="I4" s="667"/>
      <c r="J4" s="145" t="s">
        <v>71</v>
      </c>
      <c r="K4" s="582">
        <v>399017880</v>
      </c>
      <c r="L4" s="579" t="s">
        <v>71</v>
      </c>
      <c r="M4" s="583">
        <v>798035760</v>
      </c>
      <c r="N4" s="145" t="s">
        <v>2888</v>
      </c>
      <c r="O4" s="582"/>
      <c r="P4" s="204" t="s">
        <v>79</v>
      </c>
      <c r="Q4" s="577" t="s">
        <v>53</v>
      </c>
      <c r="R4" s="578"/>
      <c r="S4" s="621"/>
      <c r="T4" s="586"/>
      <c r="U4" s="586"/>
      <c r="V4" s="586"/>
      <c r="W4" s="586"/>
      <c r="X4" s="586"/>
      <c r="Y4" s="586"/>
      <c r="Z4" s="586"/>
    </row>
    <row r="5" spans="1:26" ht="77.099999999999994" customHeight="1">
      <c r="A5" s="823" t="s">
        <v>58</v>
      </c>
      <c r="B5" s="132" t="s">
        <v>80</v>
      </c>
      <c r="C5" s="132" t="s">
        <v>61</v>
      </c>
      <c r="D5" s="578" t="s">
        <v>62</v>
      </c>
      <c r="E5" s="579" t="s">
        <v>63</v>
      </c>
      <c r="F5" s="578" t="s">
        <v>83</v>
      </c>
      <c r="G5" s="579" t="s">
        <v>85</v>
      </c>
      <c r="H5" s="580" t="s">
        <v>67</v>
      </c>
      <c r="I5" s="667"/>
      <c r="J5" s="145" t="s">
        <v>90</v>
      </c>
      <c r="K5" s="582">
        <v>64248000</v>
      </c>
      <c r="L5" s="579"/>
      <c r="M5" s="583">
        <v>0</v>
      </c>
      <c r="N5" s="145" t="s">
        <v>93</v>
      </c>
      <c r="O5" s="584"/>
      <c r="P5" s="204" t="s">
        <v>94</v>
      </c>
      <c r="Q5" s="577" t="s">
        <v>53</v>
      </c>
      <c r="R5" s="578"/>
      <c r="S5" s="621"/>
      <c r="T5" s="586"/>
      <c r="U5" s="586"/>
      <c r="V5" s="586"/>
      <c r="W5" s="586"/>
      <c r="X5" s="586"/>
      <c r="Y5" s="586"/>
      <c r="Z5" s="586"/>
    </row>
    <row r="6" spans="1:26" ht="77.099999999999994" customHeight="1">
      <c r="A6" s="578" t="s">
        <v>58</v>
      </c>
      <c r="B6" s="132" t="s">
        <v>80</v>
      </c>
      <c r="C6" s="132" t="s">
        <v>61</v>
      </c>
      <c r="D6" s="578" t="s">
        <v>62</v>
      </c>
      <c r="E6" s="579" t="s">
        <v>63</v>
      </c>
      <c r="F6" s="578" t="s">
        <v>102</v>
      </c>
      <c r="G6" s="579" t="s">
        <v>103</v>
      </c>
      <c r="H6" s="580" t="s">
        <v>67</v>
      </c>
      <c r="I6" s="667"/>
      <c r="J6" s="145" t="s">
        <v>106</v>
      </c>
      <c r="K6" s="582">
        <v>64248000</v>
      </c>
      <c r="L6" s="579"/>
      <c r="M6" s="583">
        <v>0</v>
      </c>
      <c r="N6" s="145" t="s">
        <v>111</v>
      </c>
      <c r="O6" s="582"/>
      <c r="P6" s="204" t="s">
        <v>114</v>
      </c>
      <c r="Q6" s="577" t="s">
        <v>53</v>
      </c>
      <c r="R6" s="578"/>
      <c r="S6" s="621"/>
      <c r="T6" s="586"/>
      <c r="U6" s="586"/>
      <c r="V6" s="586"/>
      <c r="W6" s="586"/>
      <c r="X6" s="586"/>
      <c r="Y6" s="586"/>
      <c r="Z6" s="586"/>
    </row>
    <row r="7" spans="1:26" ht="77.099999999999994" customHeight="1">
      <c r="A7" s="823" t="s">
        <v>58</v>
      </c>
      <c r="B7" s="132" t="s">
        <v>80</v>
      </c>
      <c r="C7" s="132" t="s">
        <v>61</v>
      </c>
      <c r="D7" s="578" t="s">
        <v>62</v>
      </c>
      <c r="E7" s="579" t="s">
        <v>63</v>
      </c>
      <c r="F7" s="578" t="s">
        <v>117</v>
      </c>
      <c r="G7" s="579" t="s">
        <v>118</v>
      </c>
      <c r="H7" s="580" t="s">
        <v>35</v>
      </c>
      <c r="I7" s="667"/>
      <c r="J7" s="145"/>
      <c r="K7" s="582">
        <v>0</v>
      </c>
      <c r="L7" s="579" t="s">
        <v>121</v>
      </c>
      <c r="M7" s="583">
        <v>64248001</v>
      </c>
      <c r="N7" s="145" t="s">
        <v>123</v>
      </c>
      <c r="O7" s="584"/>
      <c r="P7" s="204" t="s">
        <v>124</v>
      </c>
      <c r="Q7" s="577" t="s">
        <v>53</v>
      </c>
      <c r="R7" s="578"/>
      <c r="S7" s="621"/>
      <c r="T7" s="586"/>
      <c r="U7" s="586"/>
      <c r="V7" s="586"/>
      <c r="W7" s="586"/>
      <c r="X7" s="586"/>
      <c r="Y7" s="586"/>
      <c r="Z7" s="586"/>
    </row>
    <row r="8" spans="1:26" ht="77.099999999999994" customHeight="1">
      <c r="A8" s="823" t="s">
        <v>58</v>
      </c>
      <c r="B8" s="132" t="s">
        <v>128</v>
      </c>
      <c r="C8" s="132" t="s">
        <v>61</v>
      </c>
      <c r="D8" s="578" t="s">
        <v>62</v>
      </c>
      <c r="E8" s="579" t="s">
        <v>63</v>
      </c>
      <c r="F8" s="578" t="s">
        <v>130</v>
      </c>
      <c r="G8" s="579" t="s">
        <v>131</v>
      </c>
      <c r="H8" s="580" t="s">
        <v>35</v>
      </c>
      <c r="I8" s="667"/>
      <c r="J8" s="145"/>
      <c r="K8" s="582">
        <v>0</v>
      </c>
      <c r="L8" s="579" t="s">
        <v>136</v>
      </c>
      <c r="M8" s="583">
        <v>11250000</v>
      </c>
      <c r="N8" s="145" t="s">
        <v>138</v>
      </c>
      <c r="O8" s="584"/>
      <c r="P8" s="204" t="s">
        <v>139</v>
      </c>
      <c r="Q8" s="577" t="s">
        <v>53</v>
      </c>
      <c r="R8" s="578"/>
      <c r="S8" s="621"/>
      <c r="T8" s="586"/>
      <c r="U8" s="586"/>
      <c r="V8" s="586"/>
      <c r="W8" s="586"/>
      <c r="X8" s="586"/>
      <c r="Y8" s="586"/>
      <c r="Z8" s="586"/>
    </row>
    <row r="9" spans="1:26" ht="77.099999999999994" customHeight="1">
      <c r="A9" s="823" t="s">
        <v>58</v>
      </c>
      <c r="B9" s="132" t="s">
        <v>80</v>
      </c>
      <c r="C9" s="132" t="s">
        <v>141</v>
      </c>
      <c r="D9" s="578" t="s">
        <v>62</v>
      </c>
      <c r="E9" s="579" t="s">
        <v>63</v>
      </c>
      <c r="F9" s="578" t="s">
        <v>144</v>
      </c>
      <c r="G9" s="579" t="s">
        <v>147</v>
      </c>
      <c r="H9" s="580" t="s">
        <v>67</v>
      </c>
      <c r="I9" s="667"/>
      <c r="J9" s="145" t="s">
        <v>71</v>
      </c>
      <c r="K9" s="582">
        <v>0</v>
      </c>
      <c r="L9" s="579" t="s">
        <v>71</v>
      </c>
      <c r="M9" s="583">
        <v>0</v>
      </c>
      <c r="N9" s="145" t="s">
        <v>2889</v>
      </c>
      <c r="O9" s="582"/>
      <c r="P9" s="204" t="s">
        <v>154</v>
      </c>
      <c r="Q9" s="577" t="s">
        <v>53</v>
      </c>
      <c r="R9" s="578"/>
      <c r="S9" s="621"/>
      <c r="T9" s="586"/>
      <c r="U9" s="586"/>
      <c r="V9" s="586"/>
      <c r="W9" s="586"/>
      <c r="X9" s="586"/>
      <c r="Y9" s="586"/>
      <c r="Z9" s="586"/>
    </row>
    <row r="10" spans="1:26" ht="77.099999999999994" customHeight="1">
      <c r="A10" s="823" t="s">
        <v>58</v>
      </c>
      <c r="B10" s="132" t="s">
        <v>80</v>
      </c>
      <c r="C10" s="132" t="s">
        <v>61</v>
      </c>
      <c r="D10" s="578" t="s">
        <v>62</v>
      </c>
      <c r="E10" s="579" t="s">
        <v>63</v>
      </c>
      <c r="F10" s="578" t="s">
        <v>156</v>
      </c>
      <c r="G10" s="579" t="s">
        <v>157</v>
      </c>
      <c r="H10" s="580" t="s">
        <v>67</v>
      </c>
      <c r="I10" s="667"/>
      <c r="J10" s="598" t="s">
        <v>158</v>
      </c>
      <c r="K10" s="599">
        <v>93684000</v>
      </c>
      <c r="L10" s="595" t="s">
        <v>158</v>
      </c>
      <c r="M10" s="600">
        <v>187368000</v>
      </c>
      <c r="N10" s="598" t="s">
        <v>2890</v>
      </c>
      <c r="O10" s="790"/>
      <c r="P10" s="251" t="s">
        <v>164</v>
      </c>
      <c r="Q10" s="592" t="s">
        <v>53</v>
      </c>
      <c r="R10" s="594"/>
      <c r="S10" s="734"/>
      <c r="T10" s="586"/>
      <c r="U10" s="586"/>
      <c r="V10" s="586"/>
      <c r="W10" s="586"/>
      <c r="X10" s="586"/>
      <c r="Y10" s="586"/>
      <c r="Z10" s="586"/>
    </row>
    <row r="11" spans="1:26" ht="16.5">
      <c r="K11" s="609"/>
      <c r="M11" s="609"/>
      <c r="O11" s="609"/>
      <c r="Q11" s="803"/>
      <c r="R11" s="803"/>
      <c r="S11" s="803"/>
      <c r="T11" s="586"/>
      <c r="U11" s="586"/>
      <c r="V11" s="586"/>
      <c r="W11" s="586"/>
      <c r="X11" s="586"/>
      <c r="Y11" s="586"/>
      <c r="Z11" s="586"/>
    </row>
    <row r="12" spans="1:26" ht="16.5">
      <c r="K12" s="609"/>
      <c r="M12" s="609"/>
      <c r="O12" s="609"/>
      <c r="Q12" s="803"/>
      <c r="R12" s="803"/>
      <c r="S12" s="803"/>
      <c r="T12" s="586"/>
      <c r="U12" s="586"/>
      <c r="V12" s="586"/>
      <c r="W12" s="586"/>
      <c r="X12" s="586"/>
      <c r="Y12" s="586"/>
      <c r="Z12" s="586"/>
    </row>
    <row r="13" spans="1:26" ht="16.5">
      <c r="K13" s="609"/>
      <c r="M13" s="609"/>
      <c r="O13" s="609"/>
      <c r="Q13" s="803"/>
      <c r="R13" s="803"/>
      <c r="S13" s="803"/>
      <c r="T13" s="586"/>
      <c r="U13" s="586"/>
      <c r="V13" s="586"/>
      <c r="W13" s="586"/>
      <c r="X13" s="586"/>
      <c r="Y13" s="586"/>
      <c r="Z13" s="586"/>
    </row>
    <row r="14" spans="1:26" ht="16.5">
      <c r="K14" s="609"/>
      <c r="M14" s="609"/>
      <c r="O14" s="609"/>
      <c r="Q14" s="803"/>
      <c r="R14" s="803"/>
      <c r="S14" s="803"/>
      <c r="T14" s="586"/>
      <c r="U14" s="586"/>
      <c r="V14" s="586"/>
      <c r="W14" s="586"/>
      <c r="X14" s="586"/>
      <c r="Y14" s="586"/>
      <c r="Z14" s="586"/>
    </row>
    <row r="15" spans="1:26" ht="16.5">
      <c r="K15" s="609"/>
      <c r="M15" s="609"/>
      <c r="O15" s="609"/>
      <c r="Q15" s="803"/>
      <c r="R15" s="803"/>
      <c r="S15" s="803"/>
      <c r="T15" s="586"/>
      <c r="U15" s="586"/>
      <c r="V15" s="586"/>
      <c r="W15" s="586"/>
      <c r="X15" s="586"/>
      <c r="Y15" s="586"/>
      <c r="Z15" s="586"/>
    </row>
    <row r="16" spans="1:26" ht="16.5">
      <c r="K16" s="609"/>
      <c r="M16" s="609"/>
      <c r="O16" s="609"/>
      <c r="Q16" s="803"/>
      <c r="R16" s="803"/>
      <c r="S16" s="803"/>
      <c r="T16" s="586"/>
      <c r="U16" s="586"/>
      <c r="V16" s="586"/>
      <c r="W16" s="586"/>
      <c r="X16" s="586"/>
      <c r="Y16" s="586"/>
      <c r="Z16" s="586"/>
    </row>
    <row r="17" spans="11:26" ht="16.5">
      <c r="K17" s="609"/>
      <c r="M17" s="609"/>
      <c r="O17" s="609"/>
      <c r="Q17" s="803"/>
      <c r="R17" s="803"/>
      <c r="S17" s="803"/>
      <c r="T17" s="586"/>
      <c r="U17" s="586"/>
      <c r="V17" s="586"/>
      <c r="W17" s="586"/>
      <c r="X17" s="586"/>
      <c r="Y17" s="586"/>
      <c r="Z17" s="586"/>
    </row>
    <row r="18" spans="11:26" ht="16.5">
      <c r="K18" s="609"/>
      <c r="M18" s="609"/>
      <c r="O18" s="609"/>
      <c r="Q18" s="803"/>
      <c r="R18" s="803"/>
      <c r="S18" s="803"/>
      <c r="T18" s="586"/>
      <c r="U18" s="586"/>
      <c r="V18" s="586"/>
      <c r="W18" s="586"/>
      <c r="X18" s="586"/>
      <c r="Y18" s="586"/>
      <c r="Z18" s="586"/>
    </row>
    <row r="19" spans="11:26" ht="16.5">
      <c r="K19" s="609"/>
      <c r="M19" s="609"/>
      <c r="O19" s="609"/>
      <c r="Q19" s="803"/>
      <c r="R19" s="803"/>
      <c r="S19" s="803"/>
      <c r="T19" s="586"/>
      <c r="U19" s="586"/>
      <c r="V19" s="586"/>
      <c r="W19" s="586"/>
      <c r="X19" s="586"/>
      <c r="Y19" s="586"/>
      <c r="Z19" s="586"/>
    </row>
    <row r="20" spans="11:26" ht="16.5">
      <c r="K20" s="609"/>
      <c r="M20" s="609"/>
      <c r="O20" s="609"/>
      <c r="Q20" s="803"/>
      <c r="R20" s="803"/>
      <c r="S20" s="803"/>
      <c r="T20" s="586"/>
      <c r="U20" s="586"/>
      <c r="V20" s="586"/>
      <c r="W20" s="586"/>
      <c r="X20" s="586"/>
      <c r="Y20" s="586"/>
      <c r="Z20" s="586"/>
    </row>
    <row r="21" spans="11:26" ht="15.75" customHeight="1">
      <c r="K21" s="609"/>
      <c r="M21" s="609"/>
      <c r="O21" s="609"/>
      <c r="Q21" s="803"/>
      <c r="R21" s="803"/>
      <c r="S21" s="803"/>
      <c r="T21" s="586"/>
      <c r="U21" s="586"/>
      <c r="V21" s="586"/>
      <c r="W21" s="586"/>
      <c r="X21" s="586"/>
      <c r="Y21" s="586"/>
      <c r="Z21" s="586"/>
    </row>
    <row r="22" spans="11:26" ht="15.75" customHeight="1">
      <c r="K22" s="609"/>
      <c r="M22" s="609"/>
      <c r="O22" s="609"/>
      <c r="Q22" s="803"/>
      <c r="R22" s="803"/>
      <c r="S22" s="803"/>
      <c r="T22" s="586"/>
      <c r="U22" s="586"/>
      <c r="V22" s="586"/>
      <c r="W22" s="586"/>
      <c r="X22" s="586"/>
      <c r="Y22" s="586"/>
      <c r="Z22" s="586"/>
    </row>
    <row r="23" spans="11:26" ht="15.75" customHeight="1">
      <c r="K23" s="609"/>
      <c r="M23" s="609"/>
      <c r="O23" s="609"/>
      <c r="Q23" s="803"/>
      <c r="R23" s="803"/>
      <c r="S23" s="803"/>
      <c r="T23" s="586"/>
      <c r="U23" s="586"/>
      <c r="V23" s="586"/>
      <c r="W23" s="586"/>
      <c r="X23" s="586"/>
      <c r="Y23" s="586"/>
      <c r="Z23" s="586"/>
    </row>
    <row r="24" spans="11:26" ht="15.75" customHeight="1">
      <c r="K24" s="609"/>
      <c r="M24" s="609"/>
      <c r="O24" s="609"/>
      <c r="Q24" s="803"/>
      <c r="R24" s="803"/>
      <c r="S24" s="803"/>
      <c r="T24" s="586"/>
      <c r="U24" s="586"/>
      <c r="V24" s="586"/>
      <c r="W24" s="586"/>
      <c r="X24" s="586"/>
      <c r="Y24" s="586"/>
      <c r="Z24" s="586"/>
    </row>
    <row r="25" spans="11:26" ht="15.75" customHeight="1">
      <c r="K25" s="609"/>
      <c r="M25" s="609"/>
      <c r="O25" s="609"/>
      <c r="Q25" s="803"/>
      <c r="R25" s="803"/>
      <c r="S25" s="803"/>
      <c r="T25" s="586"/>
      <c r="U25" s="586"/>
      <c r="V25" s="586"/>
      <c r="W25" s="586"/>
      <c r="X25" s="586"/>
      <c r="Y25" s="586"/>
      <c r="Z25" s="586"/>
    </row>
    <row r="26" spans="11:26" ht="15.75" customHeight="1">
      <c r="K26" s="609"/>
      <c r="M26" s="609"/>
      <c r="O26" s="609"/>
      <c r="Q26" s="803"/>
      <c r="R26" s="803"/>
      <c r="S26" s="803"/>
      <c r="T26" s="586"/>
      <c r="U26" s="586"/>
      <c r="V26" s="586"/>
      <c r="W26" s="586"/>
      <c r="X26" s="586"/>
      <c r="Y26" s="586"/>
      <c r="Z26" s="586"/>
    </row>
    <row r="27" spans="11:26" ht="15.75" customHeight="1">
      <c r="K27" s="609"/>
      <c r="M27" s="609"/>
      <c r="O27" s="609"/>
      <c r="Q27" s="803"/>
      <c r="R27" s="803"/>
      <c r="S27" s="803"/>
      <c r="T27" s="586"/>
      <c r="U27" s="586"/>
      <c r="V27" s="586"/>
      <c r="W27" s="586"/>
      <c r="X27" s="586"/>
      <c r="Y27" s="586"/>
      <c r="Z27" s="586"/>
    </row>
    <row r="28" spans="11:26" ht="15.75" customHeight="1">
      <c r="K28" s="609"/>
      <c r="M28" s="609"/>
      <c r="O28" s="609"/>
      <c r="Q28" s="803"/>
      <c r="R28" s="803"/>
      <c r="S28" s="803"/>
      <c r="T28" s="586"/>
      <c r="U28" s="586"/>
      <c r="V28" s="586"/>
      <c r="W28" s="586"/>
      <c r="X28" s="586"/>
      <c r="Y28" s="586"/>
      <c r="Z28" s="586"/>
    </row>
    <row r="29" spans="11:26" ht="15.75" customHeight="1">
      <c r="K29" s="609"/>
      <c r="M29" s="609"/>
      <c r="O29" s="609"/>
      <c r="Q29" s="803"/>
      <c r="R29" s="803"/>
      <c r="S29" s="803"/>
      <c r="T29" s="586"/>
      <c r="U29" s="586"/>
      <c r="V29" s="586"/>
      <c r="W29" s="586"/>
      <c r="X29" s="586"/>
      <c r="Y29" s="586"/>
      <c r="Z29" s="586"/>
    </row>
    <row r="30" spans="11:26" ht="15.75" customHeight="1">
      <c r="K30" s="609"/>
      <c r="M30" s="609"/>
      <c r="O30" s="609"/>
      <c r="Q30" s="803"/>
      <c r="R30" s="803"/>
      <c r="S30" s="803"/>
      <c r="T30" s="586"/>
      <c r="U30" s="586"/>
      <c r="V30" s="586"/>
      <c r="W30" s="586"/>
      <c r="X30" s="586"/>
      <c r="Y30" s="586"/>
      <c r="Z30" s="586"/>
    </row>
    <row r="31" spans="11:26" ht="15.75" customHeight="1">
      <c r="K31" s="609"/>
      <c r="M31" s="609"/>
      <c r="O31" s="609"/>
      <c r="Q31" s="803"/>
      <c r="R31" s="803"/>
      <c r="S31" s="803"/>
      <c r="T31" s="586"/>
      <c r="U31" s="586"/>
      <c r="V31" s="586"/>
      <c r="W31" s="586"/>
      <c r="X31" s="586"/>
      <c r="Y31" s="586"/>
      <c r="Z31" s="586"/>
    </row>
    <row r="32" spans="11:26" ht="15.75" customHeight="1">
      <c r="K32" s="609"/>
      <c r="M32" s="609"/>
      <c r="O32" s="609"/>
      <c r="Q32" s="803"/>
      <c r="R32" s="803"/>
      <c r="S32" s="803"/>
      <c r="T32" s="586"/>
      <c r="U32" s="586"/>
      <c r="V32" s="586"/>
      <c r="W32" s="586"/>
      <c r="X32" s="586"/>
      <c r="Y32" s="586"/>
      <c r="Z32" s="586"/>
    </row>
    <row r="33" spans="11:26" ht="15.75" customHeight="1">
      <c r="K33" s="609"/>
      <c r="M33" s="609"/>
      <c r="O33" s="609"/>
      <c r="Q33" s="803"/>
      <c r="R33" s="803"/>
      <c r="S33" s="803"/>
      <c r="T33" s="586"/>
      <c r="U33" s="586"/>
      <c r="V33" s="586"/>
      <c r="W33" s="586"/>
      <c r="X33" s="586"/>
      <c r="Y33" s="586"/>
      <c r="Z33" s="586"/>
    </row>
    <row r="34" spans="11:26" ht="15.75" customHeight="1">
      <c r="K34" s="609"/>
      <c r="M34" s="609"/>
      <c r="O34" s="609"/>
      <c r="Q34" s="803"/>
      <c r="R34" s="803"/>
      <c r="S34" s="803"/>
      <c r="T34" s="586"/>
      <c r="U34" s="586"/>
      <c r="V34" s="586"/>
      <c r="W34" s="586"/>
      <c r="X34" s="586"/>
      <c r="Y34" s="586"/>
      <c r="Z34" s="586"/>
    </row>
    <row r="35" spans="11:26" ht="15.75" customHeight="1">
      <c r="K35" s="609"/>
      <c r="M35" s="609"/>
      <c r="O35" s="609"/>
      <c r="Q35" s="803"/>
      <c r="R35" s="803"/>
      <c r="S35" s="803"/>
      <c r="T35" s="586"/>
      <c r="U35" s="586"/>
      <c r="V35" s="586"/>
      <c r="W35" s="586"/>
      <c r="X35" s="586"/>
      <c r="Y35" s="586"/>
      <c r="Z35" s="586"/>
    </row>
    <row r="36" spans="11:26" ht="15.75" customHeight="1">
      <c r="K36" s="609"/>
      <c r="M36" s="609"/>
      <c r="O36" s="609"/>
      <c r="Q36" s="803"/>
      <c r="R36" s="803"/>
      <c r="S36" s="803"/>
      <c r="T36" s="586"/>
      <c r="U36" s="586"/>
      <c r="V36" s="586"/>
      <c r="W36" s="586"/>
      <c r="X36" s="586"/>
      <c r="Y36" s="586"/>
      <c r="Z36" s="586"/>
    </row>
    <row r="37" spans="11:26" ht="15.75" customHeight="1">
      <c r="K37" s="609"/>
      <c r="M37" s="609"/>
      <c r="O37" s="609"/>
      <c r="Q37" s="803"/>
      <c r="R37" s="803"/>
      <c r="S37" s="803"/>
      <c r="T37" s="586"/>
      <c r="U37" s="586"/>
      <c r="V37" s="586"/>
      <c r="W37" s="586"/>
      <c r="X37" s="586"/>
      <c r="Y37" s="586"/>
      <c r="Z37" s="586"/>
    </row>
    <row r="38" spans="11:26" ht="15.75" customHeight="1">
      <c r="K38" s="609"/>
      <c r="M38" s="609"/>
      <c r="O38" s="609"/>
      <c r="Q38" s="803"/>
      <c r="R38" s="803"/>
      <c r="S38" s="803"/>
      <c r="T38" s="586"/>
      <c r="U38" s="586"/>
      <c r="V38" s="586"/>
      <c r="W38" s="586"/>
      <c r="X38" s="586"/>
      <c r="Y38" s="586"/>
      <c r="Z38" s="586"/>
    </row>
    <row r="39" spans="11:26" ht="15.75" customHeight="1">
      <c r="K39" s="609"/>
      <c r="M39" s="609"/>
      <c r="O39" s="609"/>
      <c r="Q39" s="803"/>
      <c r="R39" s="803"/>
      <c r="S39" s="803"/>
      <c r="T39" s="586"/>
      <c r="U39" s="586"/>
      <c r="V39" s="586"/>
      <c r="W39" s="586"/>
      <c r="X39" s="586"/>
      <c r="Y39" s="586"/>
      <c r="Z39" s="586"/>
    </row>
    <row r="40" spans="11:26" ht="15.75" customHeight="1">
      <c r="K40" s="609"/>
      <c r="M40" s="609"/>
      <c r="O40" s="609"/>
      <c r="Q40" s="803"/>
      <c r="R40" s="803"/>
      <c r="S40" s="803"/>
      <c r="T40" s="586"/>
      <c r="U40" s="586"/>
      <c r="V40" s="586"/>
      <c r="W40" s="586"/>
      <c r="X40" s="586"/>
      <c r="Y40" s="586"/>
      <c r="Z40" s="586"/>
    </row>
    <row r="41" spans="11:26" ht="15.75" customHeight="1">
      <c r="K41" s="609"/>
      <c r="M41" s="609"/>
      <c r="O41" s="609"/>
      <c r="Q41" s="803"/>
      <c r="R41" s="803"/>
      <c r="S41" s="803"/>
      <c r="T41" s="586"/>
      <c r="U41" s="586"/>
      <c r="V41" s="586"/>
      <c r="W41" s="586"/>
      <c r="X41" s="586"/>
      <c r="Y41" s="586"/>
      <c r="Z41" s="586"/>
    </row>
    <row r="42" spans="11:26" ht="15.75" customHeight="1">
      <c r="K42" s="609"/>
      <c r="M42" s="609"/>
      <c r="O42" s="609"/>
      <c r="Q42" s="803"/>
      <c r="R42" s="803"/>
      <c r="S42" s="803"/>
      <c r="T42" s="586"/>
      <c r="U42" s="586"/>
      <c r="V42" s="586"/>
      <c r="W42" s="586"/>
      <c r="X42" s="586"/>
      <c r="Y42" s="586"/>
      <c r="Z42" s="586"/>
    </row>
    <row r="43" spans="11:26" ht="15.75" customHeight="1">
      <c r="K43" s="609"/>
      <c r="M43" s="609"/>
      <c r="O43" s="609"/>
      <c r="Q43" s="803"/>
      <c r="R43" s="803"/>
      <c r="S43" s="803"/>
      <c r="T43" s="586"/>
      <c r="U43" s="586"/>
      <c r="V43" s="586"/>
      <c r="W43" s="586"/>
      <c r="X43" s="586"/>
      <c r="Y43" s="586"/>
      <c r="Z43" s="586"/>
    </row>
    <row r="44" spans="11:26" ht="15.75" customHeight="1">
      <c r="K44" s="609"/>
      <c r="M44" s="609"/>
      <c r="O44" s="609"/>
      <c r="Q44" s="803"/>
      <c r="R44" s="803"/>
      <c r="S44" s="803"/>
      <c r="T44" s="586"/>
      <c r="U44" s="586"/>
      <c r="V44" s="586"/>
      <c r="W44" s="586"/>
      <c r="X44" s="586"/>
      <c r="Y44" s="586"/>
      <c r="Z44" s="586"/>
    </row>
    <row r="45" spans="11:26" ht="15.75" customHeight="1">
      <c r="K45" s="609"/>
      <c r="M45" s="609"/>
      <c r="O45" s="609"/>
      <c r="Q45" s="803"/>
      <c r="R45" s="803"/>
      <c r="S45" s="803"/>
      <c r="T45" s="586"/>
      <c r="U45" s="586"/>
      <c r="V45" s="586"/>
      <c r="W45" s="586"/>
      <c r="X45" s="586"/>
      <c r="Y45" s="586"/>
      <c r="Z45" s="586"/>
    </row>
    <row r="46" spans="11:26" ht="15.75" customHeight="1">
      <c r="K46" s="609"/>
      <c r="M46" s="609"/>
      <c r="O46" s="609"/>
      <c r="Q46" s="803"/>
      <c r="R46" s="803"/>
      <c r="S46" s="803"/>
      <c r="T46" s="586"/>
      <c r="U46" s="586"/>
      <c r="V46" s="586"/>
      <c r="W46" s="586"/>
      <c r="X46" s="586"/>
      <c r="Y46" s="586"/>
      <c r="Z46" s="586"/>
    </row>
    <row r="47" spans="11:26" ht="15.75" customHeight="1">
      <c r="K47" s="609"/>
      <c r="M47" s="609"/>
      <c r="O47" s="609"/>
      <c r="Q47" s="803"/>
      <c r="R47" s="803"/>
      <c r="S47" s="803"/>
      <c r="T47" s="586"/>
      <c r="U47" s="586"/>
      <c r="V47" s="586"/>
      <c r="W47" s="586"/>
      <c r="X47" s="586"/>
      <c r="Y47" s="586"/>
      <c r="Z47" s="586"/>
    </row>
    <row r="48" spans="11:26" ht="15.75" customHeight="1">
      <c r="K48" s="609"/>
      <c r="M48" s="609"/>
      <c r="O48" s="609"/>
      <c r="Q48" s="803"/>
      <c r="R48" s="803"/>
      <c r="S48" s="803"/>
      <c r="T48" s="586"/>
      <c r="U48" s="586"/>
      <c r="V48" s="586"/>
      <c r="W48" s="586"/>
      <c r="X48" s="586"/>
      <c r="Y48" s="586"/>
      <c r="Z48" s="586"/>
    </row>
    <row r="49" spans="11:26" ht="15.75" customHeight="1">
      <c r="K49" s="609"/>
      <c r="M49" s="609"/>
      <c r="O49" s="609"/>
      <c r="Q49" s="803"/>
      <c r="R49" s="803"/>
      <c r="S49" s="803"/>
      <c r="T49" s="586"/>
      <c r="U49" s="586"/>
      <c r="V49" s="586"/>
      <c r="W49" s="586"/>
      <c r="X49" s="586"/>
      <c r="Y49" s="586"/>
      <c r="Z49" s="586"/>
    </row>
    <row r="50" spans="11:26" ht="15.75" customHeight="1">
      <c r="K50" s="609"/>
      <c r="M50" s="609"/>
      <c r="O50" s="609"/>
      <c r="Q50" s="803"/>
      <c r="R50" s="803"/>
      <c r="S50" s="803"/>
      <c r="T50" s="586"/>
      <c r="U50" s="586"/>
      <c r="V50" s="586"/>
      <c r="W50" s="586"/>
      <c r="X50" s="586"/>
      <c r="Y50" s="586"/>
      <c r="Z50" s="586"/>
    </row>
    <row r="51" spans="11:26" ht="15.75" customHeight="1">
      <c r="K51" s="609"/>
      <c r="M51" s="609"/>
      <c r="O51" s="609"/>
      <c r="Q51" s="803"/>
      <c r="R51" s="803"/>
      <c r="S51" s="803"/>
      <c r="T51" s="586"/>
      <c r="U51" s="586"/>
      <c r="V51" s="586"/>
      <c r="W51" s="586"/>
      <c r="X51" s="586"/>
      <c r="Y51" s="586"/>
      <c r="Z51" s="586"/>
    </row>
    <row r="52" spans="11:26" ht="15.75" customHeight="1">
      <c r="K52" s="609"/>
      <c r="M52" s="609"/>
      <c r="O52" s="609"/>
      <c r="Q52" s="803"/>
      <c r="R52" s="803"/>
      <c r="S52" s="803"/>
      <c r="T52" s="586"/>
      <c r="U52" s="586"/>
      <c r="V52" s="586"/>
      <c r="W52" s="586"/>
      <c r="X52" s="586"/>
      <c r="Y52" s="586"/>
      <c r="Z52" s="586"/>
    </row>
    <row r="53" spans="11:26" ht="15.75" customHeight="1">
      <c r="K53" s="609"/>
      <c r="M53" s="609"/>
      <c r="O53" s="609"/>
      <c r="Q53" s="803"/>
      <c r="R53" s="803"/>
      <c r="S53" s="803"/>
      <c r="T53" s="586"/>
      <c r="U53" s="586"/>
      <c r="V53" s="586"/>
      <c r="W53" s="586"/>
      <c r="X53" s="586"/>
      <c r="Y53" s="586"/>
      <c r="Z53" s="586"/>
    </row>
    <row r="54" spans="11:26" ht="15.75" customHeight="1">
      <c r="K54" s="609"/>
      <c r="M54" s="609"/>
      <c r="O54" s="609"/>
      <c r="Q54" s="803"/>
      <c r="R54" s="803"/>
      <c r="S54" s="803"/>
      <c r="T54" s="586"/>
      <c r="U54" s="586"/>
      <c r="V54" s="586"/>
      <c r="W54" s="586"/>
      <c r="X54" s="586"/>
      <c r="Y54" s="586"/>
      <c r="Z54" s="586"/>
    </row>
    <row r="55" spans="11:26" ht="15.75" customHeight="1">
      <c r="K55" s="609"/>
      <c r="M55" s="609"/>
      <c r="O55" s="609"/>
      <c r="Q55" s="803"/>
      <c r="R55" s="803"/>
      <c r="S55" s="803"/>
      <c r="T55" s="586"/>
      <c r="U55" s="586"/>
      <c r="V55" s="586"/>
      <c r="W55" s="586"/>
      <c r="X55" s="586"/>
      <c r="Y55" s="586"/>
      <c r="Z55" s="586"/>
    </row>
    <row r="56" spans="11:26" ht="15.75" customHeight="1">
      <c r="K56" s="609"/>
      <c r="M56" s="609"/>
      <c r="O56" s="609"/>
      <c r="Q56" s="803"/>
      <c r="R56" s="803"/>
      <c r="S56" s="803"/>
      <c r="T56" s="586"/>
      <c r="U56" s="586"/>
      <c r="V56" s="586"/>
      <c r="W56" s="586"/>
      <c r="X56" s="586"/>
      <c r="Y56" s="586"/>
      <c r="Z56" s="586"/>
    </row>
    <row r="57" spans="11:26" ht="15.75" customHeight="1">
      <c r="K57" s="609"/>
      <c r="M57" s="609"/>
      <c r="O57" s="609"/>
      <c r="Q57" s="803"/>
      <c r="R57" s="803"/>
      <c r="S57" s="803"/>
      <c r="T57" s="586"/>
      <c r="U57" s="586"/>
      <c r="V57" s="586"/>
      <c r="W57" s="586"/>
      <c r="X57" s="586"/>
      <c r="Y57" s="586"/>
      <c r="Z57" s="586"/>
    </row>
    <row r="58" spans="11:26" ht="15.75" customHeight="1">
      <c r="K58" s="609"/>
      <c r="M58" s="609"/>
      <c r="O58" s="609"/>
      <c r="Q58" s="803"/>
      <c r="R58" s="803"/>
      <c r="S58" s="803"/>
      <c r="T58" s="586"/>
      <c r="U58" s="586"/>
      <c r="V58" s="586"/>
      <c r="W58" s="586"/>
      <c r="X58" s="586"/>
      <c r="Y58" s="586"/>
      <c r="Z58" s="586"/>
    </row>
    <row r="59" spans="11:26" ht="15.75" customHeight="1">
      <c r="K59" s="609"/>
      <c r="M59" s="609"/>
      <c r="O59" s="609"/>
      <c r="Q59" s="803"/>
      <c r="R59" s="803"/>
      <c r="S59" s="803"/>
      <c r="T59" s="586"/>
      <c r="U59" s="586"/>
      <c r="V59" s="586"/>
      <c r="W59" s="586"/>
      <c r="X59" s="586"/>
      <c r="Y59" s="586"/>
      <c r="Z59" s="586"/>
    </row>
    <row r="60" spans="11:26" ht="15.75" customHeight="1">
      <c r="K60" s="609"/>
      <c r="M60" s="609"/>
      <c r="O60" s="609"/>
      <c r="Q60" s="803"/>
      <c r="R60" s="803"/>
      <c r="S60" s="803"/>
      <c r="T60" s="586"/>
      <c r="U60" s="586"/>
      <c r="V60" s="586"/>
      <c r="W60" s="586"/>
      <c r="X60" s="586"/>
      <c r="Y60" s="586"/>
      <c r="Z60" s="586"/>
    </row>
    <row r="61" spans="11:26" ht="15.75" customHeight="1">
      <c r="K61" s="609"/>
      <c r="M61" s="609"/>
      <c r="O61" s="609"/>
      <c r="Q61" s="803"/>
      <c r="R61" s="803"/>
      <c r="S61" s="803"/>
      <c r="T61" s="586"/>
      <c r="U61" s="586"/>
      <c r="V61" s="586"/>
      <c r="W61" s="586"/>
      <c r="X61" s="586"/>
      <c r="Y61" s="586"/>
      <c r="Z61" s="586"/>
    </row>
    <row r="62" spans="11:26" ht="15.75" customHeight="1">
      <c r="K62" s="609"/>
      <c r="M62" s="609"/>
      <c r="O62" s="609"/>
      <c r="Q62" s="803"/>
      <c r="R62" s="803"/>
      <c r="S62" s="803"/>
      <c r="T62" s="586"/>
      <c r="U62" s="586"/>
      <c r="V62" s="586"/>
      <c r="W62" s="586"/>
      <c r="X62" s="586"/>
      <c r="Y62" s="586"/>
      <c r="Z62" s="586"/>
    </row>
    <row r="63" spans="11:26" ht="15.75" customHeight="1">
      <c r="K63" s="609"/>
      <c r="M63" s="609"/>
      <c r="O63" s="609"/>
      <c r="Q63" s="803"/>
      <c r="R63" s="803"/>
      <c r="S63" s="803"/>
      <c r="T63" s="586"/>
      <c r="U63" s="586"/>
      <c r="V63" s="586"/>
      <c r="W63" s="586"/>
      <c r="X63" s="586"/>
      <c r="Y63" s="586"/>
      <c r="Z63" s="586"/>
    </row>
    <row r="64" spans="11:26" ht="15.75" customHeight="1">
      <c r="K64" s="609"/>
      <c r="M64" s="609"/>
      <c r="O64" s="609"/>
      <c r="Q64" s="803"/>
      <c r="R64" s="803"/>
      <c r="S64" s="803"/>
      <c r="T64" s="586"/>
      <c r="U64" s="586"/>
      <c r="V64" s="586"/>
      <c r="W64" s="586"/>
      <c r="X64" s="586"/>
      <c r="Y64" s="586"/>
      <c r="Z64" s="586"/>
    </row>
    <row r="65" spans="11:26" ht="15.75" customHeight="1">
      <c r="K65" s="609"/>
      <c r="M65" s="609"/>
      <c r="O65" s="609"/>
      <c r="Q65" s="803"/>
      <c r="R65" s="803"/>
      <c r="S65" s="803"/>
      <c r="T65" s="586"/>
      <c r="U65" s="586"/>
      <c r="V65" s="586"/>
      <c r="W65" s="586"/>
      <c r="X65" s="586"/>
      <c r="Y65" s="586"/>
      <c r="Z65" s="586"/>
    </row>
    <row r="66" spans="11:26" ht="15.75" customHeight="1">
      <c r="K66" s="609"/>
      <c r="M66" s="609"/>
      <c r="O66" s="609"/>
      <c r="Q66" s="803"/>
      <c r="R66" s="803"/>
      <c r="S66" s="803"/>
      <c r="T66" s="586"/>
      <c r="U66" s="586"/>
      <c r="V66" s="586"/>
      <c r="W66" s="586"/>
      <c r="X66" s="586"/>
      <c r="Y66" s="586"/>
      <c r="Z66" s="586"/>
    </row>
    <row r="67" spans="11:26" ht="15.75" customHeight="1">
      <c r="K67" s="609"/>
      <c r="M67" s="609"/>
      <c r="O67" s="609"/>
      <c r="Q67" s="803"/>
      <c r="R67" s="803"/>
      <c r="S67" s="803"/>
      <c r="T67" s="586"/>
      <c r="U67" s="586"/>
      <c r="V67" s="586"/>
      <c r="W67" s="586"/>
      <c r="X67" s="586"/>
      <c r="Y67" s="586"/>
      <c r="Z67" s="586"/>
    </row>
    <row r="68" spans="11:26" ht="15.75" customHeight="1">
      <c r="K68" s="609"/>
      <c r="M68" s="609"/>
      <c r="O68" s="609"/>
      <c r="Q68" s="803"/>
      <c r="R68" s="803"/>
      <c r="S68" s="803"/>
      <c r="T68" s="586"/>
      <c r="U68" s="586"/>
      <c r="V68" s="586"/>
      <c r="W68" s="586"/>
      <c r="X68" s="586"/>
      <c r="Y68" s="586"/>
      <c r="Z68" s="586"/>
    </row>
    <row r="69" spans="11:26" ht="15.75" customHeight="1">
      <c r="K69" s="609"/>
      <c r="M69" s="609"/>
      <c r="O69" s="609"/>
      <c r="Q69" s="803"/>
      <c r="R69" s="803"/>
      <c r="S69" s="803"/>
      <c r="T69" s="586"/>
      <c r="U69" s="586"/>
      <c r="V69" s="586"/>
      <c r="W69" s="586"/>
      <c r="X69" s="586"/>
      <c r="Y69" s="586"/>
      <c r="Z69" s="586"/>
    </row>
    <row r="70" spans="11:26" ht="15.75" customHeight="1">
      <c r="K70" s="609"/>
      <c r="M70" s="609"/>
      <c r="O70" s="609"/>
      <c r="Q70" s="803"/>
      <c r="R70" s="803"/>
      <c r="S70" s="803"/>
      <c r="T70" s="586"/>
      <c r="U70" s="586"/>
      <c r="V70" s="586"/>
      <c r="W70" s="586"/>
      <c r="X70" s="586"/>
      <c r="Y70" s="586"/>
      <c r="Z70" s="586"/>
    </row>
    <row r="71" spans="11:26" ht="15.75" customHeight="1">
      <c r="K71" s="609"/>
      <c r="M71" s="609"/>
      <c r="O71" s="609"/>
      <c r="Q71" s="803"/>
      <c r="R71" s="803"/>
      <c r="S71" s="803"/>
      <c r="T71" s="586"/>
      <c r="U71" s="586"/>
      <c r="V71" s="586"/>
      <c r="W71" s="586"/>
      <c r="X71" s="586"/>
      <c r="Y71" s="586"/>
      <c r="Z71" s="586"/>
    </row>
    <row r="72" spans="11:26" ht="15.75" customHeight="1">
      <c r="K72" s="609"/>
      <c r="M72" s="609"/>
      <c r="O72" s="609"/>
      <c r="Q72" s="803"/>
      <c r="R72" s="803"/>
      <c r="S72" s="803"/>
      <c r="T72" s="586"/>
      <c r="U72" s="586"/>
      <c r="V72" s="586"/>
      <c r="W72" s="586"/>
      <c r="X72" s="586"/>
      <c r="Y72" s="586"/>
      <c r="Z72" s="586"/>
    </row>
    <row r="73" spans="11:26" ht="15.75" customHeight="1">
      <c r="K73" s="609"/>
      <c r="M73" s="609"/>
      <c r="O73" s="609"/>
      <c r="Q73" s="803"/>
      <c r="R73" s="803"/>
      <c r="S73" s="803"/>
      <c r="T73" s="586"/>
      <c r="U73" s="586"/>
      <c r="V73" s="586"/>
      <c r="W73" s="586"/>
      <c r="X73" s="586"/>
      <c r="Y73" s="586"/>
      <c r="Z73" s="586"/>
    </row>
    <row r="74" spans="11:26" ht="15.75" customHeight="1">
      <c r="K74" s="609"/>
      <c r="M74" s="609"/>
      <c r="O74" s="609"/>
      <c r="Q74" s="803"/>
      <c r="R74" s="803"/>
      <c r="S74" s="803"/>
      <c r="T74" s="586"/>
      <c r="U74" s="586"/>
      <c r="V74" s="586"/>
      <c r="W74" s="586"/>
      <c r="X74" s="586"/>
      <c r="Y74" s="586"/>
      <c r="Z74" s="586"/>
    </row>
    <row r="75" spans="11:26" ht="15.75" customHeight="1">
      <c r="K75" s="609"/>
      <c r="M75" s="609"/>
      <c r="O75" s="609"/>
      <c r="Q75" s="803"/>
      <c r="R75" s="803"/>
      <c r="S75" s="803"/>
      <c r="T75" s="586"/>
      <c r="U75" s="586"/>
      <c r="V75" s="586"/>
      <c r="W75" s="586"/>
      <c r="X75" s="586"/>
      <c r="Y75" s="586"/>
      <c r="Z75" s="586"/>
    </row>
    <row r="76" spans="11:26" ht="15.75" customHeight="1">
      <c r="K76" s="609"/>
      <c r="M76" s="609"/>
      <c r="O76" s="609"/>
      <c r="Q76" s="803"/>
      <c r="R76" s="803"/>
      <c r="S76" s="803"/>
      <c r="T76" s="586"/>
      <c r="U76" s="586"/>
      <c r="V76" s="586"/>
      <c r="W76" s="586"/>
      <c r="X76" s="586"/>
      <c r="Y76" s="586"/>
      <c r="Z76" s="586"/>
    </row>
    <row r="77" spans="11:26" ht="15.75" customHeight="1">
      <c r="K77" s="609"/>
      <c r="M77" s="609"/>
      <c r="O77" s="609"/>
      <c r="Q77" s="803"/>
      <c r="R77" s="803"/>
      <c r="S77" s="803"/>
      <c r="T77" s="586"/>
      <c r="U77" s="586"/>
      <c r="V77" s="586"/>
      <c r="W77" s="586"/>
      <c r="X77" s="586"/>
      <c r="Y77" s="586"/>
      <c r="Z77" s="586"/>
    </row>
    <row r="78" spans="11:26" ht="15.75" customHeight="1">
      <c r="K78" s="609"/>
      <c r="M78" s="609"/>
      <c r="O78" s="609"/>
      <c r="Q78" s="803"/>
      <c r="R78" s="803"/>
      <c r="S78" s="803"/>
      <c r="T78" s="586"/>
      <c r="U78" s="586"/>
      <c r="V78" s="586"/>
      <c r="W78" s="586"/>
      <c r="X78" s="586"/>
      <c r="Y78" s="586"/>
      <c r="Z78" s="586"/>
    </row>
    <row r="79" spans="11:26" ht="15.75" customHeight="1">
      <c r="K79" s="609"/>
      <c r="M79" s="609"/>
      <c r="O79" s="609"/>
      <c r="Q79" s="803"/>
      <c r="R79" s="803"/>
      <c r="S79" s="803"/>
      <c r="T79" s="586"/>
      <c r="U79" s="586"/>
      <c r="V79" s="586"/>
      <c r="W79" s="586"/>
      <c r="X79" s="586"/>
      <c r="Y79" s="586"/>
      <c r="Z79" s="586"/>
    </row>
    <row r="80" spans="11:26" ht="15.75" customHeight="1">
      <c r="K80" s="609"/>
      <c r="M80" s="609"/>
      <c r="O80" s="609"/>
      <c r="Q80" s="803"/>
      <c r="R80" s="803"/>
      <c r="S80" s="803"/>
      <c r="T80" s="586"/>
      <c r="U80" s="586"/>
      <c r="V80" s="586"/>
      <c r="W80" s="586"/>
      <c r="X80" s="586"/>
      <c r="Y80" s="586"/>
      <c r="Z80" s="586"/>
    </row>
    <row r="81" spans="11:26" ht="15.75" customHeight="1">
      <c r="K81" s="609"/>
      <c r="M81" s="609"/>
      <c r="O81" s="609"/>
      <c r="Q81" s="803"/>
      <c r="R81" s="803"/>
      <c r="S81" s="803"/>
      <c r="T81" s="586"/>
      <c r="U81" s="586"/>
      <c r="V81" s="586"/>
      <c r="W81" s="586"/>
      <c r="X81" s="586"/>
      <c r="Y81" s="586"/>
      <c r="Z81" s="586"/>
    </row>
    <row r="82" spans="11:26" ht="15.75" customHeight="1">
      <c r="K82" s="609"/>
      <c r="M82" s="609"/>
      <c r="O82" s="609"/>
      <c r="Q82" s="803"/>
      <c r="R82" s="803"/>
      <c r="S82" s="803"/>
      <c r="T82" s="586"/>
      <c r="U82" s="586"/>
      <c r="V82" s="586"/>
      <c r="W82" s="586"/>
      <c r="X82" s="586"/>
      <c r="Y82" s="586"/>
      <c r="Z82" s="586"/>
    </row>
    <row r="83" spans="11:26" ht="15.75" customHeight="1">
      <c r="K83" s="609"/>
      <c r="M83" s="609"/>
      <c r="O83" s="609"/>
      <c r="Q83" s="803"/>
      <c r="R83" s="803"/>
      <c r="S83" s="803"/>
      <c r="T83" s="586"/>
      <c r="U83" s="586"/>
      <c r="V83" s="586"/>
      <c r="W83" s="586"/>
      <c r="X83" s="586"/>
      <c r="Y83" s="586"/>
      <c r="Z83" s="586"/>
    </row>
    <row r="84" spans="11:26" ht="15.75" customHeight="1">
      <c r="K84" s="609"/>
      <c r="M84" s="609"/>
      <c r="O84" s="609"/>
      <c r="Q84" s="803"/>
      <c r="R84" s="803"/>
      <c r="S84" s="803"/>
      <c r="T84" s="586"/>
      <c r="U84" s="586"/>
      <c r="V84" s="586"/>
      <c r="W84" s="586"/>
      <c r="X84" s="586"/>
      <c r="Y84" s="586"/>
      <c r="Z84" s="586"/>
    </row>
    <row r="85" spans="11:26" ht="15.75" customHeight="1">
      <c r="K85" s="609"/>
      <c r="M85" s="609"/>
      <c r="O85" s="609"/>
      <c r="Q85" s="803"/>
      <c r="R85" s="803"/>
      <c r="S85" s="803"/>
      <c r="T85" s="586"/>
      <c r="U85" s="586"/>
      <c r="V85" s="586"/>
      <c r="W85" s="586"/>
      <c r="X85" s="586"/>
      <c r="Y85" s="586"/>
      <c r="Z85" s="586"/>
    </row>
    <row r="86" spans="11:26" ht="15.75" customHeight="1">
      <c r="K86" s="609"/>
      <c r="M86" s="609"/>
      <c r="O86" s="609"/>
      <c r="Q86" s="803"/>
      <c r="R86" s="803"/>
      <c r="S86" s="803"/>
      <c r="T86" s="586"/>
      <c r="U86" s="586"/>
      <c r="V86" s="586"/>
      <c r="W86" s="586"/>
      <c r="X86" s="586"/>
      <c r="Y86" s="586"/>
      <c r="Z86" s="586"/>
    </row>
    <row r="87" spans="11:26" ht="15.75" customHeight="1">
      <c r="K87" s="609"/>
      <c r="M87" s="609"/>
      <c r="O87" s="609"/>
      <c r="Q87" s="803"/>
      <c r="R87" s="803"/>
      <c r="S87" s="803"/>
      <c r="T87" s="586"/>
      <c r="U87" s="586"/>
      <c r="V87" s="586"/>
      <c r="W87" s="586"/>
      <c r="X87" s="586"/>
      <c r="Y87" s="586"/>
      <c r="Z87" s="586"/>
    </row>
    <row r="88" spans="11:26" ht="15.75" customHeight="1">
      <c r="K88" s="609"/>
      <c r="M88" s="609"/>
      <c r="O88" s="609"/>
      <c r="Q88" s="803"/>
      <c r="R88" s="803"/>
      <c r="S88" s="803"/>
      <c r="T88" s="586"/>
      <c r="U88" s="586"/>
      <c r="V88" s="586"/>
      <c r="W88" s="586"/>
      <c r="X88" s="586"/>
      <c r="Y88" s="586"/>
      <c r="Z88" s="586"/>
    </row>
    <row r="89" spans="11:26" ht="15.75" customHeight="1">
      <c r="K89" s="609"/>
      <c r="M89" s="609"/>
      <c r="O89" s="609"/>
      <c r="Q89" s="803"/>
      <c r="R89" s="803"/>
      <c r="S89" s="803"/>
      <c r="T89" s="586"/>
      <c r="U89" s="586"/>
      <c r="V89" s="586"/>
      <c r="W89" s="586"/>
      <c r="X89" s="586"/>
      <c r="Y89" s="586"/>
      <c r="Z89" s="586"/>
    </row>
    <row r="90" spans="11:26" ht="15.75" customHeight="1">
      <c r="K90" s="609"/>
      <c r="M90" s="609"/>
      <c r="O90" s="609"/>
      <c r="Q90" s="803"/>
      <c r="R90" s="803"/>
      <c r="S90" s="803"/>
      <c r="T90" s="586"/>
      <c r="U90" s="586"/>
      <c r="V90" s="586"/>
      <c r="W90" s="586"/>
      <c r="X90" s="586"/>
      <c r="Y90" s="586"/>
      <c r="Z90" s="586"/>
    </row>
    <row r="91" spans="11:26" ht="15.75" customHeight="1">
      <c r="K91" s="609"/>
      <c r="M91" s="609"/>
      <c r="O91" s="609"/>
      <c r="Q91" s="803"/>
      <c r="R91" s="803"/>
      <c r="S91" s="803"/>
      <c r="T91" s="586"/>
      <c r="U91" s="586"/>
      <c r="V91" s="586"/>
      <c r="W91" s="586"/>
      <c r="X91" s="586"/>
      <c r="Y91" s="586"/>
      <c r="Z91" s="586"/>
    </row>
    <row r="92" spans="11:26" ht="15.75" customHeight="1">
      <c r="K92" s="609"/>
      <c r="M92" s="609"/>
      <c r="O92" s="609"/>
      <c r="Q92" s="803"/>
      <c r="R92" s="803"/>
      <c r="S92" s="803"/>
      <c r="T92" s="586"/>
      <c r="U92" s="586"/>
      <c r="V92" s="586"/>
      <c r="W92" s="586"/>
      <c r="X92" s="586"/>
      <c r="Y92" s="586"/>
      <c r="Z92" s="586"/>
    </row>
    <row r="93" spans="11:26" ht="15.75" customHeight="1">
      <c r="K93" s="609"/>
      <c r="M93" s="609"/>
      <c r="O93" s="609"/>
      <c r="Q93" s="803"/>
      <c r="R93" s="803"/>
      <c r="S93" s="803"/>
      <c r="T93" s="586"/>
      <c r="U93" s="586"/>
      <c r="V93" s="586"/>
      <c r="W93" s="586"/>
      <c r="X93" s="586"/>
      <c r="Y93" s="586"/>
      <c r="Z93" s="586"/>
    </row>
    <row r="94" spans="11:26" ht="15.75" customHeight="1">
      <c r="K94" s="609"/>
      <c r="M94" s="609"/>
      <c r="O94" s="609"/>
      <c r="Q94" s="803"/>
      <c r="R94" s="803"/>
      <c r="S94" s="803"/>
      <c r="T94" s="586"/>
      <c r="U94" s="586"/>
      <c r="V94" s="586"/>
      <c r="W94" s="586"/>
      <c r="X94" s="586"/>
      <c r="Y94" s="586"/>
      <c r="Z94" s="586"/>
    </row>
    <row r="95" spans="11:26" ht="15.75" customHeight="1">
      <c r="K95" s="609"/>
      <c r="M95" s="609"/>
      <c r="O95" s="609"/>
      <c r="Q95" s="803"/>
      <c r="R95" s="803"/>
      <c r="S95" s="803"/>
      <c r="T95" s="586"/>
      <c r="U95" s="586"/>
      <c r="V95" s="586"/>
      <c r="W95" s="586"/>
      <c r="X95" s="586"/>
      <c r="Y95" s="586"/>
      <c r="Z95" s="586"/>
    </row>
    <row r="96" spans="11:26" ht="15.75" customHeight="1">
      <c r="K96" s="609"/>
      <c r="M96" s="609"/>
      <c r="O96" s="609"/>
      <c r="Q96" s="803"/>
      <c r="R96" s="803"/>
      <c r="S96" s="803"/>
      <c r="T96" s="586"/>
      <c r="U96" s="586"/>
      <c r="V96" s="586"/>
      <c r="W96" s="586"/>
      <c r="X96" s="586"/>
      <c r="Y96" s="586"/>
      <c r="Z96" s="586"/>
    </row>
    <row r="97" spans="11:26" ht="15.75" customHeight="1">
      <c r="K97" s="609"/>
      <c r="M97" s="609"/>
      <c r="O97" s="609"/>
      <c r="Q97" s="803"/>
      <c r="R97" s="803"/>
      <c r="S97" s="803"/>
      <c r="T97" s="586"/>
      <c r="U97" s="586"/>
      <c r="V97" s="586"/>
      <c r="W97" s="586"/>
      <c r="X97" s="586"/>
      <c r="Y97" s="586"/>
      <c r="Z97" s="586"/>
    </row>
    <row r="98" spans="11:26" ht="15.75" customHeight="1">
      <c r="K98" s="609"/>
      <c r="M98" s="609"/>
      <c r="O98" s="609"/>
      <c r="Q98" s="803"/>
      <c r="R98" s="803"/>
      <c r="S98" s="803"/>
      <c r="T98" s="586"/>
      <c r="U98" s="586"/>
      <c r="V98" s="586"/>
      <c r="W98" s="586"/>
      <c r="X98" s="586"/>
      <c r="Y98" s="586"/>
      <c r="Z98" s="586"/>
    </row>
    <row r="99" spans="11:26" ht="15.75" customHeight="1">
      <c r="K99" s="609"/>
      <c r="M99" s="609"/>
      <c r="O99" s="609"/>
      <c r="Q99" s="803"/>
      <c r="R99" s="803"/>
      <c r="S99" s="803"/>
      <c r="T99" s="586"/>
      <c r="U99" s="586"/>
      <c r="V99" s="586"/>
      <c r="W99" s="586"/>
      <c r="X99" s="586"/>
      <c r="Y99" s="586"/>
      <c r="Z99" s="586"/>
    </row>
    <row r="100" spans="11:26" ht="15.75" customHeight="1">
      <c r="K100" s="609"/>
      <c r="M100" s="609"/>
      <c r="O100" s="609"/>
      <c r="Q100" s="803"/>
      <c r="R100" s="803"/>
      <c r="S100" s="803"/>
      <c r="T100" s="586"/>
      <c r="U100" s="586"/>
      <c r="V100" s="586"/>
      <c r="W100" s="586"/>
      <c r="X100" s="586"/>
      <c r="Y100" s="586"/>
      <c r="Z100" s="586"/>
    </row>
    <row r="101" spans="11:26" ht="15.75" customHeight="1">
      <c r="K101" s="609"/>
      <c r="M101" s="609"/>
      <c r="O101" s="609"/>
      <c r="Q101" s="803"/>
      <c r="R101" s="803"/>
      <c r="S101" s="803"/>
      <c r="T101" s="586"/>
      <c r="U101" s="586"/>
      <c r="V101" s="586"/>
      <c r="W101" s="586"/>
      <c r="X101" s="586"/>
      <c r="Y101" s="586"/>
      <c r="Z101" s="586"/>
    </row>
    <row r="102" spans="11:26" ht="15.75" customHeight="1">
      <c r="K102" s="609"/>
      <c r="M102" s="609"/>
      <c r="O102" s="609"/>
      <c r="Q102" s="803"/>
      <c r="R102" s="803"/>
      <c r="S102" s="803"/>
      <c r="T102" s="586"/>
      <c r="U102" s="586"/>
      <c r="V102" s="586"/>
      <c r="W102" s="586"/>
      <c r="X102" s="586"/>
      <c r="Y102" s="586"/>
      <c r="Z102" s="586"/>
    </row>
    <row r="103" spans="11:26" ht="15.75" customHeight="1">
      <c r="K103" s="609"/>
      <c r="M103" s="609"/>
      <c r="O103" s="609"/>
      <c r="Q103" s="803"/>
      <c r="R103" s="803"/>
      <c r="S103" s="803"/>
      <c r="T103" s="586"/>
      <c r="U103" s="586"/>
      <c r="V103" s="586"/>
      <c r="W103" s="586"/>
      <c r="X103" s="586"/>
      <c r="Y103" s="586"/>
      <c r="Z103" s="586"/>
    </row>
    <row r="104" spans="11:26" ht="15.75" customHeight="1">
      <c r="K104" s="609"/>
      <c r="M104" s="609"/>
      <c r="O104" s="609"/>
      <c r="Q104" s="803"/>
      <c r="R104" s="803"/>
      <c r="S104" s="803"/>
      <c r="T104" s="586"/>
      <c r="U104" s="586"/>
      <c r="V104" s="586"/>
      <c r="W104" s="586"/>
      <c r="X104" s="586"/>
      <c r="Y104" s="586"/>
      <c r="Z104" s="586"/>
    </row>
    <row r="105" spans="11:26" ht="15.75" customHeight="1">
      <c r="K105" s="609"/>
      <c r="M105" s="609"/>
      <c r="O105" s="609"/>
      <c r="Q105" s="803"/>
      <c r="R105" s="803"/>
      <c r="S105" s="803"/>
      <c r="T105" s="586"/>
      <c r="U105" s="586"/>
      <c r="V105" s="586"/>
      <c r="W105" s="586"/>
      <c r="X105" s="586"/>
      <c r="Y105" s="586"/>
      <c r="Z105" s="586"/>
    </row>
    <row r="106" spans="11:26" ht="15.75" customHeight="1">
      <c r="K106" s="609"/>
      <c r="M106" s="609"/>
      <c r="O106" s="609"/>
      <c r="Q106" s="803"/>
      <c r="R106" s="803"/>
      <c r="S106" s="803"/>
      <c r="T106" s="586"/>
      <c r="U106" s="586"/>
      <c r="V106" s="586"/>
      <c r="W106" s="586"/>
      <c r="X106" s="586"/>
      <c r="Y106" s="586"/>
      <c r="Z106" s="586"/>
    </row>
    <row r="107" spans="11:26" ht="15.75" customHeight="1">
      <c r="K107" s="609"/>
      <c r="M107" s="609"/>
      <c r="O107" s="609"/>
      <c r="Q107" s="803"/>
      <c r="R107" s="803"/>
      <c r="S107" s="803"/>
      <c r="T107" s="586"/>
      <c r="U107" s="586"/>
      <c r="V107" s="586"/>
      <c r="W107" s="586"/>
      <c r="X107" s="586"/>
      <c r="Y107" s="586"/>
      <c r="Z107" s="586"/>
    </row>
    <row r="108" spans="11:26" ht="15.75" customHeight="1">
      <c r="K108" s="609"/>
      <c r="M108" s="609"/>
      <c r="O108" s="609"/>
      <c r="Q108" s="803"/>
      <c r="R108" s="803"/>
      <c r="S108" s="803"/>
      <c r="T108" s="586"/>
      <c r="U108" s="586"/>
      <c r="V108" s="586"/>
      <c r="W108" s="586"/>
      <c r="X108" s="586"/>
      <c r="Y108" s="586"/>
      <c r="Z108" s="586"/>
    </row>
    <row r="109" spans="11:26" ht="15.75" customHeight="1">
      <c r="K109" s="609"/>
      <c r="M109" s="609"/>
      <c r="O109" s="609"/>
      <c r="Q109" s="803"/>
      <c r="R109" s="803"/>
      <c r="S109" s="803"/>
      <c r="T109" s="586"/>
      <c r="U109" s="586"/>
      <c r="V109" s="586"/>
      <c r="W109" s="586"/>
      <c r="X109" s="586"/>
      <c r="Y109" s="586"/>
      <c r="Z109" s="586"/>
    </row>
    <row r="110" spans="11:26" ht="15.75" customHeight="1">
      <c r="K110" s="609"/>
      <c r="M110" s="609"/>
      <c r="O110" s="609"/>
      <c r="Q110" s="803"/>
      <c r="R110" s="803"/>
      <c r="S110" s="803"/>
      <c r="T110" s="586"/>
      <c r="U110" s="586"/>
      <c r="V110" s="586"/>
      <c r="W110" s="586"/>
      <c r="X110" s="586"/>
      <c r="Y110" s="586"/>
      <c r="Z110" s="586"/>
    </row>
    <row r="111" spans="11:26" ht="15.75" customHeight="1">
      <c r="K111" s="609"/>
      <c r="M111" s="609"/>
      <c r="O111" s="609"/>
      <c r="Q111" s="803"/>
      <c r="R111" s="803"/>
      <c r="S111" s="803"/>
      <c r="T111" s="586"/>
      <c r="U111" s="586"/>
      <c r="V111" s="586"/>
      <c r="W111" s="586"/>
      <c r="X111" s="586"/>
      <c r="Y111" s="586"/>
      <c r="Z111" s="586"/>
    </row>
    <row r="112" spans="11:26" ht="15.75" customHeight="1">
      <c r="K112" s="609"/>
      <c r="M112" s="609"/>
      <c r="O112" s="609"/>
      <c r="Q112" s="803"/>
      <c r="R112" s="803"/>
      <c r="S112" s="803"/>
      <c r="T112" s="586"/>
      <c r="U112" s="586"/>
      <c r="V112" s="586"/>
      <c r="W112" s="586"/>
      <c r="X112" s="586"/>
      <c r="Y112" s="586"/>
      <c r="Z112" s="586"/>
    </row>
    <row r="113" spans="11:26" ht="15.75" customHeight="1">
      <c r="K113" s="609"/>
      <c r="M113" s="609"/>
      <c r="O113" s="609"/>
      <c r="Q113" s="803"/>
      <c r="R113" s="803"/>
      <c r="S113" s="803"/>
      <c r="T113" s="586"/>
      <c r="U113" s="586"/>
      <c r="V113" s="586"/>
      <c r="W113" s="586"/>
      <c r="X113" s="586"/>
      <c r="Y113" s="586"/>
      <c r="Z113" s="586"/>
    </row>
    <row r="114" spans="11:26" ht="15.75" customHeight="1">
      <c r="K114" s="609"/>
      <c r="M114" s="609"/>
      <c r="O114" s="609"/>
      <c r="Q114" s="803"/>
      <c r="R114" s="803"/>
      <c r="S114" s="803"/>
      <c r="T114" s="586"/>
      <c r="U114" s="586"/>
      <c r="V114" s="586"/>
      <c r="W114" s="586"/>
      <c r="X114" s="586"/>
      <c r="Y114" s="586"/>
      <c r="Z114" s="586"/>
    </row>
    <row r="115" spans="11:26" ht="15.75" customHeight="1">
      <c r="K115" s="609"/>
      <c r="M115" s="609"/>
      <c r="O115" s="609"/>
      <c r="Q115" s="803"/>
      <c r="R115" s="803"/>
      <c r="S115" s="803"/>
      <c r="T115" s="586"/>
      <c r="U115" s="586"/>
      <c r="V115" s="586"/>
      <c r="W115" s="586"/>
      <c r="X115" s="586"/>
      <c r="Y115" s="586"/>
      <c r="Z115" s="586"/>
    </row>
    <row r="116" spans="11:26" ht="15.75" customHeight="1">
      <c r="K116" s="609"/>
      <c r="M116" s="609"/>
      <c r="O116" s="609"/>
      <c r="Q116" s="803"/>
      <c r="R116" s="803"/>
      <c r="S116" s="803"/>
      <c r="T116" s="586"/>
      <c r="U116" s="586"/>
      <c r="V116" s="586"/>
      <c r="W116" s="586"/>
      <c r="X116" s="586"/>
      <c r="Y116" s="586"/>
      <c r="Z116" s="586"/>
    </row>
    <row r="117" spans="11:26" ht="15.75" customHeight="1">
      <c r="K117" s="609"/>
      <c r="M117" s="609"/>
      <c r="O117" s="609"/>
      <c r="Q117" s="803"/>
      <c r="R117" s="803"/>
      <c r="S117" s="803"/>
      <c r="T117" s="586"/>
      <c r="U117" s="586"/>
      <c r="V117" s="586"/>
      <c r="W117" s="586"/>
      <c r="X117" s="586"/>
      <c r="Y117" s="586"/>
      <c r="Z117" s="586"/>
    </row>
    <row r="118" spans="11:26" ht="15.75" customHeight="1">
      <c r="K118" s="609"/>
      <c r="M118" s="609"/>
      <c r="O118" s="609"/>
      <c r="Q118" s="803"/>
      <c r="R118" s="803"/>
      <c r="S118" s="803"/>
      <c r="T118" s="586"/>
      <c r="U118" s="586"/>
      <c r="V118" s="586"/>
      <c r="W118" s="586"/>
      <c r="X118" s="586"/>
      <c r="Y118" s="586"/>
      <c r="Z118" s="586"/>
    </row>
    <row r="119" spans="11:26" ht="15.75" customHeight="1">
      <c r="K119" s="609"/>
      <c r="M119" s="609"/>
      <c r="O119" s="609"/>
      <c r="Q119" s="803"/>
      <c r="R119" s="803"/>
      <c r="S119" s="803"/>
      <c r="T119" s="586"/>
      <c r="U119" s="586"/>
      <c r="V119" s="586"/>
      <c r="W119" s="586"/>
      <c r="X119" s="586"/>
      <c r="Y119" s="586"/>
      <c r="Z119" s="586"/>
    </row>
    <row r="120" spans="11:26" ht="15.75" customHeight="1">
      <c r="K120" s="609"/>
      <c r="M120" s="609"/>
      <c r="O120" s="609"/>
      <c r="Q120" s="803"/>
      <c r="R120" s="803"/>
      <c r="S120" s="803"/>
      <c r="T120" s="586"/>
      <c r="U120" s="586"/>
      <c r="V120" s="586"/>
      <c r="W120" s="586"/>
      <c r="X120" s="586"/>
      <c r="Y120" s="586"/>
      <c r="Z120" s="586"/>
    </row>
    <row r="121" spans="11:26" ht="15.75" customHeight="1">
      <c r="K121" s="609"/>
      <c r="M121" s="609"/>
      <c r="O121" s="609"/>
      <c r="Q121" s="803"/>
      <c r="R121" s="803"/>
      <c r="S121" s="803"/>
      <c r="T121" s="586"/>
      <c r="U121" s="586"/>
      <c r="V121" s="586"/>
      <c r="W121" s="586"/>
      <c r="X121" s="586"/>
      <c r="Y121" s="586"/>
      <c r="Z121" s="586"/>
    </row>
    <row r="122" spans="11:26" ht="15.75" customHeight="1">
      <c r="K122" s="609"/>
      <c r="M122" s="609"/>
      <c r="O122" s="609"/>
      <c r="Q122" s="803"/>
      <c r="R122" s="803"/>
      <c r="S122" s="803"/>
      <c r="T122" s="586"/>
      <c r="U122" s="586"/>
      <c r="V122" s="586"/>
      <c r="W122" s="586"/>
      <c r="X122" s="586"/>
      <c r="Y122" s="586"/>
      <c r="Z122" s="586"/>
    </row>
    <row r="123" spans="11:26" ht="15.75" customHeight="1">
      <c r="K123" s="609"/>
      <c r="M123" s="609"/>
      <c r="O123" s="609"/>
      <c r="Q123" s="803"/>
      <c r="R123" s="803"/>
      <c r="S123" s="803"/>
      <c r="T123" s="586"/>
      <c r="U123" s="586"/>
      <c r="V123" s="586"/>
      <c r="W123" s="586"/>
      <c r="X123" s="586"/>
      <c r="Y123" s="586"/>
      <c r="Z123" s="586"/>
    </row>
    <row r="124" spans="11:26" ht="15.75" customHeight="1">
      <c r="K124" s="609"/>
      <c r="M124" s="609"/>
      <c r="O124" s="609"/>
      <c r="Q124" s="803"/>
      <c r="R124" s="803"/>
      <c r="S124" s="803"/>
      <c r="T124" s="586"/>
      <c r="U124" s="586"/>
      <c r="V124" s="586"/>
      <c r="W124" s="586"/>
      <c r="X124" s="586"/>
      <c r="Y124" s="586"/>
      <c r="Z124" s="586"/>
    </row>
    <row r="125" spans="11:26" ht="15.75" customHeight="1">
      <c r="K125" s="609"/>
      <c r="M125" s="609"/>
      <c r="O125" s="609"/>
      <c r="Q125" s="803"/>
      <c r="R125" s="803"/>
      <c r="S125" s="803"/>
      <c r="T125" s="586"/>
      <c r="U125" s="586"/>
      <c r="V125" s="586"/>
      <c r="W125" s="586"/>
      <c r="X125" s="586"/>
      <c r="Y125" s="586"/>
      <c r="Z125" s="586"/>
    </row>
    <row r="126" spans="11:26" ht="15.75" customHeight="1">
      <c r="K126" s="609"/>
      <c r="M126" s="609"/>
      <c r="O126" s="609"/>
      <c r="Q126" s="803"/>
      <c r="R126" s="803"/>
      <c r="S126" s="803"/>
      <c r="T126" s="586"/>
      <c r="U126" s="586"/>
      <c r="V126" s="586"/>
      <c r="W126" s="586"/>
      <c r="X126" s="586"/>
      <c r="Y126" s="586"/>
      <c r="Z126" s="586"/>
    </row>
    <row r="127" spans="11:26" ht="15.75" customHeight="1">
      <c r="K127" s="609"/>
      <c r="M127" s="609"/>
      <c r="O127" s="609"/>
      <c r="Q127" s="803"/>
      <c r="R127" s="803"/>
      <c r="S127" s="803"/>
      <c r="T127" s="586"/>
      <c r="U127" s="586"/>
      <c r="V127" s="586"/>
      <c r="W127" s="586"/>
      <c r="X127" s="586"/>
      <c r="Y127" s="586"/>
      <c r="Z127" s="586"/>
    </row>
    <row r="128" spans="11:26" ht="15.75" customHeight="1">
      <c r="K128" s="609"/>
      <c r="M128" s="609"/>
      <c r="O128" s="609"/>
      <c r="Q128" s="803"/>
      <c r="R128" s="803"/>
      <c r="S128" s="803"/>
      <c r="T128" s="586"/>
      <c r="U128" s="586"/>
      <c r="V128" s="586"/>
      <c r="W128" s="586"/>
      <c r="X128" s="586"/>
      <c r="Y128" s="586"/>
      <c r="Z128" s="586"/>
    </row>
    <row r="129" spans="11:26" ht="15.75" customHeight="1">
      <c r="K129" s="609"/>
      <c r="M129" s="609"/>
      <c r="O129" s="609"/>
      <c r="Q129" s="803"/>
      <c r="R129" s="803"/>
      <c r="S129" s="803"/>
      <c r="T129" s="586"/>
      <c r="U129" s="586"/>
      <c r="V129" s="586"/>
      <c r="W129" s="586"/>
      <c r="X129" s="586"/>
      <c r="Y129" s="586"/>
      <c r="Z129" s="586"/>
    </row>
    <row r="130" spans="11:26" ht="15.75" customHeight="1">
      <c r="K130" s="609"/>
      <c r="M130" s="609"/>
      <c r="O130" s="609"/>
      <c r="Q130" s="803"/>
      <c r="R130" s="803"/>
      <c r="S130" s="803"/>
      <c r="T130" s="586"/>
      <c r="U130" s="586"/>
      <c r="V130" s="586"/>
      <c r="W130" s="586"/>
      <c r="X130" s="586"/>
      <c r="Y130" s="586"/>
      <c r="Z130" s="586"/>
    </row>
    <row r="131" spans="11:26" ht="15.75" customHeight="1">
      <c r="K131" s="609"/>
      <c r="M131" s="609"/>
      <c r="O131" s="609"/>
      <c r="Q131" s="803"/>
      <c r="R131" s="803"/>
      <c r="S131" s="803"/>
      <c r="T131" s="586"/>
      <c r="U131" s="586"/>
      <c r="V131" s="586"/>
      <c r="W131" s="586"/>
      <c r="X131" s="586"/>
      <c r="Y131" s="586"/>
      <c r="Z131" s="586"/>
    </row>
    <row r="132" spans="11:26" ht="15.75" customHeight="1">
      <c r="K132" s="609"/>
      <c r="M132" s="609"/>
      <c r="O132" s="609"/>
      <c r="Q132" s="803"/>
      <c r="R132" s="803"/>
      <c r="S132" s="803"/>
      <c r="T132" s="586"/>
      <c r="U132" s="586"/>
      <c r="V132" s="586"/>
      <c r="W132" s="586"/>
      <c r="X132" s="586"/>
      <c r="Y132" s="586"/>
      <c r="Z132" s="586"/>
    </row>
    <row r="133" spans="11:26" ht="15.75" customHeight="1">
      <c r="K133" s="609"/>
      <c r="M133" s="609"/>
      <c r="O133" s="609"/>
      <c r="Q133" s="803"/>
      <c r="R133" s="803"/>
      <c r="S133" s="803"/>
      <c r="T133" s="586"/>
      <c r="U133" s="586"/>
      <c r="V133" s="586"/>
      <c r="W133" s="586"/>
      <c r="X133" s="586"/>
      <c r="Y133" s="586"/>
      <c r="Z133" s="586"/>
    </row>
    <row r="134" spans="11:26" ht="15.75" customHeight="1">
      <c r="K134" s="609"/>
      <c r="M134" s="609"/>
      <c r="O134" s="609"/>
      <c r="Q134" s="803"/>
      <c r="R134" s="803"/>
      <c r="S134" s="803"/>
      <c r="T134" s="586"/>
      <c r="U134" s="586"/>
      <c r="V134" s="586"/>
      <c r="W134" s="586"/>
      <c r="X134" s="586"/>
      <c r="Y134" s="586"/>
      <c r="Z134" s="586"/>
    </row>
    <row r="135" spans="11:26" ht="15.75" customHeight="1">
      <c r="K135" s="609"/>
      <c r="M135" s="609"/>
      <c r="O135" s="609"/>
      <c r="Q135" s="803"/>
      <c r="R135" s="803"/>
      <c r="S135" s="803"/>
      <c r="T135" s="586"/>
      <c r="U135" s="586"/>
      <c r="V135" s="586"/>
      <c r="W135" s="586"/>
      <c r="X135" s="586"/>
      <c r="Y135" s="586"/>
      <c r="Z135" s="586"/>
    </row>
    <row r="136" spans="11:26" ht="15.75" customHeight="1">
      <c r="K136" s="609"/>
      <c r="M136" s="609"/>
      <c r="O136" s="609"/>
      <c r="Q136" s="803"/>
      <c r="R136" s="803"/>
      <c r="S136" s="803"/>
      <c r="T136" s="586"/>
      <c r="U136" s="586"/>
      <c r="V136" s="586"/>
      <c r="W136" s="586"/>
      <c r="X136" s="586"/>
      <c r="Y136" s="586"/>
      <c r="Z136" s="586"/>
    </row>
    <row r="137" spans="11:26" ht="15.75" customHeight="1">
      <c r="K137" s="609"/>
      <c r="M137" s="609"/>
      <c r="O137" s="609"/>
      <c r="Q137" s="803"/>
      <c r="R137" s="803"/>
      <c r="S137" s="803"/>
      <c r="T137" s="586"/>
      <c r="U137" s="586"/>
      <c r="V137" s="586"/>
      <c r="W137" s="586"/>
      <c r="X137" s="586"/>
      <c r="Y137" s="586"/>
      <c r="Z137" s="586"/>
    </row>
    <row r="138" spans="11:26" ht="15.75" customHeight="1">
      <c r="K138" s="609"/>
      <c r="M138" s="609"/>
      <c r="O138" s="609"/>
      <c r="Q138" s="803"/>
      <c r="R138" s="803"/>
      <c r="S138" s="803"/>
      <c r="T138" s="586"/>
      <c r="U138" s="586"/>
      <c r="V138" s="586"/>
      <c r="W138" s="586"/>
      <c r="X138" s="586"/>
      <c r="Y138" s="586"/>
      <c r="Z138" s="586"/>
    </row>
    <row r="139" spans="11:26" ht="15.75" customHeight="1">
      <c r="K139" s="609"/>
      <c r="M139" s="609"/>
      <c r="O139" s="609"/>
      <c r="Q139" s="803"/>
      <c r="R139" s="803"/>
      <c r="S139" s="803"/>
      <c r="T139" s="586"/>
      <c r="U139" s="586"/>
      <c r="V139" s="586"/>
      <c r="W139" s="586"/>
      <c r="X139" s="586"/>
      <c r="Y139" s="586"/>
      <c r="Z139" s="586"/>
    </row>
    <row r="140" spans="11:26" ht="15.75" customHeight="1">
      <c r="K140" s="609"/>
      <c r="M140" s="609"/>
      <c r="O140" s="609"/>
      <c r="Q140" s="803"/>
      <c r="R140" s="803"/>
      <c r="S140" s="803"/>
      <c r="T140" s="586"/>
      <c r="U140" s="586"/>
      <c r="V140" s="586"/>
      <c r="W140" s="586"/>
      <c r="X140" s="586"/>
      <c r="Y140" s="586"/>
      <c r="Z140" s="586"/>
    </row>
    <row r="141" spans="11:26" ht="15.75" customHeight="1">
      <c r="K141" s="609"/>
      <c r="M141" s="609"/>
      <c r="O141" s="609"/>
      <c r="Q141" s="803"/>
      <c r="R141" s="803"/>
      <c r="S141" s="803"/>
      <c r="T141" s="586"/>
      <c r="U141" s="586"/>
      <c r="V141" s="586"/>
      <c r="W141" s="586"/>
      <c r="X141" s="586"/>
      <c r="Y141" s="586"/>
      <c r="Z141" s="586"/>
    </row>
    <row r="142" spans="11:26" ht="15.75" customHeight="1">
      <c r="K142" s="609"/>
      <c r="M142" s="609"/>
      <c r="O142" s="609"/>
      <c r="Q142" s="803"/>
      <c r="R142" s="803"/>
      <c r="S142" s="803"/>
      <c r="T142" s="586"/>
      <c r="U142" s="586"/>
      <c r="V142" s="586"/>
      <c r="W142" s="586"/>
      <c r="X142" s="586"/>
      <c r="Y142" s="586"/>
      <c r="Z142" s="586"/>
    </row>
    <row r="143" spans="11:26" ht="15.75" customHeight="1">
      <c r="K143" s="609"/>
      <c r="M143" s="609"/>
      <c r="O143" s="609"/>
      <c r="Q143" s="803"/>
      <c r="R143" s="803"/>
      <c r="S143" s="803"/>
      <c r="T143" s="586"/>
      <c r="U143" s="586"/>
      <c r="V143" s="586"/>
      <c r="W143" s="586"/>
      <c r="X143" s="586"/>
      <c r="Y143" s="586"/>
      <c r="Z143" s="586"/>
    </row>
    <row r="144" spans="11:26" ht="15.75" customHeight="1">
      <c r="K144" s="609"/>
      <c r="M144" s="609"/>
      <c r="O144" s="609"/>
      <c r="Q144" s="803"/>
      <c r="R144" s="803"/>
      <c r="S144" s="803"/>
      <c r="T144" s="586"/>
      <c r="U144" s="586"/>
      <c r="V144" s="586"/>
      <c r="W144" s="586"/>
      <c r="X144" s="586"/>
      <c r="Y144" s="586"/>
      <c r="Z144" s="586"/>
    </row>
    <row r="145" spans="11:26" ht="15.75" customHeight="1">
      <c r="K145" s="609"/>
      <c r="M145" s="609"/>
      <c r="O145" s="609"/>
      <c r="Q145" s="803"/>
      <c r="R145" s="803"/>
      <c r="S145" s="803"/>
      <c r="T145" s="586"/>
      <c r="U145" s="586"/>
      <c r="V145" s="586"/>
      <c r="W145" s="586"/>
      <c r="X145" s="586"/>
      <c r="Y145" s="586"/>
      <c r="Z145" s="586"/>
    </row>
    <row r="146" spans="11:26" ht="15.75" customHeight="1">
      <c r="K146" s="609"/>
      <c r="M146" s="609"/>
      <c r="O146" s="609"/>
      <c r="Q146" s="803"/>
      <c r="R146" s="803"/>
      <c r="S146" s="803"/>
      <c r="T146" s="586"/>
      <c r="U146" s="586"/>
      <c r="V146" s="586"/>
      <c r="W146" s="586"/>
      <c r="X146" s="586"/>
      <c r="Y146" s="586"/>
      <c r="Z146" s="586"/>
    </row>
    <row r="147" spans="11:26" ht="15.75" customHeight="1">
      <c r="K147" s="609"/>
      <c r="M147" s="609"/>
      <c r="O147" s="609"/>
      <c r="Q147" s="803"/>
      <c r="R147" s="803"/>
      <c r="S147" s="803"/>
      <c r="T147" s="586"/>
      <c r="U147" s="586"/>
      <c r="V147" s="586"/>
      <c r="W147" s="586"/>
      <c r="X147" s="586"/>
      <c r="Y147" s="586"/>
      <c r="Z147" s="586"/>
    </row>
    <row r="148" spans="11:26" ht="15.75" customHeight="1">
      <c r="K148" s="609"/>
      <c r="M148" s="609"/>
      <c r="O148" s="609"/>
      <c r="Q148" s="803"/>
      <c r="R148" s="803"/>
      <c r="S148" s="803"/>
      <c r="T148" s="586"/>
      <c r="U148" s="586"/>
      <c r="V148" s="586"/>
      <c r="W148" s="586"/>
      <c r="X148" s="586"/>
      <c r="Y148" s="586"/>
      <c r="Z148" s="586"/>
    </row>
    <row r="149" spans="11:26" ht="15.75" customHeight="1">
      <c r="K149" s="609"/>
      <c r="M149" s="609"/>
      <c r="O149" s="609"/>
      <c r="Q149" s="803"/>
      <c r="R149" s="803"/>
      <c r="S149" s="803"/>
      <c r="T149" s="586"/>
      <c r="U149" s="586"/>
      <c r="V149" s="586"/>
      <c r="W149" s="586"/>
      <c r="X149" s="586"/>
      <c r="Y149" s="586"/>
      <c r="Z149" s="586"/>
    </row>
    <row r="150" spans="11:26" ht="15.75" customHeight="1">
      <c r="K150" s="609"/>
      <c r="M150" s="609"/>
      <c r="O150" s="609"/>
      <c r="Q150" s="803"/>
      <c r="R150" s="803"/>
      <c r="S150" s="803"/>
      <c r="T150" s="586"/>
      <c r="U150" s="586"/>
      <c r="V150" s="586"/>
      <c r="W150" s="586"/>
      <c r="X150" s="586"/>
      <c r="Y150" s="586"/>
      <c r="Z150" s="586"/>
    </row>
    <row r="151" spans="11:26" ht="15.75" customHeight="1">
      <c r="K151" s="609"/>
      <c r="M151" s="609"/>
      <c r="O151" s="609"/>
      <c r="Q151" s="803"/>
      <c r="R151" s="803"/>
      <c r="S151" s="803"/>
      <c r="T151" s="586"/>
      <c r="U151" s="586"/>
      <c r="V151" s="586"/>
      <c r="W151" s="586"/>
      <c r="X151" s="586"/>
      <c r="Y151" s="586"/>
      <c r="Z151" s="586"/>
    </row>
    <row r="152" spans="11:26" ht="15.75" customHeight="1">
      <c r="K152" s="609"/>
      <c r="M152" s="609"/>
      <c r="O152" s="609"/>
      <c r="Q152" s="803"/>
      <c r="R152" s="803"/>
      <c r="S152" s="803"/>
      <c r="T152" s="586"/>
      <c r="U152" s="586"/>
      <c r="V152" s="586"/>
      <c r="W152" s="586"/>
      <c r="X152" s="586"/>
      <c r="Y152" s="586"/>
      <c r="Z152" s="586"/>
    </row>
    <row r="153" spans="11:26" ht="15.75" customHeight="1">
      <c r="K153" s="609"/>
      <c r="M153" s="609"/>
      <c r="O153" s="609"/>
      <c r="Q153" s="803"/>
      <c r="R153" s="803"/>
      <c r="S153" s="803"/>
      <c r="T153" s="586"/>
      <c r="U153" s="586"/>
      <c r="V153" s="586"/>
      <c r="W153" s="586"/>
      <c r="X153" s="586"/>
      <c r="Y153" s="586"/>
      <c r="Z153" s="586"/>
    </row>
    <row r="154" spans="11:26" ht="15.75" customHeight="1">
      <c r="K154" s="609"/>
      <c r="M154" s="609"/>
      <c r="O154" s="609"/>
      <c r="Q154" s="803"/>
      <c r="R154" s="803"/>
      <c r="S154" s="803"/>
      <c r="T154" s="586"/>
      <c r="U154" s="586"/>
      <c r="V154" s="586"/>
      <c r="W154" s="586"/>
      <c r="X154" s="586"/>
      <c r="Y154" s="586"/>
      <c r="Z154" s="586"/>
    </row>
    <row r="155" spans="11:26" ht="15.75" customHeight="1">
      <c r="K155" s="609"/>
      <c r="M155" s="609"/>
      <c r="O155" s="609"/>
      <c r="Q155" s="803"/>
      <c r="R155" s="803"/>
      <c r="S155" s="803"/>
      <c r="T155" s="586"/>
      <c r="U155" s="586"/>
      <c r="V155" s="586"/>
      <c r="W155" s="586"/>
      <c r="X155" s="586"/>
      <c r="Y155" s="586"/>
      <c r="Z155" s="586"/>
    </row>
    <row r="156" spans="11:26" ht="15.75" customHeight="1">
      <c r="K156" s="609"/>
      <c r="M156" s="609"/>
      <c r="O156" s="609"/>
      <c r="Q156" s="803"/>
      <c r="R156" s="803"/>
      <c r="S156" s="803"/>
      <c r="T156" s="586"/>
      <c r="U156" s="586"/>
      <c r="V156" s="586"/>
      <c r="W156" s="586"/>
      <c r="X156" s="586"/>
      <c r="Y156" s="586"/>
      <c r="Z156" s="586"/>
    </row>
    <row r="157" spans="11:26" ht="15.75" customHeight="1">
      <c r="K157" s="609"/>
      <c r="M157" s="609"/>
      <c r="O157" s="609"/>
      <c r="Q157" s="803"/>
      <c r="R157" s="803"/>
      <c r="S157" s="803"/>
      <c r="T157" s="586"/>
      <c r="U157" s="586"/>
      <c r="V157" s="586"/>
      <c r="W157" s="586"/>
      <c r="X157" s="586"/>
      <c r="Y157" s="586"/>
      <c r="Z157" s="586"/>
    </row>
    <row r="158" spans="11:26" ht="15.75" customHeight="1">
      <c r="K158" s="609"/>
      <c r="M158" s="609"/>
      <c r="O158" s="609"/>
      <c r="Q158" s="803"/>
      <c r="R158" s="803"/>
      <c r="S158" s="803"/>
      <c r="T158" s="586"/>
      <c r="U158" s="586"/>
      <c r="V158" s="586"/>
      <c r="W158" s="586"/>
      <c r="X158" s="586"/>
      <c r="Y158" s="586"/>
      <c r="Z158" s="586"/>
    </row>
    <row r="159" spans="11:26" ht="15.75" customHeight="1">
      <c r="K159" s="609"/>
      <c r="M159" s="609"/>
      <c r="O159" s="609"/>
      <c r="Q159" s="803"/>
      <c r="R159" s="803"/>
      <c r="S159" s="803"/>
      <c r="T159" s="586"/>
      <c r="U159" s="586"/>
      <c r="V159" s="586"/>
      <c r="W159" s="586"/>
      <c r="X159" s="586"/>
      <c r="Y159" s="586"/>
      <c r="Z159" s="586"/>
    </row>
    <row r="160" spans="11:26" ht="15.75" customHeight="1">
      <c r="K160" s="609"/>
      <c r="M160" s="609"/>
      <c r="O160" s="609"/>
      <c r="Q160" s="803"/>
      <c r="R160" s="803"/>
      <c r="S160" s="803"/>
      <c r="T160" s="586"/>
      <c r="U160" s="586"/>
      <c r="V160" s="586"/>
      <c r="W160" s="586"/>
      <c r="X160" s="586"/>
      <c r="Y160" s="586"/>
      <c r="Z160" s="586"/>
    </row>
    <row r="161" spans="11:26" ht="15.75" customHeight="1">
      <c r="K161" s="609"/>
      <c r="M161" s="609"/>
      <c r="O161" s="609"/>
      <c r="Q161" s="803"/>
      <c r="R161" s="803"/>
      <c r="S161" s="803"/>
      <c r="T161" s="586"/>
      <c r="U161" s="586"/>
      <c r="V161" s="586"/>
      <c r="W161" s="586"/>
      <c r="X161" s="586"/>
      <c r="Y161" s="586"/>
      <c r="Z161" s="586"/>
    </row>
    <row r="162" spans="11:26" ht="15.75" customHeight="1">
      <c r="K162" s="609"/>
      <c r="M162" s="609"/>
      <c r="O162" s="609"/>
      <c r="Q162" s="803"/>
      <c r="R162" s="803"/>
      <c r="S162" s="803"/>
      <c r="T162" s="586"/>
      <c r="U162" s="586"/>
      <c r="V162" s="586"/>
      <c r="W162" s="586"/>
      <c r="X162" s="586"/>
      <c r="Y162" s="586"/>
      <c r="Z162" s="586"/>
    </row>
    <row r="163" spans="11:26" ht="15.75" customHeight="1">
      <c r="K163" s="609"/>
      <c r="M163" s="609"/>
      <c r="O163" s="609"/>
      <c r="Q163" s="803"/>
      <c r="R163" s="803"/>
      <c r="S163" s="803"/>
      <c r="T163" s="586"/>
      <c r="U163" s="586"/>
      <c r="V163" s="586"/>
      <c r="W163" s="586"/>
      <c r="X163" s="586"/>
      <c r="Y163" s="586"/>
      <c r="Z163" s="586"/>
    </row>
    <row r="164" spans="11:26" ht="15.75" customHeight="1">
      <c r="K164" s="609"/>
      <c r="M164" s="609"/>
      <c r="O164" s="609"/>
      <c r="Q164" s="803"/>
      <c r="R164" s="803"/>
      <c r="S164" s="803"/>
      <c r="T164" s="586"/>
      <c r="U164" s="586"/>
      <c r="V164" s="586"/>
      <c r="W164" s="586"/>
      <c r="X164" s="586"/>
      <c r="Y164" s="586"/>
      <c r="Z164" s="586"/>
    </row>
    <row r="165" spans="11:26" ht="15.75" customHeight="1">
      <c r="K165" s="609"/>
      <c r="M165" s="609"/>
      <c r="O165" s="609"/>
      <c r="Q165" s="803"/>
      <c r="R165" s="803"/>
      <c r="S165" s="803"/>
      <c r="T165" s="586"/>
      <c r="U165" s="586"/>
      <c r="V165" s="586"/>
      <c r="W165" s="586"/>
      <c r="X165" s="586"/>
      <c r="Y165" s="586"/>
      <c r="Z165" s="586"/>
    </row>
    <row r="166" spans="11:26" ht="15.75" customHeight="1">
      <c r="K166" s="609"/>
      <c r="M166" s="609"/>
      <c r="O166" s="609"/>
      <c r="Q166" s="803"/>
      <c r="R166" s="803"/>
      <c r="S166" s="803"/>
      <c r="T166" s="586"/>
      <c r="U166" s="586"/>
      <c r="V166" s="586"/>
      <c r="W166" s="586"/>
      <c r="X166" s="586"/>
      <c r="Y166" s="586"/>
      <c r="Z166" s="586"/>
    </row>
    <row r="167" spans="11:26" ht="15.75" customHeight="1">
      <c r="K167" s="609"/>
      <c r="M167" s="609"/>
      <c r="O167" s="609"/>
      <c r="Q167" s="803"/>
      <c r="R167" s="803"/>
      <c r="S167" s="803"/>
      <c r="T167" s="586"/>
      <c r="U167" s="586"/>
      <c r="V167" s="586"/>
      <c r="W167" s="586"/>
      <c r="X167" s="586"/>
      <c r="Y167" s="586"/>
      <c r="Z167" s="586"/>
    </row>
    <row r="168" spans="11:26" ht="15.75" customHeight="1">
      <c r="K168" s="609"/>
      <c r="M168" s="609"/>
      <c r="O168" s="609"/>
      <c r="Q168" s="803"/>
      <c r="R168" s="803"/>
      <c r="S168" s="803"/>
      <c r="T168" s="586"/>
      <c r="U168" s="586"/>
      <c r="V168" s="586"/>
      <c r="W168" s="586"/>
      <c r="X168" s="586"/>
      <c r="Y168" s="586"/>
      <c r="Z168" s="586"/>
    </row>
    <row r="169" spans="11:26" ht="15.75" customHeight="1">
      <c r="K169" s="609"/>
      <c r="M169" s="609"/>
      <c r="O169" s="609"/>
      <c r="Q169" s="803"/>
      <c r="R169" s="803"/>
      <c r="S169" s="803"/>
      <c r="T169" s="586"/>
      <c r="U169" s="586"/>
      <c r="V169" s="586"/>
      <c r="W169" s="586"/>
      <c r="X169" s="586"/>
      <c r="Y169" s="586"/>
      <c r="Z169" s="586"/>
    </row>
    <row r="170" spans="11:26" ht="15.75" customHeight="1">
      <c r="K170" s="609"/>
      <c r="M170" s="609"/>
      <c r="O170" s="609"/>
      <c r="Q170" s="803"/>
      <c r="R170" s="803"/>
      <c r="S170" s="803"/>
      <c r="T170" s="586"/>
      <c r="U170" s="586"/>
      <c r="V170" s="586"/>
      <c r="W170" s="586"/>
      <c r="X170" s="586"/>
      <c r="Y170" s="586"/>
      <c r="Z170" s="586"/>
    </row>
    <row r="171" spans="11:26" ht="15.75" customHeight="1">
      <c r="K171" s="609"/>
      <c r="M171" s="609"/>
      <c r="O171" s="609"/>
      <c r="Q171" s="803"/>
      <c r="R171" s="803"/>
      <c r="S171" s="803"/>
      <c r="T171" s="586"/>
      <c r="U171" s="586"/>
      <c r="V171" s="586"/>
      <c r="W171" s="586"/>
      <c r="X171" s="586"/>
      <c r="Y171" s="586"/>
      <c r="Z171" s="586"/>
    </row>
    <row r="172" spans="11:26" ht="15.75" customHeight="1">
      <c r="K172" s="609"/>
      <c r="M172" s="609"/>
      <c r="O172" s="609"/>
      <c r="Q172" s="803"/>
      <c r="R172" s="803"/>
      <c r="S172" s="803"/>
      <c r="T172" s="586"/>
      <c r="U172" s="586"/>
      <c r="V172" s="586"/>
      <c r="W172" s="586"/>
      <c r="X172" s="586"/>
      <c r="Y172" s="586"/>
      <c r="Z172" s="586"/>
    </row>
    <row r="173" spans="11:26" ht="15.75" customHeight="1">
      <c r="K173" s="609"/>
      <c r="M173" s="609"/>
      <c r="O173" s="609"/>
      <c r="Q173" s="803"/>
      <c r="R173" s="803"/>
      <c r="S173" s="803"/>
      <c r="T173" s="586"/>
      <c r="U173" s="586"/>
      <c r="V173" s="586"/>
      <c r="W173" s="586"/>
      <c r="X173" s="586"/>
      <c r="Y173" s="586"/>
      <c r="Z173" s="586"/>
    </row>
    <row r="174" spans="11:26" ht="15.75" customHeight="1">
      <c r="K174" s="609"/>
      <c r="M174" s="609"/>
      <c r="O174" s="609"/>
      <c r="Q174" s="803"/>
      <c r="R174" s="803"/>
      <c r="S174" s="803"/>
      <c r="T174" s="586"/>
      <c r="U174" s="586"/>
      <c r="V174" s="586"/>
      <c r="W174" s="586"/>
      <c r="X174" s="586"/>
      <c r="Y174" s="586"/>
      <c r="Z174" s="586"/>
    </row>
    <row r="175" spans="11:26" ht="15.75" customHeight="1">
      <c r="K175" s="609"/>
      <c r="M175" s="609"/>
      <c r="O175" s="609"/>
      <c r="Q175" s="803"/>
      <c r="R175" s="803"/>
      <c r="S175" s="803"/>
      <c r="T175" s="586"/>
      <c r="U175" s="586"/>
      <c r="V175" s="586"/>
      <c r="W175" s="586"/>
      <c r="X175" s="586"/>
      <c r="Y175" s="586"/>
      <c r="Z175" s="586"/>
    </row>
    <row r="176" spans="11:26" ht="15.75" customHeight="1">
      <c r="K176" s="609"/>
      <c r="M176" s="609"/>
      <c r="O176" s="609"/>
      <c r="Q176" s="803"/>
      <c r="R176" s="803"/>
      <c r="S176" s="803"/>
      <c r="T176" s="586"/>
      <c r="U176" s="586"/>
      <c r="V176" s="586"/>
      <c r="W176" s="586"/>
      <c r="X176" s="586"/>
      <c r="Y176" s="586"/>
      <c r="Z176" s="586"/>
    </row>
    <row r="177" spans="11:26" ht="15.75" customHeight="1">
      <c r="K177" s="609"/>
      <c r="M177" s="609"/>
      <c r="O177" s="609"/>
      <c r="Q177" s="803"/>
      <c r="R177" s="803"/>
      <c r="S177" s="803"/>
      <c r="T177" s="586"/>
      <c r="U177" s="586"/>
      <c r="V177" s="586"/>
      <c r="W177" s="586"/>
      <c r="X177" s="586"/>
      <c r="Y177" s="586"/>
      <c r="Z177" s="586"/>
    </row>
    <row r="178" spans="11:26" ht="15.75" customHeight="1">
      <c r="K178" s="609"/>
      <c r="M178" s="609"/>
      <c r="O178" s="609"/>
      <c r="Q178" s="803"/>
      <c r="R178" s="803"/>
      <c r="S178" s="803"/>
      <c r="T178" s="586"/>
      <c r="U178" s="586"/>
      <c r="V178" s="586"/>
      <c r="W178" s="586"/>
      <c r="X178" s="586"/>
      <c r="Y178" s="586"/>
      <c r="Z178" s="586"/>
    </row>
    <row r="179" spans="11:26" ht="15.75" customHeight="1">
      <c r="K179" s="609"/>
      <c r="M179" s="609"/>
      <c r="O179" s="609"/>
      <c r="Q179" s="803"/>
      <c r="R179" s="803"/>
      <c r="S179" s="803"/>
      <c r="T179" s="586"/>
      <c r="U179" s="586"/>
      <c r="V179" s="586"/>
      <c r="W179" s="586"/>
      <c r="X179" s="586"/>
      <c r="Y179" s="586"/>
      <c r="Z179" s="586"/>
    </row>
    <row r="180" spans="11:26" ht="15.75" customHeight="1">
      <c r="K180" s="609"/>
      <c r="M180" s="609"/>
      <c r="O180" s="609"/>
      <c r="Q180" s="803"/>
      <c r="R180" s="803"/>
      <c r="S180" s="803"/>
      <c r="T180" s="586"/>
      <c r="U180" s="586"/>
      <c r="V180" s="586"/>
      <c r="W180" s="586"/>
      <c r="X180" s="586"/>
      <c r="Y180" s="586"/>
      <c r="Z180" s="586"/>
    </row>
    <row r="181" spans="11:26" ht="15.75" customHeight="1">
      <c r="K181" s="609"/>
      <c r="M181" s="609"/>
      <c r="O181" s="609"/>
      <c r="Q181" s="803"/>
      <c r="R181" s="803"/>
      <c r="S181" s="803"/>
      <c r="T181" s="586"/>
      <c r="U181" s="586"/>
      <c r="V181" s="586"/>
      <c r="W181" s="586"/>
      <c r="X181" s="586"/>
      <c r="Y181" s="586"/>
      <c r="Z181" s="586"/>
    </row>
    <row r="182" spans="11:26" ht="15.75" customHeight="1">
      <c r="K182" s="609"/>
      <c r="M182" s="609"/>
      <c r="O182" s="609"/>
      <c r="Q182" s="803"/>
      <c r="R182" s="803"/>
      <c r="S182" s="803"/>
      <c r="T182" s="586"/>
      <c r="U182" s="586"/>
      <c r="V182" s="586"/>
      <c r="W182" s="586"/>
      <c r="X182" s="586"/>
      <c r="Y182" s="586"/>
      <c r="Z182" s="586"/>
    </row>
    <row r="183" spans="11:26" ht="15.75" customHeight="1">
      <c r="K183" s="609"/>
      <c r="M183" s="609"/>
      <c r="O183" s="609"/>
      <c r="Q183" s="803"/>
      <c r="R183" s="803"/>
      <c r="S183" s="803"/>
      <c r="T183" s="586"/>
      <c r="U183" s="586"/>
      <c r="V183" s="586"/>
      <c r="W183" s="586"/>
      <c r="X183" s="586"/>
      <c r="Y183" s="586"/>
      <c r="Z183" s="586"/>
    </row>
    <row r="184" spans="11:26" ht="15.75" customHeight="1">
      <c r="K184" s="609"/>
      <c r="M184" s="609"/>
      <c r="O184" s="609"/>
      <c r="Q184" s="803"/>
      <c r="R184" s="803"/>
      <c r="S184" s="803"/>
      <c r="T184" s="586"/>
      <c r="U184" s="586"/>
      <c r="V184" s="586"/>
      <c r="W184" s="586"/>
      <c r="X184" s="586"/>
      <c r="Y184" s="586"/>
      <c r="Z184" s="586"/>
    </row>
    <row r="185" spans="11:26" ht="15.75" customHeight="1">
      <c r="K185" s="609"/>
      <c r="M185" s="609"/>
      <c r="O185" s="609"/>
      <c r="Q185" s="803"/>
      <c r="R185" s="803"/>
      <c r="S185" s="803"/>
      <c r="T185" s="586"/>
      <c r="U185" s="586"/>
      <c r="V185" s="586"/>
      <c r="W185" s="586"/>
      <c r="X185" s="586"/>
      <c r="Y185" s="586"/>
      <c r="Z185" s="586"/>
    </row>
    <row r="186" spans="11:26" ht="15.75" customHeight="1">
      <c r="K186" s="609"/>
      <c r="M186" s="609"/>
      <c r="O186" s="609"/>
      <c r="Q186" s="803"/>
      <c r="R186" s="803"/>
      <c r="S186" s="803"/>
      <c r="T186" s="586"/>
      <c r="U186" s="586"/>
      <c r="V186" s="586"/>
      <c r="W186" s="586"/>
      <c r="X186" s="586"/>
      <c r="Y186" s="586"/>
      <c r="Z186" s="586"/>
    </row>
    <row r="187" spans="11:26" ht="15.75" customHeight="1">
      <c r="K187" s="609"/>
      <c r="M187" s="609"/>
      <c r="O187" s="609"/>
      <c r="Q187" s="803"/>
      <c r="R187" s="803"/>
      <c r="S187" s="803"/>
      <c r="T187" s="586"/>
      <c r="U187" s="586"/>
      <c r="V187" s="586"/>
      <c r="W187" s="586"/>
      <c r="X187" s="586"/>
      <c r="Y187" s="586"/>
      <c r="Z187" s="586"/>
    </row>
    <row r="188" spans="11:26" ht="15.75" customHeight="1">
      <c r="K188" s="609"/>
      <c r="M188" s="609"/>
      <c r="O188" s="609"/>
      <c r="Q188" s="803"/>
      <c r="R188" s="803"/>
      <c r="S188" s="803"/>
      <c r="T188" s="586"/>
      <c r="U188" s="586"/>
      <c r="V188" s="586"/>
      <c r="W188" s="586"/>
      <c r="X188" s="586"/>
      <c r="Y188" s="586"/>
      <c r="Z188" s="586"/>
    </row>
    <row r="189" spans="11:26" ht="15.75" customHeight="1">
      <c r="K189" s="609"/>
      <c r="M189" s="609"/>
      <c r="O189" s="609"/>
      <c r="Q189" s="803"/>
      <c r="R189" s="803"/>
      <c r="S189" s="803"/>
      <c r="T189" s="586"/>
      <c r="U189" s="586"/>
      <c r="V189" s="586"/>
      <c r="W189" s="586"/>
      <c r="X189" s="586"/>
      <c r="Y189" s="586"/>
      <c r="Z189" s="586"/>
    </row>
    <row r="190" spans="11:26" ht="15.75" customHeight="1">
      <c r="K190" s="609"/>
      <c r="M190" s="609"/>
      <c r="O190" s="609"/>
      <c r="Q190" s="803"/>
      <c r="R190" s="803"/>
      <c r="S190" s="803"/>
      <c r="T190" s="586"/>
      <c r="U190" s="586"/>
      <c r="V190" s="586"/>
      <c r="W190" s="586"/>
      <c r="X190" s="586"/>
      <c r="Y190" s="586"/>
      <c r="Z190" s="586"/>
    </row>
    <row r="191" spans="11:26" ht="15.75" customHeight="1">
      <c r="K191" s="609"/>
      <c r="M191" s="609"/>
      <c r="O191" s="609"/>
      <c r="Q191" s="803"/>
      <c r="R191" s="803"/>
      <c r="S191" s="803"/>
      <c r="T191" s="586"/>
      <c r="U191" s="586"/>
      <c r="V191" s="586"/>
      <c r="W191" s="586"/>
      <c r="X191" s="586"/>
      <c r="Y191" s="586"/>
      <c r="Z191" s="586"/>
    </row>
    <row r="192" spans="11:26" ht="15.75" customHeight="1">
      <c r="K192" s="609"/>
      <c r="M192" s="609"/>
      <c r="O192" s="609"/>
      <c r="Q192" s="803"/>
      <c r="R192" s="803"/>
      <c r="S192" s="803"/>
      <c r="T192" s="586"/>
      <c r="U192" s="586"/>
      <c r="V192" s="586"/>
      <c r="W192" s="586"/>
      <c r="X192" s="586"/>
      <c r="Y192" s="586"/>
      <c r="Z192" s="586"/>
    </row>
    <row r="193" spans="11:26" ht="15.75" customHeight="1">
      <c r="K193" s="609"/>
      <c r="M193" s="609"/>
      <c r="O193" s="609"/>
      <c r="Q193" s="803"/>
      <c r="R193" s="803"/>
      <c r="S193" s="803"/>
      <c r="T193" s="586"/>
      <c r="U193" s="586"/>
      <c r="V193" s="586"/>
      <c r="W193" s="586"/>
      <c r="X193" s="586"/>
      <c r="Y193" s="586"/>
      <c r="Z193" s="586"/>
    </row>
    <row r="194" spans="11:26" ht="15.75" customHeight="1">
      <c r="K194" s="609"/>
      <c r="M194" s="609"/>
      <c r="O194" s="609"/>
      <c r="Q194" s="803"/>
      <c r="R194" s="803"/>
      <c r="S194" s="803"/>
      <c r="T194" s="586"/>
      <c r="U194" s="586"/>
      <c r="V194" s="586"/>
      <c r="W194" s="586"/>
      <c r="X194" s="586"/>
      <c r="Y194" s="586"/>
      <c r="Z194" s="586"/>
    </row>
    <row r="195" spans="11:26" ht="15.75" customHeight="1">
      <c r="K195" s="609"/>
      <c r="M195" s="609"/>
      <c r="O195" s="609"/>
      <c r="Q195" s="803"/>
      <c r="R195" s="803"/>
      <c r="S195" s="803"/>
      <c r="T195" s="586"/>
      <c r="U195" s="586"/>
      <c r="V195" s="586"/>
      <c r="W195" s="586"/>
      <c r="X195" s="586"/>
      <c r="Y195" s="586"/>
      <c r="Z195" s="586"/>
    </row>
    <row r="196" spans="11:26" ht="15.75" customHeight="1">
      <c r="K196" s="609"/>
      <c r="M196" s="609"/>
      <c r="O196" s="609"/>
      <c r="Q196" s="803"/>
      <c r="R196" s="803"/>
      <c r="S196" s="803"/>
      <c r="T196" s="586"/>
      <c r="U196" s="586"/>
      <c r="V196" s="586"/>
      <c r="W196" s="586"/>
      <c r="X196" s="586"/>
      <c r="Y196" s="586"/>
      <c r="Z196" s="586"/>
    </row>
    <row r="197" spans="11:26" ht="15.75" customHeight="1">
      <c r="K197" s="609"/>
      <c r="M197" s="609"/>
      <c r="O197" s="609"/>
      <c r="Q197" s="803"/>
      <c r="R197" s="803"/>
      <c r="S197" s="803"/>
      <c r="T197" s="586"/>
      <c r="U197" s="586"/>
      <c r="V197" s="586"/>
      <c r="W197" s="586"/>
      <c r="X197" s="586"/>
      <c r="Y197" s="586"/>
      <c r="Z197" s="586"/>
    </row>
    <row r="198" spans="11:26" ht="15.75" customHeight="1">
      <c r="K198" s="609"/>
      <c r="M198" s="609"/>
      <c r="O198" s="609"/>
      <c r="Q198" s="803"/>
      <c r="R198" s="803"/>
      <c r="S198" s="803"/>
      <c r="T198" s="586"/>
      <c r="U198" s="586"/>
      <c r="V198" s="586"/>
      <c r="W198" s="586"/>
      <c r="X198" s="586"/>
      <c r="Y198" s="586"/>
      <c r="Z198" s="586"/>
    </row>
    <row r="199" spans="11:26" ht="15.75" customHeight="1">
      <c r="K199" s="609"/>
      <c r="M199" s="609"/>
      <c r="O199" s="609"/>
      <c r="Q199" s="803"/>
      <c r="R199" s="803"/>
      <c r="S199" s="803"/>
      <c r="T199" s="586"/>
      <c r="U199" s="586"/>
      <c r="V199" s="586"/>
      <c r="W199" s="586"/>
      <c r="X199" s="586"/>
      <c r="Y199" s="586"/>
      <c r="Z199" s="586"/>
    </row>
    <row r="200" spans="11:26" ht="15.75" customHeight="1">
      <c r="K200" s="609"/>
      <c r="M200" s="609"/>
      <c r="O200" s="609"/>
      <c r="Q200" s="803"/>
      <c r="R200" s="803"/>
      <c r="S200" s="803"/>
      <c r="T200" s="586"/>
      <c r="U200" s="586"/>
      <c r="V200" s="586"/>
      <c r="W200" s="586"/>
      <c r="X200" s="586"/>
      <c r="Y200" s="586"/>
      <c r="Z200" s="586"/>
    </row>
    <row r="201" spans="11:26" ht="15.75" customHeight="1">
      <c r="K201" s="609"/>
      <c r="M201" s="609"/>
      <c r="O201" s="609"/>
      <c r="Q201" s="803"/>
      <c r="R201" s="803"/>
      <c r="S201" s="803"/>
      <c r="T201" s="586"/>
      <c r="U201" s="586"/>
      <c r="V201" s="586"/>
      <c r="W201" s="586"/>
      <c r="X201" s="586"/>
      <c r="Y201" s="586"/>
      <c r="Z201" s="586"/>
    </row>
    <row r="202" spans="11:26" ht="15.75" customHeight="1">
      <c r="K202" s="609"/>
      <c r="M202" s="609"/>
      <c r="O202" s="609"/>
      <c r="Q202" s="803"/>
      <c r="R202" s="803"/>
      <c r="S202" s="803"/>
      <c r="T202" s="586"/>
      <c r="U202" s="586"/>
      <c r="V202" s="586"/>
      <c r="W202" s="586"/>
      <c r="X202" s="586"/>
      <c r="Y202" s="586"/>
      <c r="Z202" s="586"/>
    </row>
    <row r="203" spans="11:26" ht="15.75" customHeight="1">
      <c r="K203" s="609"/>
      <c r="M203" s="609"/>
      <c r="O203" s="609"/>
      <c r="Q203" s="803"/>
      <c r="R203" s="803"/>
      <c r="S203" s="803"/>
      <c r="T203" s="586"/>
      <c r="U203" s="586"/>
      <c r="V203" s="586"/>
      <c r="W203" s="586"/>
      <c r="X203" s="586"/>
      <c r="Y203" s="586"/>
      <c r="Z203" s="586"/>
    </row>
    <row r="204" spans="11:26" ht="15.75" customHeight="1">
      <c r="K204" s="609"/>
      <c r="M204" s="609"/>
      <c r="O204" s="609"/>
      <c r="Q204" s="803"/>
      <c r="R204" s="803"/>
      <c r="S204" s="803"/>
      <c r="T204" s="586"/>
      <c r="U204" s="586"/>
      <c r="V204" s="586"/>
      <c r="W204" s="586"/>
      <c r="X204" s="586"/>
      <c r="Y204" s="586"/>
      <c r="Z204" s="586"/>
    </row>
    <row r="205" spans="11:26" ht="15.75" customHeight="1">
      <c r="K205" s="609"/>
      <c r="M205" s="609"/>
      <c r="O205" s="609"/>
      <c r="Q205" s="803"/>
      <c r="R205" s="803"/>
      <c r="S205" s="803"/>
      <c r="T205" s="586"/>
      <c r="U205" s="586"/>
      <c r="V205" s="586"/>
      <c r="W205" s="586"/>
      <c r="X205" s="586"/>
      <c r="Y205" s="586"/>
      <c r="Z205" s="586"/>
    </row>
    <row r="206" spans="11:26" ht="15.75" customHeight="1">
      <c r="K206" s="609"/>
      <c r="M206" s="609"/>
      <c r="O206" s="609"/>
      <c r="Q206" s="803"/>
      <c r="R206" s="803"/>
      <c r="S206" s="803"/>
      <c r="T206" s="586"/>
      <c r="U206" s="586"/>
      <c r="V206" s="586"/>
      <c r="W206" s="586"/>
      <c r="X206" s="586"/>
      <c r="Y206" s="586"/>
      <c r="Z206" s="586"/>
    </row>
    <row r="207" spans="11:26" ht="15.75" customHeight="1">
      <c r="K207" s="609"/>
      <c r="M207" s="609"/>
      <c r="O207" s="609"/>
      <c r="Q207" s="803"/>
      <c r="R207" s="803"/>
      <c r="S207" s="803"/>
      <c r="T207" s="586"/>
      <c r="U207" s="586"/>
      <c r="V207" s="586"/>
      <c r="W207" s="586"/>
      <c r="X207" s="586"/>
      <c r="Y207" s="586"/>
      <c r="Z207" s="586"/>
    </row>
    <row r="208" spans="11:26" ht="15.75" customHeight="1">
      <c r="K208" s="609"/>
      <c r="M208" s="609"/>
      <c r="O208" s="609"/>
      <c r="Q208" s="803"/>
      <c r="R208" s="803"/>
      <c r="S208" s="803"/>
      <c r="T208" s="586"/>
      <c r="U208" s="586"/>
      <c r="V208" s="586"/>
      <c r="W208" s="586"/>
      <c r="X208" s="586"/>
      <c r="Y208" s="586"/>
      <c r="Z208" s="586"/>
    </row>
    <row r="209" spans="11:26" ht="15.75" customHeight="1">
      <c r="K209" s="609"/>
      <c r="M209" s="609"/>
      <c r="O209" s="609"/>
      <c r="Q209" s="803"/>
      <c r="R209" s="803"/>
      <c r="S209" s="803"/>
      <c r="T209" s="586"/>
      <c r="U209" s="586"/>
      <c r="V209" s="586"/>
      <c r="W209" s="586"/>
      <c r="X209" s="586"/>
      <c r="Y209" s="586"/>
      <c r="Z209" s="586"/>
    </row>
    <row r="210" spans="11:26" ht="15.75" customHeight="1">
      <c r="K210" s="609"/>
      <c r="M210" s="609"/>
      <c r="O210" s="609"/>
      <c r="Q210" s="803"/>
      <c r="R210" s="803"/>
      <c r="S210" s="803"/>
      <c r="T210" s="586"/>
      <c r="U210" s="586"/>
      <c r="V210" s="586"/>
      <c r="W210" s="586"/>
      <c r="X210" s="586"/>
      <c r="Y210" s="586"/>
      <c r="Z210" s="586"/>
    </row>
    <row r="211" spans="11:26" ht="15.75" customHeight="1">
      <c r="K211" s="609"/>
      <c r="M211" s="609"/>
      <c r="O211" s="609"/>
      <c r="Q211" s="803"/>
      <c r="R211" s="803"/>
      <c r="S211" s="803"/>
      <c r="T211" s="586"/>
      <c r="U211" s="586"/>
      <c r="V211" s="586"/>
      <c r="W211" s="586"/>
      <c r="X211" s="586"/>
      <c r="Y211" s="586"/>
      <c r="Z211" s="586"/>
    </row>
    <row r="212" spans="11:26" ht="15.75" customHeight="1">
      <c r="K212" s="609"/>
      <c r="M212" s="609"/>
      <c r="O212" s="609"/>
      <c r="Q212" s="803"/>
      <c r="R212" s="803"/>
      <c r="S212" s="803"/>
      <c r="T212" s="586"/>
      <c r="U212" s="586"/>
      <c r="V212" s="586"/>
      <c r="W212" s="586"/>
      <c r="X212" s="586"/>
      <c r="Y212" s="586"/>
      <c r="Z212" s="586"/>
    </row>
    <row r="213" spans="11:26" ht="15.75" customHeight="1">
      <c r="K213" s="609"/>
      <c r="M213" s="609"/>
      <c r="O213" s="609"/>
      <c r="Q213" s="803"/>
      <c r="R213" s="803"/>
      <c r="S213" s="803"/>
      <c r="T213" s="586"/>
      <c r="U213" s="586"/>
      <c r="V213" s="586"/>
      <c r="W213" s="586"/>
      <c r="X213" s="586"/>
      <c r="Y213" s="586"/>
      <c r="Z213" s="586"/>
    </row>
    <row r="214" spans="11:26" ht="15.75" customHeight="1">
      <c r="K214" s="609"/>
      <c r="M214" s="609"/>
      <c r="O214" s="609"/>
      <c r="Q214" s="803"/>
      <c r="R214" s="803"/>
      <c r="S214" s="803"/>
      <c r="T214" s="586"/>
      <c r="U214" s="586"/>
      <c r="V214" s="586"/>
      <c r="W214" s="586"/>
      <c r="X214" s="586"/>
      <c r="Y214" s="586"/>
      <c r="Z214" s="586"/>
    </row>
    <row r="215" spans="11:26" ht="15.75" customHeight="1">
      <c r="K215" s="609"/>
      <c r="M215" s="609"/>
      <c r="O215" s="609"/>
      <c r="Q215" s="803"/>
      <c r="R215" s="803"/>
      <c r="S215" s="803"/>
      <c r="T215" s="586"/>
      <c r="U215" s="586"/>
      <c r="V215" s="586"/>
      <c r="W215" s="586"/>
      <c r="X215" s="586"/>
      <c r="Y215" s="586"/>
      <c r="Z215" s="586"/>
    </row>
    <row r="216" spans="11:26" ht="15.75" customHeight="1">
      <c r="K216" s="609"/>
      <c r="M216" s="609"/>
      <c r="O216" s="609"/>
      <c r="Q216" s="803"/>
      <c r="R216" s="803"/>
      <c r="S216" s="803"/>
      <c r="T216" s="586"/>
      <c r="U216" s="586"/>
      <c r="V216" s="586"/>
      <c r="W216" s="586"/>
      <c r="X216" s="586"/>
      <c r="Y216" s="586"/>
      <c r="Z216" s="586"/>
    </row>
    <row r="217" spans="11:26" ht="15.75" customHeight="1">
      <c r="K217" s="609"/>
      <c r="M217" s="609"/>
      <c r="O217" s="609"/>
      <c r="Q217" s="803"/>
      <c r="R217" s="803"/>
      <c r="S217" s="803"/>
      <c r="T217" s="586"/>
      <c r="U217" s="586"/>
      <c r="V217" s="586"/>
      <c r="W217" s="586"/>
      <c r="X217" s="586"/>
      <c r="Y217" s="586"/>
      <c r="Z217" s="586"/>
    </row>
    <row r="218" spans="11:26" ht="15.75" customHeight="1">
      <c r="K218" s="609"/>
      <c r="M218" s="609"/>
      <c r="O218" s="609"/>
      <c r="Q218" s="803"/>
      <c r="R218" s="803"/>
      <c r="S218" s="803"/>
      <c r="T218" s="586"/>
      <c r="U218" s="586"/>
      <c r="V218" s="586"/>
      <c r="W218" s="586"/>
      <c r="X218" s="586"/>
      <c r="Y218" s="586"/>
      <c r="Z218" s="586"/>
    </row>
    <row r="219" spans="11:26" ht="15.75" customHeight="1">
      <c r="K219" s="609"/>
      <c r="M219" s="609"/>
      <c r="O219" s="609"/>
      <c r="Q219" s="803"/>
      <c r="R219" s="803"/>
      <c r="S219" s="803"/>
      <c r="T219" s="586"/>
      <c r="U219" s="586"/>
      <c r="V219" s="586"/>
      <c r="W219" s="586"/>
      <c r="X219" s="586"/>
      <c r="Y219" s="586"/>
      <c r="Z219" s="586"/>
    </row>
    <row r="220" spans="11:26" ht="15.75" customHeight="1">
      <c r="K220" s="609"/>
      <c r="M220" s="609"/>
      <c r="O220" s="609"/>
      <c r="Q220" s="803"/>
      <c r="R220" s="803"/>
      <c r="S220" s="803"/>
      <c r="T220" s="586"/>
      <c r="U220" s="586"/>
      <c r="V220" s="586"/>
      <c r="W220" s="586"/>
      <c r="X220" s="586"/>
      <c r="Y220" s="586"/>
      <c r="Z220" s="586"/>
    </row>
    <row r="221" spans="11:26" ht="15.75" customHeight="1"/>
    <row r="222" spans="11:26" ht="15.75" customHeight="1"/>
    <row r="223" spans="11:26" ht="15.75" customHeight="1"/>
    <row r="224" spans="1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0">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I3" sqref="I3"/>
    </sheetView>
  </sheetViews>
  <sheetFormatPr baseColWidth="10" defaultColWidth="12.625" defaultRowHeight="15" customHeight="1"/>
  <cols>
    <col min="1" max="1" width="5.125" style="571" customWidth="1"/>
    <col min="2" max="2" width="13.875" style="571" customWidth="1"/>
    <col min="3" max="3" width="16.5" style="571" customWidth="1"/>
    <col min="4" max="4" width="7" style="571" customWidth="1"/>
    <col min="5" max="5" width="32.75" style="571" customWidth="1"/>
    <col min="6" max="6" width="8.125" style="571" customWidth="1"/>
    <col min="7" max="7" width="31.625" style="571" customWidth="1"/>
    <col min="8" max="8" width="13.75" style="571" customWidth="1"/>
    <col min="9" max="9" width="13.375" style="571" customWidth="1"/>
    <col min="10" max="10" width="26" style="571" customWidth="1"/>
    <col min="11" max="11" width="7.75" style="571" customWidth="1"/>
    <col min="12" max="12" width="53.125" style="571" customWidth="1"/>
    <col min="13" max="13" width="7.75" style="571" customWidth="1"/>
    <col min="14" max="14" width="53.125" style="571" customWidth="1"/>
    <col min="15" max="15" width="7.75" style="571" customWidth="1"/>
    <col min="16" max="16" width="53.125" style="571" customWidth="1"/>
    <col min="17" max="19" width="11.12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93" customHeight="1">
      <c r="A2" s="1152"/>
      <c r="B2" s="1101"/>
      <c r="C2" s="1101"/>
      <c r="D2" s="1101"/>
      <c r="E2" s="1101"/>
      <c r="F2" s="1101"/>
      <c r="G2" s="1101"/>
      <c r="H2" s="1101"/>
      <c r="I2" s="1151"/>
      <c r="J2" s="572"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23</v>
      </c>
      <c r="B3" s="132" t="s">
        <v>532</v>
      </c>
      <c r="C3" s="132" t="s">
        <v>28</v>
      </c>
      <c r="D3" s="578" t="s">
        <v>533</v>
      </c>
      <c r="E3" s="579" t="s">
        <v>534</v>
      </c>
      <c r="F3" s="578" t="s">
        <v>1423</v>
      </c>
      <c r="G3" s="579" t="s">
        <v>1424</v>
      </c>
      <c r="H3" s="580"/>
      <c r="I3" s="581" t="s">
        <v>228</v>
      </c>
      <c r="J3" s="145" t="s">
        <v>1425</v>
      </c>
      <c r="K3" s="582">
        <v>8000000</v>
      </c>
      <c r="L3" s="579" t="s">
        <v>1426</v>
      </c>
      <c r="M3" s="610">
        <v>8000000</v>
      </c>
      <c r="N3" s="611" t="s">
        <v>1427</v>
      </c>
      <c r="O3" s="584"/>
      <c r="P3" s="612" t="s">
        <v>1428</v>
      </c>
      <c r="Q3" s="585"/>
      <c r="R3" s="613"/>
      <c r="S3" s="614"/>
      <c r="T3" s="615"/>
      <c r="U3" s="134"/>
      <c r="V3" s="166"/>
      <c r="W3" s="166"/>
      <c r="X3" s="166"/>
      <c r="Y3" s="166"/>
      <c r="Z3" s="166"/>
    </row>
    <row r="4" spans="1:26" ht="80.099999999999994" customHeight="1">
      <c r="A4" s="577" t="s">
        <v>23</v>
      </c>
      <c r="B4" s="132" t="s">
        <v>532</v>
      </c>
      <c r="C4" s="132" t="s">
        <v>28</v>
      </c>
      <c r="D4" s="578" t="s">
        <v>533</v>
      </c>
      <c r="E4" s="579" t="s">
        <v>534</v>
      </c>
      <c r="F4" s="578" t="s">
        <v>1436</v>
      </c>
      <c r="G4" s="579" t="s">
        <v>1437</v>
      </c>
      <c r="H4" s="580" t="s">
        <v>228</v>
      </c>
      <c r="I4" s="581"/>
      <c r="J4" s="145" t="s">
        <v>1438</v>
      </c>
      <c r="K4" s="582">
        <v>8000000</v>
      </c>
      <c r="L4" s="579" t="s">
        <v>1439</v>
      </c>
      <c r="M4" s="583">
        <v>8000000</v>
      </c>
      <c r="N4" s="616" t="s">
        <v>1441</v>
      </c>
      <c r="O4" s="582"/>
      <c r="P4" s="617" t="s">
        <v>1443</v>
      </c>
      <c r="Q4" s="585"/>
      <c r="R4" s="613"/>
      <c r="S4" s="614"/>
      <c r="T4" s="615"/>
      <c r="U4" s="134"/>
      <c r="V4" s="169"/>
      <c r="W4" s="169"/>
      <c r="X4" s="169"/>
      <c r="Y4" s="169"/>
      <c r="Z4" s="169"/>
    </row>
    <row r="5" spans="1:26" ht="80.099999999999994" customHeight="1">
      <c r="A5" s="577" t="s">
        <v>581</v>
      </c>
      <c r="B5" s="132" t="s">
        <v>582</v>
      </c>
      <c r="C5" s="132" t="s">
        <v>583</v>
      </c>
      <c r="D5" s="578" t="s">
        <v>584</v>
      </c>
      <c r="E5" s="579" t="s">
        <v>585</v>
      </c>
      <c r="F5" s="578" t="s">
        <v>610</v>
      </c>
      <c r="G5" s="579" t="s">
        <v>611</v>
      </c>
      <c r="H5" s="580"/>
      <c r="I5" s="581" t="s">
        <v>228</v>
      </c>
      <c r="J5" s="145" t="s">
        <v>1446</v>
      </c>
      <c r="K5" s="582">
        <v>8000000</v>
      </c>
      <c r="L5" s="579" t="s">
        <v>1447</v>
      </c>
      <c r="M5" s="583">
        <v>8000000</v>
      </c>
      <c r="N5" s="616" t="s">
        <v>1441</v>
      </c>
      <c r="O5" s="582"/>
      <c r="P5" s="618" t="s">
        <v>1443</v>
      </c>
      <c r="Q5" s="515"/>
      <c r="R5" s="613"/>
      <c r="S5" s="614"/>
      <c r="T5" s="615" t="s">
        <v>151</v>
      </c>
      <c r="U5" s="134"/>
      <c r="V5" s="586"/>
      <c r="W5" s="586"/>
      <c r="X5" s="586"/>
      <c r="Y5" s="586"/>
      <c r="Z5" s="586"/>
    </row>
    <row r="6" spans="1:26" ht="80.099999999999994" customHeight="1">
      <c r="A6" s="577" t="s">
        <v>581</v>
      </c>
      <c r="B6" s="132" t="s">
        <v>582</v>
      </c>
      <c r="C6" s="132" t="s">
        <v>583</v>
      </c>
      <c r="D6" s="578" t="s">
        <v>584</v>
      </c>
      <c r="E6" s="579" t="s">
        <v>585</v>
      </c>
      <c r="F6" s="578" t="s">
        <v>1450</v>
      </c>
      <c r="G6" s="579" t="s">
        <v>1451</v>
      </c>
      <c r="H6" s="580"/>
      <c r="I6" s="581" t="s">
        <v>228</v>
      </c>
      <c r="J6" s="577" t="s">
        <v>1453</v>
      </c>
      <c r="K6" s="582">
        <v>4000000</v>
      </c>
      <c r="L6" s="579" t="s">
        <v>1455</v>
      </c>
      <c r="M6" s="583">
        <v>4000000</v>
      </c>
      <c r="N6" s="616" t="s">
        <v>1441</v>
      </c>
      <c r="O6" s="582"/>
      <c r="P6" s="618" t="s">
        <v>1443</v>
      </c>
      <c r="Q6" s="585"/>
      <c r="R6" s="613"/>
      <c r="S6" s="614"/>
      <c r="T6" s="615" t="s">
        <v>151</v>
      </c>
      <c r="U6" s="134"/>
      <c r="V6" s="586"/>
      <c r="W6" s="586"/>
      <c r="X6" s="586"/>
      <c r="Y6" s="586"/>
      <c r="Z6" s="586"/>
    </row>
    <row r="7" spans="1:26" ht="80.099999999999994" customHeight="1">
      <c r="A7" s="577" t="s">
        <v>581</v>
      </c>
      <c r="B7" s="132" t="s">
        <v>582</v>
      </c>
      <c r="C7" s="132" t="s">
        <v>583</v>
      </c>
      <c r="D7" s="578" t="s">
        <v>584</v>
      </c>
      <c r="E7" s="579" t="s">
        <v>585</v>
      </c>
      <c r="F7" s="578" t="s">
        <v>1456</v>
      </c>
      <c r="G7" s="579" t="s">
        <v>1457</v>
      </c>
      <c r="H7" s="580"/>
      <c r="I7" s="581" t="s">
        <v>228</v>
      </c>
      <c r="J7" s="577" t="s">
        <v>1453</v>
      </c>
      <c r="K7" s="582">
        <v>4000000</v>
      </c>
      <c r="L7" s="579" t="s">
        <v>1455</v>
      </c>
      <c r="M7" s="583">
        <v>4000000</v>
      </c>
      <c r="N7" s="616" t="s">
        <v>1441</v>
      </c>
      <c r="O7" s="582"/>
      <c r="P7" s="618" t="s">
        <v>1443</v>
      </c>
      <c r="Q7" s="585"/>
      <c r="R7" s="613"/>
      <c r="S7" s="614"/>
      <c r="T7" s="615"/>
      <c r="U7" s="134"/>
      <c r="V7" s="586"/>
      <c r="W7" s="586"/>
      <c r="X7" s="586"/>
      <c r="Y7" s="586"/>
      <c r="Z7" s="586"/>
    </row>
    <row r="8" spans="1:26" ht="80.099999999999994" customHeight="1">
      <c r="A8" s="577" t="s">
        <v>581</v>
      </c>
      <c r="B8" s="132" t="s">
        <v>582</v>
      </c>
      <c r="C8" s="132" t="s">
        <v>583</v>
      </c>
      <c r="D8" s="578" t="s">
        <v>584</v>
      </c>
      <c r="E8" s="579" t="s">
        <v>585</v>
      </c>
      <c r="F8" s="578" t="s">
        <v>641</v>
      </c>
      <c r="G8" s="579" t="s">
        <v>642</v>
      </c>
      <c r="H8" s="580"/>
      <c r="I8" s="581" t="s">
        <v>228</v>
      </c>
      <c r="J8" s="145" t="s">
        <v>1274</v>
      </c>
      <c r="K8" s="582">
        <v>4000000</v>
      </c>
      <c r="L8" s="579" t="s">
        <v>1275</v>
      </c>
      <c r="M8" s="583">
        <v>4000000</v>
      </c>
      <c r="N8" s="616" t="s">
        <v>1441</v>
      </c>
      <c r="O8" s="582"/>
      <c r="P8" s="618" t="s">
        <v>1443</v>
      </c>
      <c r="Q8" s="585"/>
      <c r="R8" s="613"/>
      <c r="S8" s="614"/>
      <c r="T8" s="615"/>
      <c r="U8" s="134"/>
      <c r="V8" s="586"/>
      <c r="W8" s="586"/>
      <c r="X8" s="586"/>
      <c r="Y8" s="586"/>
      <c r="Z8" s="586"/>
    </row>
    <row r="9" spans="1:26" ht="80.099999999999994" customHeight="1">
      <c r="A9" s="577" t="s">
        <v>581</v>
      </c>
      <c r="B9" s="132" t="s">
        <v>582</v>
      </c>
      <c r="C9" s="132" t="s">
        <v>583</v>
      </c>
      <c r="D9" s="578" t="s">
        <v>584</v>
      </c>
      <c r="E9" s="579" t="s">
        <v>585</v>
      </c>
      <c r="F9" s="578" t="s">
        <v>1460</v>
      </c>
      <c r="G9" s="579" t="s">
        <v>1461</v>
      </c>
      <c r="H9" s="580"/>
      <c r="I9" s="581" t="s">
        <v>228</v>
      </c>
      <c r="J9" s="577" t="s">
        <v>1462</v>
      </c>
      <c r="K9" s="582">
        <v>4000000</v>
      </c>
      <c r="L9" s="579" t="s">
        <v>1463</v>
      </c>
      <c r="M9" s="583">
        <v>4000000</v>
      </c>
      <c r="N9" s="616" t="s">
        <v>1441</v>
      </c>
      <c r="O9" s="582"/>
      <c r="P9" s="618" t="s">
        <v>1443</v>
      </c>
      <c r="Q9" s="585"/>
      <c r="R9" s="613"/>
      <c r="S9" s="614"/>
      <c r="T9" s="615" t="s">
        <v>151</v>
      </c>
      <c r="U9" s="134"/>
      <c r="V9" s="586"/>
      <c r="W9" s="586"/>
      <c r="X9" s="586"/>
      <c r="Y9" s="586"/>
      <c r="Z9" s="586"/>
    </row>
    <row r="10" spans="1:26" ht="80.099999999999994" customHeight="1">
      <c r="A10" s="577" t="s">
        <v>581</v>
      </c>
      <c r="B10" s="132" t="s">
        <v>582</v>
      </c>
      <c r="C10" s="132" t="s">
        <v>583</v>
      </c>
      <c r="D10" s="578" t="s">
        <v>584</v>
      </c>
      <c r="E10" s="579" t="s">
        <v>585</v>
      </c>
      <c r="F10" s="578" t="s">
        <v>1466</v>
      </c>
      <c r="G10" s="579" t="s">
        <v>1467</v>
      </c>
      <c r="H10" s="580"/>
      <c r="I10" s="581" t="s">
        <v>228</v>
      </c>
      <c r="J10" s="577" t="s">
        <v>1453</v>
      </c>
      <c r="K10" s="582">
        <v>4000000</v>
      </c>
      <c r="L10" s="579" t="s">
        <v>1455</v>
      </c>
      <c r="M10" s="583">
        <v>4000000</v>
      </c>
      <c r="N10" s="616" t="s">
        <v>1441</v>
      </c>
      <c r="O10" s="582"/>
      <c r="P10" s="618" t="s">
        <v>1443</v>
      </c>
      <c r="Q10" s="585"/>
      <c r="R10" s="613"/>
      <c r="S10" s="614"/>
      <c r="T10" s="615"/>
      <c r="U10" s="134"/>
      <c r="V10" s="586"/>
      <c r="W10" s="586"/>
      <c r="X10" s="586"/>
      <c r="Y10" s="586"/>
      <c r="Z10" s="586"/>
    </row>
    <row r="11" spans="1:26" ht="80.099999999999994" customHeight="1">
      <c r="A11" s="577" t="s">
        <v>581</v>
      </c>
      <c r="B11" s="132" t="s">
        <v>582</v>
      </c>
      <c r="C11" s="132" t="s">
        <v>583</v>
      </c>
      <c r="D11" s="578" t="s">
        <v>584</v>
      </c>
      <c r="E11" s="579" t="s">
        <v>585</v>
      </c>
      <c r="F11" s="578" t="s">
        <v>1469</v>
      </c>
      <c r="G11" s="579" t="s">
        <v>1470</v>
      </c>
      <c r="H11" s="580"/>
      <c r="I11" s="581" t="s">
        <v>228</v>
      </c>
      <c r="J11" s="577" t="s">
        <v>1453</v>
      </c>
      <c r="K11" s="582">
        <v>4000000</v>
      </c>
      <c r="L11" s="579" t="s">
        <v>1455</v>
      </c>
      <c r="M11" s="583">
        <v>4000000</v>
      </c>
      <c r="N11" s="616" t="s">
        <v>1441</v>
      </c>
      <c r="O11" s="582"/>
      <c r="P11" s="618" t="s">
        <v>1443</v>
      </c>
      <c r="Q11" s="585"/>
      <c r="R11" s="613"/>
      <c r="S11" s="614"/>
      <c r="T11" s="615"/>
      <c r="U11" s="134"/>
      <c r="V11" s="586"/>
      <c r="W11" s="586"/>
      <c r="X11" s="586"/>
      <c r="Y11" s="586"/>
      <c r="Z11" s="586"/>
    </row>
    <row r="12" spans="1:26" ht="80.099999999999994" customHeight="1">
      <c r="A12" s="577" t="s">
        <v>581</v>
      </c>
      <c r="B12" s="132" t="s">
        <v>582</v>
      </c>
      <c r="C12" s="132" t="s">
        <v>583</v>
      </c>
      <c r="D12" s="578" t="s">
        <v>584</v>
      </c>
      <c r="E12" s="579" t="s">
        <v>585</v>
      </c>
      <c r="F12" s="578" t="s">
        <v>1473</v>
      </c>
      <c r="G12" s="579" t="s">
        <v>1474</v>
      </c>
      <c r="H12" s="580"/>
      <c r="I12" s="581" t="s">
        <v>228</v>
      </c>
      <c r="J12" s="577" t="s">
        <v>1475</v>
      </c>
      <c r="K12" s="582">
        <v>4000000</v>
      </c>
      <c r="L12" s="579" t="s">
        <v>1476</v>
      </c>
      <c r="M12" s="583">
        <v>4000000</v>
      </c>
      <c r="N12" s="616" t="s">
        <v>1441</v>
      </c>
      <c r="O12" s="582"/>
      <c r="P12" s="618" t="s">
        <v>1443</v>
      </c>
      <c r="Q12" s="585"/>
      <c r="R12" s="613"/>
      <c r="S12" s="614"/>
      <c r="T12" s="615"/>
      <c r="U12" s="134"/>
      <c r="V12" s="586"/>
      <c r="W12" s="586"/>
      <c r="X12" s="586"/>
      <c r="Y12" s="586"/>
      <c r="Z12" s="586"/>
    </row>
    <row r="13" spans="1:26" ht="80.099999999999994" customHeight="1">
      <c r="A13" s="577" t="s">
        <v>581</v>
      </c>
      <c r="B13" s="132" t="s">
        <v>582</v>
      </c>
      <c r="C13" s="132" t="s">
        <v>583</v>
      </c>
      <c r="D13" s="578" t="s">
        <v>584</v>
      </c>
      <c r="E13" s="579" t="s">
        <v>585</v>
      </c>
      <c r="F13" s="578" t="s">
        <v>1478</v>
      </c>
      <c r="G13" s="579" t="s">
        <v>1479</v>
      </c>
      <c r="H13" s="580"/>
      <c r="I13" s="581" t="s">
        <v>228</v>
      </c>
      <c r="J13" s="145" t="s">
        <v>1481</v>
      </c>
      <c r="K13" s="582">
        <v>4000000</v>
      </c>
      <c r="L13" s="579" t="s">
        <v>1455</v>
      </c>
      <c r="M13" s="583">
        <v>4000000</v>
      </c>
      <c r="N13" s="616" t="s">
        <v>1441</v>
      </c>
      <c r="O13" s="582"/>
      <c r="P13" s="618" t="s">
        <v>1443</v>
      </c>
      <c r="Q13" s="585"/>
      <c r="R13" s="613"/>
      <c r="S13" s="614"/>
      <c r="T13" s="615" t="s">
        <v>151</v>
      </c>
      <c r="U13" s="134"/>
      <c r="V13" s="586"/>
      <c r="W13" s="586"/>
      <c r="X13" s="586"/>
      <c r="Y13" s="586"/>
      <c r="Z13" s="586"/>
    </row>
    <row r="14" spans="1:26" ht="80.099999999999994" customHeight="1">
      <c r="A14" s="577" t="s">
        <v>581</v>
      </c>
      <c r="B14" s="132" t="s">
        <v>582</v>
      </c>
      <c r="C14" s="132" t="s">
        <v>583</v>
      </c>
      <c r="D14" s="578" t="s">
        <v>584</v>
      </c>
      <c r="E14" s="579" t="s">
        <v>585</v>
      </c>
      <c r="F14" s="578" t="s">
        <v>1484</v>
      </c>
      <c r="G14" s="579" t="s">
        <v>1485</v>
      </c>
      <c r="H14" s="580" t="s">
        <v>228</v>
      </c>
      <c r="I14" s="581"/>
      <c r="J14" s="577" t="s">
        <v>1487</v>
      </c>
      <c r="K14" s="582">
        <v>4000000</v>
      </c>
      <c r="L14" s="578" t="s">
        <v>1487</v>
      </c>
      <c r="M14" s="583">
        <v>4000000</v>
      </c>
      <c r="N14" s="616" t="s">
        <v>1441</v>
      </c>
      <c r="O14" s="582"/>
      <c r="P14" s="618" t="s">
        <v>1443</v>
      </c>
      <c r="Q14" s="585"/>
      <c r="R14" s="613"/>
      <c r="S14" s="614"/>
      <c r="T14" s="615"/>
      <c r="U14" s="134"/>
      <c r="V14" s="586"/>
      <c r="W14" s="586"/>
      <c r="X14" s="586"/>
      <c r="Y14" s="586"/>
      <c r="Z14" s="586"/>
    </row>
    <row r="15" spans="1:26" ht="80.099999999999994" customHeight="1">
      <c r="A15" s="577" t="s">
        <v>58</v>
      </c>
      <c r="B15" s="132" t="s">
        <v>80</v>
      </c>
      <c r="C15" s="132" t="s">
        <v>677</v>
      </c>
      <c r="D15" s="578" t="s">
        <v>678</v>
      </c>
      <c r="E15" s="579" t="s">
        <v>679</v>
      </c>
      <c r="F15" s="578" t="s">
        <v>696</v>
      </c>
      <c r="G15" s="579" t="s">
        <v>697</v>
      </c>
      <c r="H15" s="580" t="s">
        <v>228</v>
      </c>
      <c r="I15" s="581"/>
      <c r="J15" s="145" t="s">
        <v>1490</v>
      </c>
      <c r="K15" s="582">
        <v>4000000</v>
      </c>
      <c r="L15" s="579" t="s">
        <v>1491</v>
      </c>
      <c r="M15" s="610">
        <v>4000000</v>
      </c>
      <c r="N15" s="611" t="s">
        <v>1492</v>
      </c>
      <c r="P15" s="619" t="s">
        <v>1493</v>
      </c>
      <c r="Q15" s="515"/>
      <c r="R15" s="138"/>
      <c r="S15" s="620"/>
      <c r="T15" s="615"/>
      <c r="U15" s="134"/>
      <c r="V15" s="586"/>
      <c r="W15" s="586"/>
      <c r="X15" s="586"/>
      <c r="Y15" s="586"/>
      <c r="Z15" s="586"/>
    </row>
    <row r="16" spans="1:26" ht="80.099999999999994" customHeight="1">
      <c r="A16" s="577" t="s">
        <v>58</v>
      </c>
      <c r="B16" s="132" t="s">
        <v>80</v>
      </c>
      <c r="C16" s="132" t="s">
        <v>677</v>
      </c>
      <c r="D16" s="578" t="s">
        <v>678</v>
      </c>
      <c r="E16" s="579" t="s">
        <v>679</v>
      </c>
      <c r="F16" s="578" t="s">
        <v>701</v>
      </c>
      <c r="G16" s="579" t="s">
        <v>702</v>
      </c>
      <c r="H16" s="580" t="s">
        <v>228</v>
      </c>
      <c r="I16" s="581"/>
      <c r="J16" s="145" t="s">
        <v>1494</v>
      </c>
      <c r="K16" s="582">
        <v>3000000</v>
      </c>
      <c r="L16" s="579" t="s">
        <v>1495</v>
      </c>
      <c r="M16" s="583">
        <v>0</v>
      </c>
      <c r="N16" s="611" t="s">
        <v>1492</v>
      </c>
      <c r="P16" s="619" t="s">
        <v>1493</v>
      </c>
      <c r="Q16" s="585"/>
      <c r="R16" s="613"/>
      <c r="S16" s="614"/>
      <c r="T16" s="615"/>
      <c r="U16" s="134"/>
      <c r="V16" s="586"/>
      <c r="W16" s="586"/>
      <c r="X16" s="586"/>
      <c r="Y16" s="586"/>
      <c r="Z16" s="586"/>
    </row>
    <row r="17" spans="1:26" ht="80.099999999999994" customHeight="1">
      <c r="A17" s="577" t="s">
        <v>58</v>
      </c>
      <c r="B17" s="132" t="s">
        <v>80</v>
      </c>
      <c r="C17" s="132" t="s">
        <v>677</v>
      </c>
      <c r="D17" s="578" t="s">
        <v>678</v>
      </c>
      <c r="E17" s="579" t="s">
        <v>679</v>
      </c>
      <c r="F17" s="578" t="s">
        <v>705</v>
      </c>
      <c r="G17" s="579" t="s">
        <v>706</v>
      </c>
      <c r="H17" s="580"/>
      <c r="I17" s="581" t="s">
        <v>228</v>
      </c>
      <c r="J17" s="145" t="s">
        <v>1497</v>
      </c>
      <c r="K17" s="582">
        <v>7000000</v>
      </c>
      <c r="L17" s="579" t="s">
        <v>1498</v>
      </c>
      <c r="M17" s="583">
        <v>7000000</v>
      </c>
      <c r="N17" s="577"/>
      <c r="O17" s="584"/>
      <c r="P17" s="621"/>
      <c r="Q17" s="585"/>
      <c r="R17" s="613"/>
      <c r="S17" s="614"/>
      <c r="T17" s="615"/>
      <c r="U17" s="134"/>
      <c r="V17" s="586"/>
      <c r="W17" s="586"/>
      <c r="X17" s="586"/>
      <c r="Y17" s="586"/>
      <c r="Z17" s="586"/>
    </row>
    <row r="18" spans="1:26" ht="80.099999999999994" customHeight="1">
      <c r="A18" s="577" t="s">
        <v>743</v>
      </c>
      <c r="B18" s="132" t="s">
        <v>744</v>
      </c>
      <c r="C18" s="132" t="s">
        <v>745</v>
      </c>
      <c r="D18" s="578" t="s">
        <v>746</v>
      </c>
      <c r="E18" s="579" t="s">
        <v>747</v>
      </c>
      <c r="F18" s="578" t="s">
        <v>748</v>
      </c>
      <c r="G18" s="579" t="s">
        <v>749</v>
      </c>
      <c r="H18" s="580" t="s">
        <v>228</v>
      </c>
      <c r="I18" s="581"/>
      <c r="J18" s="145" t="s">
        <v>1500</v>
      </c>
      <c r="K18" s="582">
        <v>10000000</v>
      </c>
      <c r="L18" s="579" t="s">
        <v>1501</v>
      </c>
      <c r="M18" s="583">
        <v>10000000</v>
      </c>
      <c r="N18" s="616" t="s">
        <v>1502</v>
      </c>
      <c r="O18" s="622"/>
      <c r="P18" s="623" t="s">
        <v>1428</v>
      </c>
      <c r="Q18" s="585"/>
      <c r="R18" s="613"/>
      <c r="S18" s="614"/>
      <c r="T18" s="615" t="s">
        <v>151</v>
      </c>
      <c r="U18" s="134"/>
      <c r="V18" s="586"/>
      <c r="W18" s="586"/>
      <c r="X18" s="586"/>
      <c r="Y18" s="586"/>
      <c r="Z18" s="586"/>
    </row>
    <row r="19" spans="1:26" ht="80.099999999999994" customHeight="1">
      <c r="A19" s="577" t="s">
        <v>752</v>
      </c>
      <c r="B19" s="132" t="s">
        <v>753</v>
      </c>
      <c r="C19" s="132" t="s">
        <v>754</v>
      </c>
      <c r="D19" s="578" t="s">
        <v>755</v>
      </c>
      <c r="E19" s="579" t="s">
        <v>756</v>
      </c>
      <c r="F19" s="578" t="s">
        <v>757</v>
      </c>
      <c r="G19" s="579" t="s">
        <v>758</v>
      </c>
      <c r="H19" s="580" t="s">
        <v>228</v>
      </c>
      <c r="I19" s="581"/>
      <c r="J19" s="145" t="s">
        <v>1506</v>
      </c>
      <c r="K19" s="582">
        <v>5000000</v>
      </c>
      <c r="L19" s="579" t="s">
        <v>1508</v>
      </c>
      <c r="M19" s="583">
        <v>5000000</v>
      </c>
      <c r="N19" s="616" t="s">
        <v>1492</v>
      </c>
      <c r="O19" s="622"/>
      <c r="P19" s="623" t="s">
        <v>1493</v>
      </c>
      <c r="Q19" s="515"/>
      <c r="R19" s="138"/>
      <c r="S19" s="620"/>
      <c r="T19" s="615" t="s">
        <v>151</v>
      </c>
      <c r="U19" s="134"/>
      <c r="V19" s="586"/>
      <c r="W19" s="586"/>
      <c r="X19" s="586"/>
      <c r="Y19" s="586"/>
      <c r="Z19" s="586"/>
    </row>
    <row r="20" spans="1:26" ht="80.099999999999994" customHeight="1">
      <c r="A20" s="577" t="s">
        <v>781</v>
      </c>
      <c r="B20" s="132" t="s">
        <v>782</v>
      </c>
      <c r="C20" s="132" t="s">
        <v>783</v>
      </c>
      <c r="D20" s="578" t="s">
        <v>784</v>
      </c>
      <c r="E20" s="579" t="s">
        <v>785</v>
      </c>
      <c r="F20" s="578" t="s">
        <v>789</v>
      </c>
      <c r="G20" s="579" t="s">
        <v>790</v>
      </c>
      <c r="H20" s="580"/>
      <c r="I20" s="581" t="s">
        <v>228</v>
      </c>
      <c r="J20" s="145" t="s">
        <v>1511</v>
      </c>
      <c r="K20" s="582">
        <v>3000000</v>
      </c>
      <c r="L20" s="579" t="s">
        <v>357</v>
      </c>
      <c r="M20" s="583">
        <v>0</v>
      </c>
      <c r="N20" s="616" t="s">
        <v>1492</v>
      </c>
      <c r="O20" s="619"/>
      <c r="P20" s="624" t="s">
        <v>1493</v>
      </c>
      <c r="Q20" s="625"/>
      <c r="R20" s="613"/>
      <c r="S20" s="614"/>
      <c r="T20" s="615" t="s">
        <v>151</v>
      </c>
      <c r="U20" s="134"/>
      <c r="V20" s="586"/>
      <c r="W20" s="586"/>
      <c r="X20" s="586"/>
      <c r="Y20" s="586"/>
      <c r="Z20" s="586"/>
    </row>
    <row r="21" spans="1:26" ht="80.099999999999994" customHeight="1">
      <c r="A21" s="577" t="s">
        <v>781</v>
      </c>
      <c r="B21" s="132" t="s">
        <v>782</v>
      </c>
      <c r="C21" s="132" t="s">
        <v>795</v>
      </c>
      <c r="D21" s="578" t="s">
        <v>784</v>
      </c>
      <c r="E21" s="579" t="s">
        <v>785</v>
      </c>
      <c r="F21" s="578" t="s">
        <v>823</v>
      </c>
      <c r="G21" s="579" t="s">
        <v>824</v>
      </c>
      <c r="H21" s="580" t="s">
        <v>228</v>
      </c>
      <c r="I21" s="581"/>
      <c r="J21" s="145" t="s">
        <v>1516</v>
      </c>
      <c r="K21" s="588">
        <v>5000000</v>
      </c>
      <c r="L21" s="579" t="s">
        <v>357</v>
      </c>
      <c r="M21" s="583">
        <v>0</v>
      </c>
      <c r="N21" s="577"/>
      <c r="O21" s="584"/>
      <c r="P21" s="621"/>
      <c r="Q21" s="585"/>
      <c r="R21" s="613"/>
      <c r="S21" s="614"/>
      <c r="T21" s="615"/>
      <c r="U21" s="134"/>
      <c r="V21" s="586"/>
      <c r="W21" s="586"/>
      <c r="X21" s="586"/>
      <c r="Y21" s="586"/>
      <c r="Z21" s="586"/>
    </row>
    <row r="22" spans="1:26" ht="80.099999999999994" customHeight="1">
      <c r="A22" s="577" t="s">
        <v>781</v>
      </c>
      <c r="B22" s="132" t="s">
        <v>782</v>
      </c>
      <c r="C22" s="132" t="s">
        <v>795</v>
      </c>
      <c r="D22" s="578" t="s">
        <v>784</v>
      </c>
      <c r="E22" s="579" t="s">
        <v>785</v>
      </c>
      <c r="F22" s="578" t="s">
        <v>1519</v>
      </c>
      <c r="G22" s="579" t="s">
        <v>1520</v>
      </c>
      <c r="H22" s="580" t="s">
        <v>228</v>
      </c>
      <c r="I22" s="581"/>
      <c r="J22" s="145" t="s">
        <v>1522</v>
      </c>
      <c r="K22" s="582">
        <v>5000000</v>
      </c>
      <c r="L22" s="579" t="s">
        <v>1523</v>
      </c>
      <c r="M22" s="583">
        <v>5000000</v>
      </c>
      <c r="N22" s="626" t="s">
        <v>1492</v>
      </c>
      <c r="O22" s="622"/>
      <c r="P22" s="623" t="s">
        <v>1493</v>
      </c>
      <c r="Q22" s="515"/>
      <c r="R22" s="138"/>
      <c r="S22" s="620"/>
      <c r="T22" s="615"/>
      <c r="U22" s="134"/>
      <c r="V22" s="586"/>
      <c r="W22" s="586"/>
      <c r="X22" s="586"/>
      <c r="Y22" s="586"/>
      <c r="Z22" s="586"/>
    </row>
    <row r="23" spans="1:26" ht="80.099999999999994" customHeight="1">
      <c r="A23" s="577" t="s">
        <v>16</v>
      </c>
      <c r="B23" s="132" t="s">
        <v>17</v>
      </c>
      <c r="C23" s="132" t="s">
        <v>24</v>
      </c>
      <c r="D23" s="578" t="s">
        <v>209</v>
      </c>
      <c r="E23" s="579" t="s">
        <v>210</v>
      </c>
      <c r="F23" s="578" t="s">
        <v>219</v>
      </c>
      <c r="G23" s="579" t="s">
        <v>220</v>
      </c>
      <c r="H23" s="580"/>
      <c r="I23" s="581" t="s">
        <v>228</v>
      </c>
      <c r="J23" s="145" t="s">
        <v>229</v>
      </c>
      <c r="K23" s="582">
        <v>3000000</v>
      </c>
      <c r="L23" s="579" t="s">
        <v>230</v>
      </c>
      <c r="M23" s="583">
        <v>3000000</v>
      </c>
      <c r="N23" s="577"/>
      <c r="O23" s="584"/>
      <c r="P23" s="621"/>
      <c r="Q23" s="585"/>
      <c r="R23" s="613"/>
      <c r="S23" s="614"/>
      <c r="T23" s="615"/>
      <c r="U23" s="134"/>
      <c r="V23" s="586"/>
      <c r="W23" s="586"/>
      <c r="X23" s="586"/>
      <c r="Y23" s="586"/>
      <c r="Z23" s="586"/>
    </row>
    <row r="24" spans="1:26" ht="80.099999999999994" customHeight="1">
      <c r="A24" s="577" t="s">
        <v>16</v>
      </c>
      <c r="B24" s="132" t="s">
        <v>17</v>
      </c>
      <c r="C24" s="132" t="s">
        <v>24</v>
      </c>
      <c r="D24" s="578" t="s">
        <v>209</v>
      </c>
      <c r="E24" s="579" t="s">
        <v>210</v>
      </c>
      <c r="F24" s="578" t="s">
        <v>238</v>
      </c>
      <c r="G24" s="579" t="s">
        <v>239</v>
      </c>
      <c r="H24" s="580"/>
      <c r="I24" s="581" t="s">
        <v>228</v>
      </c>
      <c r="J24" s="145" t="s">
        <v>246</v>
      </c>
      <c r="K24" s="582">
        <v>3000000</v>
      </c>
      <c r="L24" s="579" t="s">
        <v>247</v>
      </c>
      <c r="M24" s="583">
        <v>3000000</v>
      </c>
      <c r="N24" s="577"/>
      <c r="O24" s="584"/>
      <c r="P24" s="621"/>
      <c r="Q24" s="585"/>
      <c r="R24" s="613"/>
      <c r="S24" s="614"/>
      <c r="T24" s="615"/>
      <c r="U24" s="134"/>
      <c r="V24" s="586"/>
      <c r="W24" s="586"/>
      <c r="X24" s="586"/>
      <c r="Y24" s="586"/>
      <c r="Z24" s="586"/>
    </row>
    <row r="25" spans="1:26" ht="80.099999999999994" customHeight="1">
      <c r="A25" s="577" t="s">
        <v>581</v>
      </c>
      <c r="B25" s="132" t="s">
        <v>582</v>
      </c>
      <c r="C25" s="132" t="s">
        <v>666</v>
      </c>
      <c r="D25" s="578" t="s">
        <v>667</v>
      </c>
      <c r="E25" s="579" t="s">
        <v>668</v>
      </c>
      <c r="F25" s="578" t="s">
        <v>669</v>
      </c>
      <c r="G25" s="579" t="s">
        <v>670</v>
      </c>
      <c r="H25" s="580" t="s">
        <v>228</v>
      </c>
      <c r="I25" s="581"/>
      <c r="J25" s="145" t="s">
        <v>1527</v>
      </c>
      <c r="K25" s="582">
        <v>4000000</v>
      </c>
      <c r="L25" s="579" t="s">
        <v>1528</v>
      </c>
      <c r="M25" s="583">
        <v>4000000</v>
      </c>
      <c r="N25" s="616" t="s">
        <v>1441</v>
      </c>
      <c r="O25" s="582"/>
      <c r="P25" s="618" t="s">
        <v>1443</v>
      </c>
      <c r="Q25" s="585"/>
      <c r="R25" s="613"/>
      <c r="S25" s="614"/>
      <c r="T25" s="615"/>
      <c r="U25" s="134"/>
      <c r="V25" s="586"/>
      <c r="W25" s="586"/>
      <c r="X25" s="586"/>
      <c r="Y25" s="586"/>
      <c r="Z25" s="586"/>
    </row>
    <row r="26" spans="1:26" ht="80.099999999999994" customHeight="1">
      <c r="A26" s="577" t="s">
        <v>58</v>
      </c>
      <c r="B26" s="132" t="s">
        <v>80</v>
      </c>
      <c r="C26" s="132" t="s">
        <v>677</v>
      </c>
      <c r="D26" s="578" t="s">
        <v>1101</v>
      </c>
      <c r="E26" s="579" t="s">
        <v>1102</v>
      </c>
      <c r="F26" s="578" t="s">
        <v>1116</v>
      </c>
      <c r="G26" s="579" t="s">
        <v>1118</v>
      </c>
      <c r="H26" s="580" t="s">
        <v>228</v>
      </c>
      <c r="I26" s="581"/>
      <c r="J26" s="145" t="s">
        <v>1531</v>
      </c>
      <c r="K26" s="582">
        <v>8000000</v>
      </c>
      <c r="L26" s="579" t="s">
        <v>1532</v>
      </c>
      <c r="M26" s="610">
        <v>8000000</v>
      </c>
      <c r="N26" s="578"/>
      <c r="O26" s="582"/>
      <c r="P26" s="578"/>
      <c r="Q26" s="627"/>
      <c r="R26" s="138"/>
      <c r="S26" s="620"/>
      <c r="T26" s="615"/>
      <c r="U26" s="134"/>
      <c r="V26" s="586"/>
      <c r="W26" s="586"/>
      <c r="X26" s="586"/>
      <c r="Y26" s="586"/>
      <c r="Z26" s="586"/>
    </row>
    <row r="27" spans="1:26" ht="80.099999999999994" customHeight="1">
      <c r="A27" s="577" t="s">
        <v>752</v>
      </c>
      <c r="B27" s="132" t="s">
        <v>753</v>
      </c>
      <c r="C27" s="132" t="s">
        <v>754</v>
      </c>
      <c r="D27" s="578" t="s">
        <v>762</v>
      </c>
      <c r="E27" s="579" t="s">
        <v>763</v>
      </c>
      <c r="F27" s="578" t="s">
        <v>764</v>
      </c>
      <c r="G27" s="579" t="s">
        <v>765</v>
      </c>
      <c r="H27" s="580" t="s">
        <v>228</v>
      </c>
      <c r="I27" s="581"/>
      <c r="J27" s="145" t="s">
        <v>1534</v>
      </c>
      <c r="K27" s="582">
        <v>5000000</v>
      </c>
      <c r="L27" s="579" t="s">
        <v>1536</v>
      </c>
      <c r="M27" s="610">
        <v>5000000</v>
      </c>
      <c r="N27" s="611" t="s">
        <v>1492</v>
      </c>
      <c r="O27" s="622"/>
      <c r="P27" s="619" t="s">
        <v>1428</v>
      </c>
      <c r="Q27" s="628"/>
      <c r="R27" s="613"/>
      <c r="S27" s="614"/>
      <c r="T27" s="615"/>
      <c r="U27" s="134"/>
      <c r="V27" s="586"/>
      <c r="W27" s="586"/>
      <c r="X27" s="586"/>
      <c r="Y27" s="586"/>
      <c r="Z27" s="586"/>
    </row>
    <row r="28" spans="1:26" ht="80.099999999999994" customHeight="1">
      <c r="A28" s="577" t="s">
        <v>16</v>
      </c>
      <c r="B28" s="132" t="s">
        <v>17</v>
      </c>
      <c r="C28" s="132" t="s">
        <v>66</v>
      </c>
      <c r="D28" s="578" t="s">
        <v>281</v>
      </c>
      <c r="E28" s="579" t="s">
        <v>282</v>
      </c>
      <c r="F28" s="578" t="s">
        <v>352</v>
      </c>
      <c r="G28" s="579" t="s">
        <v>353</v>
      </c>
      <c r="H28" s="580" t="s">
        <v>228</v>
      </c>
      <c r="I28" s="581"/>
      <c r="J28" s="145" t="s">
        <v>355</v>
      </c>
      <c r="K28" s="582">
        <v>5000000</v>
      </c>
      <c r="L28" s="579" t="s">
        <v>356</v>
      </c>
      <c r="M28" s="610">
        <v>5000000</v>
      </c>
      <c r="N28" s="611" t="s">
        <v>1539</v>
      </c>
      <c r="O28" s="582"/>
      <c r="P28" s="135" t="s">
        <v>1540</v>
      </c>
      <c r="Q28" s="628"/>
      <c r="R28" s="613"/>
      <c r="S28" s="614"/>
      <c r="T28" s="615"/>
      <c r="U28" s="134"/>
      <c r="V28" s="586"/>
      <c r="W28" s="586"/>
      <c r="X28" s="586"/>
      <c r="Y28" s="586"/>
      <c r="Z28" s="586"/>
    </row>
    <row r="29" spans="1:26" ht="80.099999999999994" customHeight="1">
      <c r="A29" s="577" t="s">
        <v>58</v>
      </c>
      <c r="B29" s="132" t="s">
        <v>80</v>
      </c>
      <c r="C29" s="132" t="s">
        <v>677</v>
      </c>
      <c r="D29" s="578" t="s">
        <v>710</v>
      </c>
      <c r="E29" s="579" t="s">
        <v>711</v>
      </c>
      <c r="F29" s="578" t="s">
        <v>712</v>
      </c>
      <c r="G29" s="579" t="s">
        <v>713</v>
      </c>
      <c r="H29" s="580" t="s">
        <v>228</v>
      </c>
      <c r="I29" s="581"/>
      <c r="J29" s="145" t="s">
        <v>1541</v>
      </c>
      <c r="K29" s="582">
        <v>5000000</v>
      </c>
      <c r="L29" s="579" t="s">
        <v>1543</v>
      </c>
      <c r="M29" s="610">
        <v>5000000</v>
      </c>
      <c r="N29" s="611" t="s">
        <v>1492</v>
      </c>
      <c r="O29" s="622"/>
      <c r="P29" s="629" t="s">
        <v>1493</v>
      </c>
      <c r="Q29" s="627"/>
      <c r="R29" s="138"/>
      <c r="S29" s="620"/>
      <c r="T29" s="615" t="s">
        <v>151</v>
      </c>
      <c r="U29" s="134"/>
      <c r="V29" s="586"/>
      <c r="W29" s="586"/>
      <c r="X29" s="586"/>
      <c r="Y29" s="586"/>
      <c r="Z29" s="586"/>
    </row>
    <row r="30" spans="1:26" ht="80.099999999999994" customHeight="1">
      <c r="A30" s="577" t="s">
        <v>58</v>
      </c>
      <c r="B30" s="132" t="s">
        <v>80</v>
      </c>
      <c r="C30" s="132" t="s">
        <v>677</v>
      </c>
      <c r="D30" s="578" t="s">
        <v>710</v>
      </c>
      <c r="E30" s="579" t="s">
        <v>711</v>
      </c>
      <c r="F30" s="578" t="s">
        <v>716</v>
      </c>
      <c r="G30" s="579" t="s">
        <v>815</v>
      </c>
      <c r="H30" s="580"/>
      <c r="I30" s="581" t="s">
        <v>228</v>
      </c>
      <c r="J30" s="145" t="s">
        <v>1549</v>
      </c>
      <c r="K30" s="582">
        <v>5000000</v>
      </c>
      <c r="L30" s="579" t="s">
        <v>1550</v>
      </c>
      <c r="M30" s="583">
        <v>5000000</v>
      </c>
      <c r="N30" s="611" t="s">
        <v>1492</v>
      </c>
      <c r="O30" s="622"/>
      <c r="P30" s="629" t="s">
        <v>1493</v>
      </c>
      <c r="Q30" s="515"/>
      <c r="R30" s="138"/>
      <c r="S30" s="620"/>
      <c r="T30" s="615"/>
      <c r="U30" s="134"/>
      <c r="V30" s="586"/>
      <c r="W30" s="586"/>
      <c r="X30" s="586"/>
      <c r="Y30" s="586"/>
      <c r="Z30" s="586"/>
    </row>
    <row r="31" spans="1:26" ht="80.099999999999994" customHeight="1">
      <c r="A31" s="577" t="s">
        <v>752</v>
      </c>
      <c r="B31" s="132" t="s">
        <v>753</v>
      </c>
      <c r="C31" s="132" t="s">
        <v>768</v>
      </c>
      <c r="D31" s="578" t="s">
        <v>770</v>
      </c>
      <c r="E31" s="579" t="s">
        <v>771</v>
      </c>
      <c r="F31" s="578" t="s">
        <v>772</v>
      </c>
      <c r="G31" s="579" t="s">
        <v>773</v>
      </c>
      <c r="H31" s="580" t="s">
        <v>228</v>
      </c>
      <c r="I31" s="581"/>
      <c r="J31" s="145" t="s">
        <v>1552</v>
      </c>
      <c r="K31" s="582">
        <v>5000000</v>
      </c>
      <c r="L31" s="579" t="s">
        <v>1553</v>
      </c>
      <c r="M31" s="610">
        <v>8000000</v>
      </c>
      <c r="N31" s="611" t="s">
        <v>1492</v>
      </c>
      <c r="O31" s="622"/>
      <c r="P31" s="619" t="s">
        <v>1493</v>
      </c>
      <c r="Q31" s="627"/>
      <c r="R31" s="138"/>
      <c r="S31" s="620"/>
      <c r="T31" s="615"/>
      <c r="U31" s="134"/>
      <c r="V31" s="586"/>
      <c r="W31" s="586"/>
      <c r="X31" s="586"/>
      <c r="Y31" s="586"/>
      <c r="Z31" s="586"/>
    </row>
    <row r="32" spans="1:26" ht="80.099999999999994" customHeight="1">
      <c r="A32" s="577" t="s">
        <v>752</v>
      </c>
      <c r="B32" s="132" t="s">
        <v>753</v>
      </c>
      <c r="C32" s="132" t="s">
        <v>768</v>
      </c>
      <c r="D32" s="578" t="s">
        <v>770</v>
      </c>
      <c r="E32" s="579" t="s">
        <v>771</v>
      </c>
      <c r="F32" s="578" t="s">
        <v>775</v>
      </c>
      <c r="G32" s="579" t="s">
        <v>776</v>
      </c>
      <c r="H32" s="580" t="s">
        <v>228</v>
      </c>
      <c r="I32" s="581"/>
      <c r="J32" s="145" t="s">
        <v>1554</v>
      </c>
      <c r="K32" s="582">
        <v>2000000</v>
      </c>
      <c r="L32" s="579" t="s">
        <v>1555</v>
      </c>
      <c r="M32" s="583">
        <v>2000000</v>
      </c>
      <c r="N32" s="577"/>
      <c r="O32" s="582"/>
      <c r="P32" s="621"/>
      <c r="Q32" s="515"/>
      <c r="R32" s="138"/>
      <c r="S32" s="620"/>
      <c r="T32" s="615"/>
      <c r="U32" s="134"/>
      <c r="V32" s="586"/>
      <c r="W32" s="586"/>
      <c r="X32" s="586"/>
      <c r="Y32" s="586"/>
      <c r="Z32" s="586"/>
    </row>
    <row r="33" spans="1:26" ht="80.099999999999994" customHeight="1">
      <c r="A33" s="577" t="s">
        <v>120</v>
      </c>
      <c r="B33" s="132" t="s">
        <v>122</v>
      </c>
      <c r="C33" s="132" t="s">
        <v>125</v>
      </c>
      <c r="D33" s="578" t="s">
        <v>126</v>
      </c>
      <c r="E33" s="579" t="s">
        <v>127</v>
      </c>
      <c r="F33" s="578" t="s">
        <v>129</v>
      </c>
      <c r="G33" s="579" t="s">
        <v>132</v>
      </c>
      <c r="H33" s="580" t="s">
        <v>228</v>
      </c>
      <c r="I33" s="581"/>
      <c r="J33" s="145" t="s">
        <v>1558</v>
      </c>
      <c r="K33" s="582">
        <v>5000000</v>
      </c>
      <c r="L33" s="579" t="s">
        <v>1558</v>
      </c>
      <c r="M33" s="583">
        <v>5000000</v>
      </c>
      <c r="N33" s="616" t="s">
        <v>1559</v>
      </c>
      <c r="O33" s="622"/>
      <c r="P33" s="623" t="s">
        <v>1428</v>
      </c>
      <c r="Q33" s="515"/>
      <c r="R33" s="138"/>
      <c r="S33" s="620"/>
      <c r="T33" s="615" t="s">
        <v>151</v>
      </c>
      <c r="U33" s="134"/>
      <c r="V33" s="586"/>
      <c r="W33" s="586"/>
      <c r="X33" s="586"/>
      <c r="Y33" s="586"/>
      <c r="Z33" s="586"/>
    </row>
    <row r="34" spans="1:26" ht="80.099999999999994" customHeight="1">
      <c r="A34" s="577" t="s">
        <v>16</v>
      </c>
      <c r="B34" s="132" t="s">
        <v>17</v>
      </c>
      <c r="C34" s="132" t="s">
        <v>66</v>
      </c>
      <c r="D34" s="578" t="s">
        <v>424</v>
      </c>
      <c r="E34" s="579" t="s">
        <v>425</v>
      </c>
      <c r="F34" s="578" t="s">
        <v>426</v>
      </c>
      <c r="G34" s="579" t="s">
        <v>427</v>
      </c>
      <c r="H34" s="580" t="s">
        <v>228</v>
      </c>
      <c r="I34" s="581"/>
      <c r="J34" s="145" t="s">
        <v>639</v>
      </c>
      <c r="K34" s="582">
        <v>4000000</v>
      </c>
      <c r="L34" s="579" t="s">
        <v>640</v>
      </c>
      <c r="M34" s="610">
        <v>4000000</v>
      </c>
      <c r="N34" s="611" t="s">
        <v>1492</v>
      </c>
      <c r="O34" s="622"/>
      <c r="P34" s="619" t="s">
        <v>1493</v>
      </c>
      <c r="Q34" s="627"/>
      <c r="R34" s="138"/>
      <c r="S34" s="620"/>
      <c r="T34" s="615"/>
      <c r="U34" s="134"/>
      <c r="V34" s="586"/>
      <c r="W34" s="586"/>
      <c r="X34" s="586"/>
      <c r="Y34" s="586"/>
      <c r="Z34" s="586"/>
    </row>
    <row r="35" spans="1:26" ht="80.099999999999994" customHeight="1">
      <c r="A35" s="577" t="s">
        <v>16</v>
      </c>
      <c r="B35" s="132" t="s">
        <v>17</v>
      </c>
      <c r="C35" s="132" t="s">
        <v>66</v>
      </c>
      <c r="D35" s="578" t="s">
        <v>424</v>
      </c>
      <c r="E35" s="579" t="s">
        <v>425</v>
      </c>
      <c r="F35" s="578" t="s">
        <v>433</v>
      </c>
      <c r="G35" s="579" t="s">
        <v>434</v>
      </c>
      <c r="H35" s="580" t="s">
        <v>228</v>
      </c>
      <c r="I35" s="581"/>
      <c r="J35" s="145" t="s">
        <v>802</v>
      </c>
      <c r="K35" s="582">
        <v>5000000</v>
      </c>
      <c r="L35" s="579" t="s">
        <v>803</v>
      </c>
      <c r="M35" s="610">
        <v>5000000</v>
      </c>
      <c r="N35" s="611" t="s">
        <v>1492</v>
      </c>
      <c r="O35" s="622"/>
      <c r="P35" s="619" t="s">
        <v>1493</v>
      </c>
      <c r="Q35" s="627"/>
      <c r="R35" s="138"/>
      <c r="S35" s="620"/>
      <c r="T35" s="615"/>
      <c r="U35" s="134"/>
      <c r="V35" s="586"/>
      <c r="W35" s="586"/>
      <c r="X35" s="586"/>
      <c r="Y35" s="586"/>
      <c r="Z35" s="586"/>
    </row>
    <row r="36" spans="1:26" ht="80.099999999999994" customHeight="1">
      <c r="A36" s="577" t="s">
        <v>16</v>
      </c>
      <c r="B36" s="132" t="s">
        <v>17</v>
      </c>
      <c r="C36" s="132" t="s">
        <v>66</v>
      </c>
      <c r="D36" s="578" t="s">
        <v>438</v>
      </c>
      <c r="E36" s="579" t="s">
        <v>439</v>
      </c>
      <c r="F36" s="578" t="s">
        <v>440</v>
      </c>
      <c r="G36" s="579" t="s">
        <v>441</v>
      </c>
      <c r="H36" s="580" t="s">
        <v>228</v>
      </c>
      <c r="I36" s="581"/>
      <c r="J36" s="145" t="s">
        <v>831</v>
      </c>
      <c r="K36" s="582">
        <v>5000000</v>
      </c>
      <c r="L36" s="579" t="s">
        <v>831</v>
      </c>
      <c r="M36" s="583">
        <v>5000000</v>
      </c>
      <c r="N36" s="611" t="s">
        <v>1572</v>
      </c>
      <c r="O36" s="582"/>
      <c r="P36" s="135" t="s">
        <v>1573</v>
      </c>
      <c r="Q36" s="627"/>
      <c r="R36" s="138"/>
      <c r="S36" s="620"/>
      <c r="T36" s="615"/>
      <c r="U36" s="134"/>
      <c r="V36" s="586"/>
      <c r="W36" s="586"/>
      <c r="X36" s="586"/>
      <c r="Y36" s="586"/>
      <c r="Z36" s="586"/>
    </row>
    <row r="37" spans="1:26" ht="80.099999999999994" customHeight="1">
      <c r="A37" s="577" t="s">
        <v>16</v>
      </c>
      <c r="B37" s="132" t="s">
        <v>17</v>
      </c>
      <c r="C37" s="132" t="s">
        <v>66</v>
      </c>
      <c r="D37" s="578" t="s">
        <v>438</v>
      </c>
      <c r="E37" s="579" t="s">
        <v>439</v>
      </c>
      <c r="F37" s="578" t="s">
        <v>449</v>
      </c>
      <c r="G37" s="579" t="s">
        <v>451</v>
      </c>
      <c r="H37" s="580"/>
      <c r="I37" s="581" t="s">
        <v>228</v>
      </c>
      <c r="J37" s="145" t="s">
        <v>895</v>
      </c>
      <c r="K37" s="582">
        <v>3000000</v>
      </c>
      <c r="L37" s="579" t="s">
        <v>897</v>
      </c>
      <c r="M37" s="583">
        <v>3000000</v>
      </c>
      <c r="N37" s="577"/>
      <c r="O37" s="584"/>
      <c r="P37" s="578"/>
      <c r="Q37" s="628"/>
      <c r="R37" s="613"/>
      <c r="S37" s="614"/>
      <c r="T37" s="615"/>
      <c r="U37" s="134"/>
      <c r="V37" s="586"/>
      <c r="W37" s="586"/>
      <c r="X37" s="586"/>
      <c r="Y37" s="586"/>
      <c r="Z37" s="586"/>
    </row>
    <row r="38" spans="1:26" ht="80.099999999999994" customHeight="1">
      <c r="A38" s="577" t="s">
        <v>16</v>
      </c>
      <c r="B38" s="132" t="s">
        <v>17</v>
      </c>
      <c r="C38" s="132" t="s">
        <v>66</v>
      </c>
      <c r="D38" s="578" t="s">
        <v>438</v>
      </c>
      <c r="E38" s="579" t="s">
        <v>439</v>
      </c>
      <c r="F38" s="578" t="s">
        <v>929</v>
      </c>
      <c r="G38" s="579" t="s">
        <v>930</v>
      </c>
      <c r="H38" s="580" t="s">
        <v>228</v>
      </c>
      <c r="I38" s="581"/>
      <c r="J38" s="145" t="s">
        <v>931</v>
      </c>
      <c r="K38" s="582">
        <v>8000000</v>
      </c>
      <c r="L38" s="579" t="s">
        <v>932</v>
      </c>
      <c r="M38" s="583">
        <v>8000000</v>
      </c>
      <c r="N38" s="630"/>
      <c r="O38" s="582"/>
      <c r="P38" s="578"/>
      <c r="Q38" s="628"/>
      <c r="R38" s="613"/>
      <c r="S38" s="614"/>
      <c r="T38" s="615"/>
      <c r="U38" s="134"/>
      <c r="V38" s="586"/>
      <c r="W38" s="586"/>
      <c r="X38" s="586"/>
      <c r="Y38" s="586"/>
      <c r="Z38" s="586"/>
    </row>
    <row r="39" spans="1:26" ht="80.099999999999994" customHeight="1">
      <c r="A39" s="577" t="s">
        <v>23</v>
      </c>
      <c r="B39" s="132" t="s">
        <v>532</v>
      </c>
      <c r="C39" s="132" t="s">
        <v>28</v>
      </c>
      <c r="D39" s="578" t="s">
        <v>562</v>
      </c>
      <c r="E39" s="579" t="s">
        <v>563</v>
      </c>
      <c r="F39" s="578" t="s">
        <v>564</v>
      </c>
      <c r="G39" s="579" t="s">
        <v>565</v>
      </c>
      <c r="H39" s="580"/>
      <c r="I39" s="581" t="s">
        <v>228</v>
      </c>
      <c r="J39" s="145" t="s">
        <v>1580</v>
      </c>
      <c r="K39" s="582">
        <v>5000000</v>
      </c>
      <c r="L39" s="579" t="s">
        <v>1582</v>
      </c>
      <c r="M39" s="583">
        <v>5000000</v>
      </c>
      <c r="N39" s="631" t="s">
        <v>1441</v>
      </c>
      <c r="O39" s="582"/>
      <c r="P39" s="135" t="s">
        <v>1443</v>
      </c>
      <c r="Q39" s="628"/>
      <c r="R39" s="613"/>
      <c r="S39" s="614"/>
      <c r="T39" s="615"/>
      <c r="U39" s="134"/>
      <c r="V39" s="586"/>
      <c r="W39" s="586"/>
      <c r="X39" s="586"/>
      <c r="Y39" s="586"/>
      <c r="Z39" s="586"/>
    </row>
    <row r="40" spans="1:26" ht="80.099999999999994" customHeight="1">
      <c r="A40" s="577" t="s">
        <v>16</v>
      </c>
      <c r="B40" s="132" t="s">
        <v>17</v>
      </c>
      <c r="C40" s="132" t="s">
        <v>66</v>
      </c>
      <c r="D40" s="578" t="s">
        <v>68</v>
      </c>
      <c r="E40" s="579" t="s">
        <v>69</v>
      </c>
      <c r="F40" s="578" t="s">
        <v>70</v>
      </c>
      <c r="G40" s="579" t="s">
        <v>72</v>
      </c>
      <c r="H40" s="580"/>
      <c r="I40" s="581" t="s">
        <v>228</v>
      </c>
      <c r="J40" s="145" t="s">
        <v>981</v>
      </c>
      <c r="K40" s="582">
        <v>8000000</v>
      </c>
      <c r="L40" s="579" t="s">
        <v>982</v>
      </c>
      <c r="M40" s="583">
        <v>8000000</v>
      </c>
      <c r="N40" s="632" t="s">
        <v>1593</v>
      </c>
      <c r="O40" s="582"/>
      <c r="P40" s="135" t="s">
        <v>1595</v>
      </c>
      <c r="Q40" s="627"/>
      <c r="R40" s="138"/>
      <c r="S40" s="620"/>
      <c r="T40" s="615"/>
      <c r="U40" s="134"/>
      <c r="V40" s="586"/>
      <c r="W40" s="586"/>
      <c r="X40" s="586"/>
      <c r="Y40" s="586"/>
      <c r="Z40" s="586"/>
    </row>
    <row r="41" spans="1:26" ht="80.099999999999994" customHeight="1">
      <c r="A41" s="577" t="s">
        <v>16</v>
      </c>
      <c r="B41" s="132" t="s">
        <v>17</v>
      </c>
      <c r="C41" s="132" t="s">
        <v>66</v>
      </c>
      <c r="D41" s="578" t="s">
        <v>68</v>
      </c>
      <c r="E41" s="579" t="s">
        <v>69</v>
      </c>
      <c r="F41" s="578" t="s">
        <v>95</v>
      </c>
      <c r="G41" s="579" t="s">
        <v>507</v>
      </c>
      <c r="H41" s="580"/>
      <c r="I41" s="581" t="s">
        <v>228</v>
      </c>
      <c r="J41" s="145" t="s">
        <v>1342</v>
      </c>
      <c r="K41" s="582">
        <v>4000000</v>
      </c>
      <c r="L41" s="579" t="s">
        <v>1343</v>
      </c>
      <c r="M41" s="583">
        <v>4000000</v>
      </c>
      <c r="N41" s="577"/>
      <c r="O41" s="584"/>
      <c r="P41" s="621"/>
      <c r="Q41" s="585"/>
      <c r="R41" s="613"/>
      <c r="S41" s="614"/>
      <c r="T41" s="615"/>
      <c r="U41" s="134"/>
      <c r="V41" s="586"/>
      <c r="W41" s="586"/>
      <c r="X41" s="586"/>
      <c r="Y41" s="586"/>
      <c r="Z41" s="586"/>
    </row>
    <row r="42" spans="1:26" ht="80.099999999999994" customHeight="1">
      <c r="A42" s="577" t="s">
        <v>16</v>
      </c>
      <c r="B42" s="132" t="s">
        <v>17</v>
      </c>
      <c r="C42" s="132" t="s">
        <v>66</v>
      </c>
      <c r="D42" s="578" t="s">
        <v>68</v>
      </c>
      <c r="E42" s="579" t="s">
        <v>69</v>
      </c>
      <c r="F42" s="578" t="s">
        <v>81</v>
      </c>
      <c r="G42" s="579" t="s">
        <v>82</v>
      </c>
      <c r="H42" s="580"/>
      <c r="I42" s="581" t="s">
        <v>228</v>
      </c>
      <c r="J42" s="145" t="s">
        <v>1017</v>
      </c>
      <c r="K42" s="582">
        <v>3000000</v>
      </c>
      <c r="L42" s="579" t="s">
        <v>1019</v>
      </c>
      <c r="M42" s="583">
        <v>3000000</v>
      </c>
      <c r="N42" s="577"/>
      <c r="O42" s="584"/>
      <c r="P42" s="621"/>
      <c r="Q42" s="585"/>
      <c r="R42" s="613"/>
      <c r="S42" s="614"/>
      <c r="T42" s="615"/>
      <c r="U42" s="134"/>
      <c r="V42" s="586"/>
      <c r="W42" s="586"/>
      <c r="X42" s="586"/>
      <c r="Y42" s="586"/>
      <c r="Z42" s="586"/>
    </row>
    <row r="43" spans="1:26" ht="80.099999999999994" customHeight="1">
      <c r="A43" s="577" t="s">
        <v>16</v>
      </c>
      <c r="B43" s="132" t="s">
        <v>17</v>
      </c>
      <c r="C43" s="132" t="s">
        <v>66</v>
      </c>
      <c r="D43" s="578" t="s">
        <v>68</v>
      </c>
      <c r="E43" s="579" t="s">
        <v>69</v>
      </c>
      <c r="F43" s="578" t="s">
        <v>462</v>
      </c>
      <c r="G43" s="579" t="s">
        <v>464</v>
      </c>
      <c r="H43" s="580"/>
      <c r="I43" s="581" t="s">
        <v>228</v>
      </c>
      <c r="J43" s="145" t="s">
        <v>1059</v>
      </c>
      <c r="K43" s="582">
        <v>3000000</v>
      </c>
      <c r="L43" s="579" t="s">
        <v>1060</v>
      </c>
      <c r="M43" s="583">
        <v>3000000</v>
      </c>
      <c r="N43" s="577"/>
      <c r="O43" s="582"/>
      <c r="P43" s="621"/>
      <c r="Q43" s="585"/>
      <c r="R43" s="613"/>
      <c r="S43" s="614"/>
      <c r="T43" s="615"/>
      <c r="U43" s="134"/>
      <c r="V43" s="586"/>
      <c r="W43" s="586"/>
      <c r="X43" s="586"/>
      <c r="Y43" s="586"/>
      <c r="Z43" s="586"/>
    </row>
    <row r="44" spans="1:26" ht="80.099999999999994" customHeight="1">
      <c r="A44" s="577" t="s">
        <v>16</v>
      </c>
      <c r="B44" s="132" t="s">
        <v>17</v>
      </c>
      <c r="C44" s="132" t="s">
        <v>66</v>
      </c>
      <c r="D44" s="578" t="s">
        <v>68</v>
      </c>
      <c r="E44" s="579" t="s">
        <v>69</v>
      </c>
      <c r="F44" s="578" t="s">
        <v>468</v>
      </c>
      <c r="G44" s="579" t="s">
        <v>469</v>
      </c>
      <c r="H44" s="580"/>
      <c r="I44" s="581" t="s">
        <v>228</v>
      </c>
      <c r="J44" s="145" t="s">
        <v>1139</v>
      </c>
      <c r="K44" s="582">
        <v>3000000</v>
      </c>
      <c r="L44" s="579" t="s">
        <v>1140</v>
      </c>
      <c r="M44" s="583">
        <v>3000000</v>
      </c>
      <c r="N44" s="577"/>
      <c r="O44" s="582"/>
      <c r="P44" s="621"/>
      <c r="Q44" s="585"/>
      <c r="R44" s="613"/>
      <c r="S44" s="614"/>
      <c r="T44" s="615"/>
      <c r="U44" s="134"/>
      <c r="V44" s="586"/>
      <c r="W44" s="586"/>
      <c r="X44" s="586"/>
      <c r="Y44" s="586"/>
      <c r="Z44" s="586"/>
    </row>
    <row r="45" spans="1:26" ht="80.099999999999994" customHeight="1">
      <c r="A45" s="577" t="s">
        <v>16</v>
      </c>
      <c r="B45" s="132" t="s">
        <v>17</v>
      </c>
      <c r="C45" s="132" t="s">
        <v>66</v>
      </c>
      <c r="D45" s="578" t="s">
        <v>68</v>
      </c>
      <c r="E45" s="579" t="s">
        <v>69</v>
      </c>
      <c r="F45" s="578" t="s">
        <v>473</v>
      </c>
      <c r="G45" s="579" t="s">
        <v>474</v>
      </c>
      <c r="H45" s="580"/>
      <c r="I45" s="581" t="s">
        <v>228</v>
      </c>
      <c r="J45" s="145" t="s">
        <v>1206</v>
      </c>
      <c r="K45" s="582">
        <v>5000000</v>
      </c>
      <c r="L45" s="579" t="s">
        <v>1208</v>
      </c>
      <c r="M45" s="583">
        <v>5000000</v>
      </c>
      <c r="N45" s="577"/>
      <c r="O45" s="584"/>
      <c r="P45" s="621"/>
      <c r="Q45" s="585"/>
      <c r="R45" s="613"/>
      <c r="S45" s="614"/>
      <c r="T45" s="615"/>
      <c r="U45" s="134"/>
      <c r="V45" s="586"/>
      <c r="W45" s="586"/>
      <c r="X45" s="586"/>
      <c r="Y45" s="586"/>
      <c r="Z45" s="586"/>
    </row>
    <row r="46" spans="1:26" ht="80.099999999999994" customHeight="1">
      <c r="A46" s="577" t="s">
        <v>16</v>
      </c>
      <c r="B46" s="132" t="s">
        <v>17</v>
      </c>
      <c r="C46" s="132" t="s">
        <v>66</v>
      </c>
      <c r="D46" s="578" t="s">
        <v>68</v>
      </c>
      <c r="E46" s="579" t="s">
        <v>69</v>
      </c>
      <c r="F46" s="578" t="s">
        <v>478</v>
      </c>
      <c r="G46" s="579" t="s">
        <v>479</v>
      </c>
      <c r="H46" s="580" t="s">
        <v>228</v>
      </c>
      <c r="I46" s="581"/>
      <c r="J46" s="145" t="s">
        <v>1246</v>
      </c>
      <c r="K46" s="582">
        <v>3000000</v>
      </c>
      <c r="L46" s="579" t="s">
        <v>1247</v>
      </c>
      <c r="M46" s="583">
        <v>3000000</v>
      </c>
      <c r="N46" s="630"/>
      <c r="O46" s="584"/>
      <c r="P46" s="621"/>
      <c r="Q46" s="585"/>
      <c r="R46" s="613"/>
      <c r="S46" s="614"/>
      <c r="T46" s="615"/>
      <c r="U46" s="134"/>
      <c r="V46" s="586"/>
      <c r="W46" s="586"/>
      <c r="X46" s="586"/>
      <c r="Y46" s="586"/>
      <c r="Z46" s="586"/>
    </row>
    <row r="47" spans="1:26" ht="80.099999999999994" customHeight="1">
      <c r="A47" s="577" t="s">
        <v>16</v>
      </c>
      <c r="B47" s="132" t="s">
        <v>17</v>
      </c>
      <c r="C47" s="132" t="s">
        <v>66</v>
      </c>
      <c r="D47" s="578" t="s">
        <v>68</v>
      </c>
      <c r="E47" s="579" t="s">
        <v>69</v>
      </c>
      <c r="F47" s="578" t="s">
        <v>485</v>
      </c>
      <c r="G47" s="579" t="s">
        <v>486</v>
      </c>
      <c r="H47" s="580" t="s">
        <v>228</v>
      </c>
      <c r="I47" s="581"/>
      <c r="J47" s="145" t="s">
        <v>1274</v>
      </c>
      <c r="K47" s="582">
        <v>4000000</v>
      </c>
      <c r="L47" s="579" t="s">
        <v>1275</v>
      </c>
      <c r="M47" s="610">
        <v>4000000</v>
      </c>
      <c r="N47" s="611" t="s">
        <v>1610</v>
      </c>
      <c r="P47" s="619" t="s">
        <v>1428</v>
      </c>
      <c r="Q47" s="585"/>
      <c r="R47" s="613"/>
      <c r="S47" s="614"/>
      <c r="T47" s="615"/>
      <c r="U47" s="134"/>
      <c r="V47" s="586"/>
      <c r="W47" s="586"/>
      <c r="X47" s="586"/>
      <c r="Y47" s="586"/>
      <c r="Z47" s="586"/>
    </row>
    <row r="48" spans="1:26" ht="80.099999999999994" customHeight="1">
      <c r="A48" s="577" t="s">
        <v>16</v>
      </c>
      <c r="B48" s="132" t="s">
        <v>17</v>
      </c>
      <c r="C48" s="132" t="s">
        <v>66</v>
      </c>
      <c r="D48" s="578" t="s">
        <v>68</v>
      </c>
      <c r="E48" s="579" t="s">
        <v>69</v>
      </c>
      <c r="F48" s="578" t="s">
        <v>492</v>
      </c>
      <c r="G48" s="579" t="s">
        <v>493</v>
      </c>
      <c r="H48" s="580" t="s">
        <v>228</v>
      </c>
      <c r="I48" s="581"/>
      <c r="J48" s="145" t="s">
        <v>1303</v>
      </c>
      <c r="K48" s="582">
        <v>4000000</v>
      </c>
      <c r="L48" s="579" t="s">
        <v>1304</v>
      </c>
      <c r="M48" s="583">
        <v>4000000</v>
      </c>
      <c r="N48" s="611" t="s">
        <v>1610</v>
      </c>
      <c r="P48" s="619" t="s">
        <v>1428</v>
      </c>
      <c r="Q48" s="585"/>
      <c r="R48" s="613"/>
      <c r="S48" s="614"/>
      <c r="T48" s="615"/>
      <c r="U48" s="134"/>
      <c r="V48" s="586"/>
      <c r="W48" s="586"/>
      <c r="X48" s="586"/>
      <c r="Y48" s="586"/>
      <c r="Z48" s="586"/>
    </row>
    <row r="49" spans="1:26" ht="80.099999999999994" customHeight="1">
      <c r="A49" s="577" t="s">
        <v>16</v>
      </c>
      <c r="B49" s="132" t="s">
        <v>17</v>
      </c>
      <c r="C49" s="132" t="s">
        <v>66</v>
      </c>
      <c r="D49" s="578" t="s">
        <v>68</v>
      </c>
      <c r="E49" s="579" t="s">
        <v>69</v>
      </c>
      <c r="F49" s="578" t="s">
        <v>500</v>
      </c>
      <c r="G49" s="579" t="s">
        <v>501</v>
      </c>
      <c r="H49" s="580"/>
      <c r="I49" s="581" t="s">
        <v>228</v>
      </c>
      <c r="J49" s="145" t="s">
        <v>1323</v>
      </c>
      <c r="K49" s="582">
        <v>4000000</v>
      </c>
      <c r="L49" s="579" t="s">
        <v>231</v>
      </c>
      <c r="M49" s="583">
        <v>0</v>
      </c>
      <c r="N49" s="577"/>
      <c r="O49" s="584"/>
      <c r="P49" s="621"/>
      <c r="Q49" s="585"/>
      <c r="R49" s="613"/>
      <c r="S49" s="614"/>
      <c r="T49" s="615"/>
      <c r="U49" s="134"/>
      <c r="V49" s="586"/>
      <c r="W49" s="586"/>
      <c r="X49" s="586"/>
      <c r="Y49" s="586"/>
      <c r="Z49" s="586"/>
    </row>
    <row r="50" spans="1:26" ht="80.099999999999994" customHeight="1">
      <c r="A50" s="577" t="s">
        <v>23</v>
      </c>
      <c r="B50" s="132" t="s">
        <v>532</v>
      </c>
      <c r="C50" s="132" t="s">
        <v>28</v>
      </c>
      <c r="D50" s="578" t="s">
        <v>574</v>
      </c>
      <c r="E50" s="579" t="s">
        <v>575</v>
      </c>
      <c r="F50" s="578" t="s">
        <v>576</v>
      </c>
      <c r="G50" s="579" t="s">
        <v>577</v>
      </c>
      <c r="H50" s="580" t="s">
        <v>228</v>
      </c>
      <c r="I50" s="581"/>
      <c r="J50" s="145" t="s">
        <v>1625</v>
      </c>
      <c r="K50" s="582">
        <v>6000000</v>
      </c>
      <c r="L50" s="579" t="s">
        <v>1626</v>
      </c>
      <c r="M50" s="583">
        <v>6000000</v>
      </c>
      <c r="N50" s="633"/>
      <c r="O50" s="582"/>
      <c r="P50" s="621"/>
      <c r="Q50" s="515"/>
      <c r="R50" s="138"/>
      <c r="S50" s="620"/>
      <c r="T50" s="615"/>
      <c r="U50" s="134"/>
      <c r="V50" s="586"/>
      <c r="W50" s="586"/>
      <c r="X50" s="586"/>
      <c r="Y50" s="586"/>
      <c r="Z50" s="586"/>
    </row>
    <row r="51" spans="1:26" ht="80.099999999999994" customHeight="1">
      <c r="A51" s="592" t="s">
        <v>23</v>
      </c>
      <c r="B51" s="593" t="s">
        <v>532</v>
      </c>
      <c r="C51" s="593" t="s">
        <v>28</v>
      </c>
      <c r="D51" s="594" t="s">
        <v>1633</v>
      </c>
      <c r="E51" s="595" t="s">
        <v>1634</v>
      </c>
      <c r="F51" s="594" t="s">
        <v>1635</v>
      </c>
      <c r="G51" s="595" t="s">
        <v>1636</v>
      </c>
      <c r="H51" s="596" t="s">
        <v>228</v>
      </c>
      <c r="I51" s="597"/>
      <c r="J51" s="598"/>
      <c r="K51" s="599">
        <v>8000000</v>
      </c>
      <c r="L51" s="595" t="s">
        <v>1439</v>
      </c>
      <c r="M51" s="634">
        <v>8000000</v>
      </c>
      <c r="N51" s="611" t="s">
        <v>1427</v>
      </c>
      <c r="O51" s="582"/>
      <c r="P51" s="135" t="s">
        <v>1428</v>
      </c>
      <c r="Q51" s="635"/>
      <c r="R51" s="636"/>
      <c r="S51" s="637"/>
      <c r="T51" s="615"/>
      <c r="U51" s="134"/>
      <c r="V51" s="586"/>
      <c r="W51" s="586"/>
      <c r="X51" s="586"/>
      <c r="Y51" s="586"/>
      <c r="Z51" s="586"/>
    </row>
    <row r="52" spans="1:26" ht="15.75" customHeight="1">
      <c r="A52" s="602"/>
      <c r="B52" s="602"/>
      <c r="C52" s="602"/>
      <c r="D52" s="602"/>
      <c r="E52" s="602"/>
      <c r="F52" s="602"/>
      <c r="G52" s="602"/>
      <c r="H52" s="603"/>
      <c r="I52" s="603"/>
      <c r="J52" s="602"/>
      <c r="K52" s="604"/>
      <c r="L52" s="602"/>
      <c r="M52" s="605"/>
      <c r="N52" s="602"/>
      <c r="O52" s="605"/>
      <c r="P52" s="602"/>
      <c r="Q52" s="606"/>
      <c r="R52" s="602"/>
      <c r="S52" s="602"/>
      <c r="T52" s="602"/>
      <c r="U52" s="166"/>
      <c r="V52" s="586"/>
      <c r="W52" s="586"/>
      <c r="X52" s="586"/>
      <c r="Y52" s="586"/>
      <c r="Z52" s="586"/>
    </row>
    <row r="53" spans="1:26" ht="15.75" customHeight="1">
      <c r="A53" s="602"/>
      <c r="B53" s="602"/>
      <c r="C53" s="602"/>
      <c r="D53" s="602"/>
      <c r="E53" s="602"/>
      <c r="F53" s="602"/>
      <c r="G53" s="602"/>
      <c r="H53" s="603"/>
      <c r="I53" s="603"/>
      <c r="J53" s="169"/>
      <c r="K53" s="607"/>
      <c r="L53" s="169"/>
      <c r="M53" s="607"/>
      <c r="N53" s="169"/>
      <c r="O53" s="607"/>
      <c r="P53" s="169"/>
      <c r="Q53" s="608"/>
      <c r="R53" s="169"/>
      <c r="S53" s="169"/>
      <c r="T53" s="169"/>
      <c r="U53" s="169"/>
      <c r="V53" s="586"/>
      <c r="W53" s="586"/>
      <c r="X53" s="586"/>
      <c r="Y53" s="586"/>
      <c r="Z53" s="586"/>
    </row>
    <row r="54" spans="1:26" ht="15.75" customHeight="1">
      <c r="K54" s="609"/>
      <c r="M54" s="609"/>
      <c r="N54" s="638"/>
      <c r="O54" s="609"/>
      <c r="P54" s="638"/>
      <c r="T54" s="586"/>
      <c r="U54" s="586"/>
      <c r="V54" s="586"/>
      <c r="W54" s="586"/>
      <c r="X54" s="586"/>
      <c r="Y54" s="586"/>
      <c r="Z54" s="586"/>
    </row>
    <row r="55" spans="1:26" ht="15.75" customHeight="1">
      <c r="K55" s="609"/>
      <c r="M55" s="609"/>
      <c r="N55" s="638"/>
      <c r="O55" s="609"/>
      <c r="P55" s="638"/>
      <c r="T55" s="586"/>
      <c r="U55" s="586"/>
      <c r="V55" s="586"/>
      <c r="W55" s="586"/>
      <c r="X55" s="586"/>
      <c r="Y55" s="586"/>
      <c r="Z55" s="586"/>
    </row>
    <row r="56" spans="1:26" ht="15.75" customHeight="1">
      <c r="K56" s="609"/>
      <c r="M56" s="609"/>
      <c r="N56" s="638"/>
      <c r="O56" s="609"/>
      <c r="P56" s="638"/>
      <c r="T56" s="586"/>
      <c r="U56" s="586"/>
      <c r="V56" s="586"/>
      <c r="W56" s="586"/>
      <c r="X56" s="586"/>
      <c r="Y56" s="586"/>
      <c r="Z56" s="586"/>
    </row>
    <row r="57" spans="1:26" ht="15.75" customHeight="1">
      <c r="K57" s="609"/>
      <c r="M57" s="609"/>
      <c r="N57" s="638"/>
      <c r="O57" s="609"/>
      <c r="P57" s="638"/>
      <c r="T57" s="586"/>
      <c r="U57" s="586"/>
      <c r="V57" s="586"/>
      <c r="W57" s="586"/>
      <c r="X57" s="586"/>
      <c r="Y57" s="586"/>
      <c r="Z57" s="586"/>
    </row>
    <row r="58" spans="1:26" ht="15.75" customHeight="1">
      <c r="K58" s="609"/>
      <c r="M58" s="609"/>
      <c r="N58" s="638"/>
      <c r="O58" s="609"/>
      <c r="P58" s="638"/>
      <c r="T58" s="586"/>
      <c r="U58" s="586"/>
      <c r="V58" s="586"/>
      <c r="W58" s="586"/>
      <c r="X58" s="586"/>
      <c r="Y58" s="586"/>
      <c r="Z58" s="586"/>
    </row>
    <row r="59" spans="1:26" ht="15.75" customHeight="1">
      <c r="K59" s="609"/>
      <c r="M59" s="609"/>
      <c r="N59" s="638"/>
      <c r="O59" s="609"/>
      <c r="P59" s="638"/>
      <c r="T59" s="586"/>
      <c r="U59" s="586"/>
      <c r="V59" s="586"/>
      <c r="W59" s="586"/>
      <c r="X59" s="586"/>
      <c r="Y59" s="586"/>
      <c r="Z59" s="586"/>
    </row>
    <row r="60" spans="1:26" ht="15.75" customHeight="1">
      <c r="K60" s="609"/>
      <c r="M60" s="609"/>
      <c r="N60" s="638"/>
      <c r="O60" s="609"/>
      <c r="P60" s="638"/>
      <c r="T60" s="586"/>
      <c r="U60" s="586"/>
      <c r="V60" s="586"/>
      <c r="W60" s="586"/>
      <c r="X60" s="586"/>
      <c r="Y60" s="586"/>
      <c r="Z60" s="586"/>
    </row>
    <row r="61" spans="1:26" ht="15.75" customHeight="1">
      <c r="K61" s="609"/>
      <c r="M61" s="609"/>
      <c r="N61" s="638"/>
      <c r="O61" s="609"/>
      <c r="P61" s="638"/>
      <c r="T61" s="586"/>
      <c r="U61" s="586"/>
      <c r="V61" s="586"/>
      <c r="W61" s="586"/>
      <c r="X61" s="586"/>
      <c r="Y61" s="586"/>
      <c r="Z61" s="586"/>
    </row>
    <row r="62" spans="1:26" ht="15.75" customHeight="1">
      <c r="K62" s="609"/>
      <c r="M62" s="609"/>
      <c r="N62" s="638"/>
      <c r="O62" s="609"/>
      <c r="P62" s="638"/>
      <c r="T62" s="586"/>
      <c r="U62" s="586"/>
      <c r="V62" s="586"/>
      <c r="W62" s="586"/>
      <c r="X62" s="586"/>
      <c r="Y62" s="586"/>
      <c r="Z62" s="586"/>
    </row>
    <row r="63" spans="1:26" ht="15.75" customHeight="1">
      <c r="K63" s="609"/>
      <c r="M63" s="609"/>
      <c r="N63" s="638"/>
      <c r="O63" s="609"/>
      <c r="P63" s="638"/>
      <c r="T63" s="586"/>
      <c r="U63" s="586"/>
      <c r="V63" s="586"/>
      <c r="W63" s="586"/>
      <c r="X63" s="586"/>
      <c r="Y63" s="586"/>
      <c r="Z63" s="586"/>
    </row>
    <row r="64" spans="1:26" ht="15.75" customHeight="1">
      <c r="K64" s="609"/>
      <c r="M64" s="609"/>
      <c r="N64" s="638"/>
      <c r="O64" s="609"/>
      <c r="P64" s="638"/>
      <c r="T64" s="586"/>
      <c r="U64" s="586"/>
      <c r="V64" s="586"/>
      <c r="W64" s="586"/>
      <c r="X64" s="586"/>
      <c r="Y64" s="586"/>
      <c r="Z64" s="586"/>
    </row>
    <row r="65" spans="11:26" ht="15.75" customHeight="1">
      <c r="K65" s="609"/>
      <c r="M65" s="609"/>
      <c r="N65" s="638"/>
      <c r="O65" s="609"/>
      <c r="P65" s="638"/>
      <c r="T65" s="586"/>
      <c r="U65" s="586"/>
      <c r="V65" s="586"/>
      <c r="W65" s="586"/>
      <c r="X65" s="586"/>
      <c r="Y65" s="586"/>
      <c r="Z65" s="586"/>
    </row>
    <row r="66" spans="11:26" ht="15.75" customHeight="1">
      <c r="K66" s="609"/>
      <c r="M66" s="609"/>
      <c r="N66" s="638"/>
      <c r="O66" s="609"/>
      <c r="P66" s="638"/>
      <c r="T66" s="586"/>
      <c r="U66" s="586"/>
      <c r="V66" s="586"/>
      <c r="W66" s="586"/>
      <c r="X66" s="586"/>
      <c r="Y66" s="586"/>
      <c r="Z66" s="586"/>
    </row>
    <row r="67" spans="11:26" ht="15.75" customHeight="1">
      <c r="K67" s="609"/>
      <c r="M67" s="609"/>
      <c r="N67" s="638"/>
      <c r="O67" s="609"/>
      <c r="P67" s="638"/>
      <c r="T67" s="586"/>
      <c r="U67" s="586"/>
      <c r="V67" s="586"/>
      <c r="W67" s="586"/>
      <c r="X67" s="586"/>
      <c r="Y67" s="586"/>
      <c r="Z67" s="586"/>
    </row>
    <row r="68" spans="11:26" ht="15.75" customHeight="1">
      <c r="K68" s="609"/>
      <c r="M68" s="609"/>
      <c r="N68" s="638"/>
      <c r="O68" s="609"/>
      <c r="P68" s="638"/>
      <c r="T68" s="586"/>
      <c r="U68" s="586"/>
      <c r="V68" s="586"/>
      <c r="W68" s="586"/>
      <c r="X68" s="586"/>
      <c r="Y68" s="586"/>
      <c r="Z68" s="586"/>
    </row>
    <row r="69" spans="11:26" ht="15.75" customHeight="1">
      <c r="K69" s="609"/>
      <c r="M69" s="609"/>
      <c r="N69" s="638"/>
      <c r="O69" s="609"/>
      <c r="P69" s="638"/>
      <c r="T69" s="586"/>
      <c r="U69" s="586"/>
      <c r="V69" s="586"/>
      <c r="W69" s="586"/>
      <c r="X69" s="586"/>
      <c r="Y69" s="586"/>
      <c r="Z69" s="586"/>
    </row>
    <row r="70" spans="11:26" ht="15.75" customHeight="1">
      <c r="K70" s="609"/>
      <c r="M70" s="609"/>
      <c r="N70" s="638"/>
      <c r="O70" s="609"/>
      <c r="P70" s="638"/>
      <c r="T70" s="586"/>
      <c r="U70" s="586"/>
      <c r="V70" s="586"/>
      <c r="W70" s="586"/>
      <c r="X70" s="586"/>
      <c r="Y70" s="586"/>
      <c r="Z70" s="586"/>
    </row>
    <row r="71" spans="11:26" ht="15.75" customHeight="1">
      <c r="K71" s="609"/>
      <c r="M71" s="609"/>
      <c r="N71" s="638"/>
      <c r="O71" s="609"/>
      <c r="P71" s="638"/>
      <c r="T71" s="586"/>
      <c r="U71" s="586"/>
      <c r="V71" s="586"/>
      <c r="W71" s="586"/>
      <c r="X71" s="586"/>
      <c r="Y71" s="586"/>
      <c r="Z71" s="586"/>
    </row>
    <row r="72" spans="11:26" ht="15.75" customHeight="1">
      <c r="K72" s="609"/>
      <c r="M72" s="609"/>
      <c r="N72" s="638"/>
      <c r="O72" s="609"/>
      <c r="P72" s="638"/>
      <c r="T72" s="586"/>
      <c r="U72" s="586"/>
      <c r="V72" s="586"/>
      <c r="W72" s="586"/>
      <c r="X72" s="586"/>
      <c r="Y72" s="586"/>
      <c r="Z72" s="586"/>
    </row>
    <row r="73" spans="11:26" ht="15.75" customHeight="1">
      <c r="K73" s="609"/>
      <c r="M73" s="609"/>
      <c r="N73" s="638"/>
      <c r="O73" s="609"/>
      <c r="P73" s="638"/>
      <c r="T73" s="586"/>
      <c r="U73" s="586"/>
      <c r="V73" s="586"/>
      <c r="W73" s="586"/>
      <c r="X73" s="586"/>
      <c r="Y73" s="586"/>
      <c r="Z73" s="586"/>
    </row>
    <row r="74" spans="11:26" ht="15.75" customHeight="1">
      <c r="K74" s="609"/>
      <c r="M74" s="609"/>
      <c r="N74" s="638"/>
      <c r="O74" s="609"/>
      <c r="P74" s="638"/>
      <c r="T74" s="586"/>
      <c r="U74" s="586"/>
      <c r="V74" s="586"/>
      <c r="W74" s="586"/>
      <c r="X74" s="586"/>
      <c r="Y74" s="586"/>
      <c r="Z74" s="586"/>
    </row>
    <row r="75" spans="11:26" ht="15.75" customHeight="1">
      <c r="K75" s="609"/>
      <c r="M75" s="609"/>
      <c r="N75" s="638"/>
      <c r="O75" s="609"/>
      <c r="P75" s="638"/>
      <c r="T75" s="586"/>
      <c r="U75" s="586"/>
      <c r="V75" s="586"/>
      <c r="W75" s="586"/>
      <c r="X75" s="586"/>
      <c r="Y75" s="586"/>
      <c r="Z75" s="586"/>
    </row>
    <row r="76" spans="11:26" ht="15.75" customHeight="1">
      <c r="K76" s="609"/>
      <c r="M76" s="609"/>
      <c r="N76" s="638"/>
      <c r="O76" s="609"/>
      <c r="P76" s="638"/>
      <c r="T76" s="586"/>
      <c r="U76" s="586"/>
      <c r="V76" s="586"/>
      <c r="W76" s="586"/>
      <c r="X76" s="586"/>
      <c r="Y76" s="586"/>
      <c r="Z76" s="586"/>
    </row>
    <row r="77" spans="11:26" ht="15.75" customHeight="1">
      <c r="K77" s="609"/>
      <c r="M77" s="609"/>
      <c r="N77" s="638"/>
      <c r="O77" s="609"/>
      <c r="P77" s="638"/>
      <c r="T77" s="586"/>
      <c r="U77" s="586"/>
      <c r="V77" s="586"/>
      <c r="W77" s="586"/>
      <c r="X77" s="586"/>
      <c r="Y77" s="586"/>
      <c r="Z77" s="586"/>
    </row>
    <row r="78" spans="11:26" ht="15.75" customHeight="1">
      <c r="K78" s="609"/>
      <c r="M78" s="609"/>
      <c r="N78" s="638"/>
      <c r="O78" s="609"/>
      <c r="P78" s="638"/>
      <c r="T78" s="586"/>
      <c r="U78" s="586"/>
      <c r="V78" s="586"/>
      <c r="W78" s="586"/>
      <c r="X78" s="586"/>
      <c r="Y78" s="586"/>
      <c r="Z78" s="586"/>
    </row>
    <row r="79" spans="11:26" ht="15.75" customHeight="1">
      <c r="K79" s="609"/>
      <c r="M79" s="609"/>
      <c r="N79" s="638"/>
      <c r="O79" s="609"/>
      <c r="P79" s="638"/>
      <c r="T79" s="586"/>
      <c r="U79" s="586"/>
      <c r="V79" s="586"/>
      <c r="W79" s="586"/>
      <c r="X79" s="586"/>
      <c r="Y79" s="586"/>
      <c r="Z79" s="586"/>
    </row>
    <row r="80" spans="11:26" ht="15.75" customHeight="1">
      <c r="K80" s="609"/>
      <c r="M80" s="609"/>
      <c r="N80" s="638"/>
      <c r="O80" s="609"/>
      <c r="P80" s="638"/>
      <c r="T80" s="586"/>
      <c r="U80" s="586"/>
      <c r="V80" s="586"/>
      <c r="W80" s="586"/>
      <c r="X80" s="586"/>
      <c r="Y80" s="586"/>
      <c r="Z80" s="586"/>
    </row>
    <row r="81" spans="11:26" ht="15.75" customHeight="1">
      <c r="K81" s="609"/>
      <c r="M81" s="609"/>
      <c r="N81" s="638"/>
      <c r="O81" s="609"/>
      <c r="P81" s="638"/>
      <c r="T81" s="586"/>
      <c r="U81" s="586"/>
      <c r="V81" s="586"/>
      <c r="W81" s="586"/>
      <c r="X81" s="586"/>
      <c r="Y81" s="586"/>
      <c r="Z81" s="586"/>
    </row>
    <row r="82" spans="11:26" ht="15.75" customHeight="1">
      <c r="K82" s="609"/>
      <c r="M82" s="609"/>
      <c r="N82" s="638"/>
      <c r="O82" s="609"/>
      <c r="P82" s="638"/>
      <c r="T82" s="586"/>
      <c r="U82" s="586"/>
      <c r="V82" s="586"/>
      <c r="W82" s="586"/>
      <c r="X82" s="586"/>
      <c r="Y82" s="586"/>
      <c r="Z82" s="586"/>
    </row>
    <row r="83" spans="11:26" ht="15.75" customHeight="1">
      <c r="K83" s="609"/>
      <c r="M83" s="609"/>
      <c r="N83" s="638"/>
      <c r="O83" s="609"/>
      <c r="P83" s="638"/>
      <c r="T83" s="586"/>
      <c r="U83" s="586"/>
      <c r="V83" s="586"/>
      <c r="W83" s="586"/>
      <c r="X83" s="586"/>
      <c r="Y83" s="586"/>
      <c r="Z83" s="586"/>
    </row>
    <row r="84" spans="11:26" ht="15.75" customHeight="1">
      <c r="K84" s="609"/>
      <c r="M84" s="609"/>
      <c r="N84" s="638"/>
      <c r="O84" s="609"/>
      <c r="P84" s="638"/>
      <c r="T84" s="586"/>
      <c r="U84" s="586"/>
      <c r="V84" s="586"/>
      <c r="W84" s="586"/>
      <c r="X84" s="586"/>
      <c r="Y84" s="586"/>
      <c r="Z84" s="586"/>
    </row>
    <row r="85" spans="11:26" ht="15.75" customHeight="1">
      <c r="K85" s="609"/>
      <c r="M85" s="609"/>
      <c r="N85" s="638"/>
      <c r="O85" s="609"/>
      <c r="P85" s="638"/>
      <c r="T85" s="586"/>
      <c r="U85" s="586"/>
      <c r="V85" s="586"/>
      <c r="W85" s="586"/>
      <c r="X85" s="586"/>
      <c r="Y85" s="586"/>
      <c r="Z85" s="586"/>
    </row>
    <row r="86" spans="11:26" ht="15.75" customHeight="1">
      <c r="K86" s="609"/>
      <c r="M86" s="609"/>
      <c r="N86" s="638"/>
      <c r="O86" s="609"/>
      <c r="P86" s="638"/>
      <c r="T86" s="586"/>
      <c r="U86" s="586"/>
      <c r="V86" s="586"/>
      <c r="W86" s="586"/>
      <c r="X86" s="586"/>
      <c r="Y86" s="586"/>
      <c r="Z86" s="586"/>
    </row>
    <row r="87" spans="11:26" ht="15.75" customHeight="1">
      <c r="K87" s="609"/>
      <c r="M87" s="609"/>
      <c r="N87" s="638"/>
      <c r="O87" s="609"/>
      <c r="P87" s="638"/>
      <c r="T87" s="586"/>
      <c r="U87" s="586"/>
      <c r="V87" s="586"/>
      <c r="W87" s="586"/>
      <c r="X87" s="586"/>
      <c r="Y87" s="586"/>
      <c r="Z87" s="586"/>
    </row>
    <row r="88" spans="11:26" ht="15.75" customHeight="1">
      <c r="K88" s="609"/>
      <c r="M88" s="609"/>
      <c r="N88" s="638"/>
      <c r="O88" s="609"/>
      <c r="P88" s="638"/>
      <c r="T88" s="586"/>
      <c r="U88" s="586"/>
      <c r="V88" s="586"/>
      <c r="W88" s="586"/>
      <c r="X88" s="586"/>
      <c r="Y88" s="586"/>
      <c r="Z88" s="586"/>
    </row>
    <row r="89" spans="11:26" ht="15.75" customHeight="1">
      <c r="K89" s="609"/>
      <c r="M89" s="609"/>
      <c r="N89" s="638"/>
      <c r="O89" s="609"/>
      <c r="P89" s="638"/>
      <c r="T89" s="586"/>
      <c r="U89" s="586"/>
      <c r="V89" s="586"/>
      <c r="W89" s="586"/>
      <c r="X89" s="586"/>
      <c r="Y89" s="586"/>
      <c r="Z89" s="586"/>
    </row>
    <row r="90" spans="11:26" ht="15.75" customHeight="1">
      <c r="K90" s="609"/>
      <c r="M90" s="609"/>
      <c r="N90" s="638"/>
      <c r="O90" s="609"/>
      <c r="P90" s="638"/>
      <c r="T90" s="586"/>
      <c r="U90" s="586"/>
      <c r="V90" s="586"/>
      <c r="W90" s="586"/>
      <c r="X90" s="586"/>
      <c r="Y90" s="586"/>
      <c r="Z90" s="586"/>
    </row>
    <row r="91" spans="11:26" ht="15.75" customHeight="1">
      <c r="K91" s="609"/>
      <c r="M91" s="609"/>
      <c r="N91" s="638"/>
      <c r="O91" s="609"/>
      <c r="P91" s="638"/>
      <c r="T91" s="586"/>
      <c r="U91" s="586"/>
      <c r="V91" s="586"/>
      <c r="W91" s="586"/>
      <c r="X91" s="586"/>
      <c r="Y91" s="586"/>
      <c r="Z91" s="586"/>
    </row>
    <row r="92" spans="11:26" ht="15.75" customHeight="1">
      <c r="K92" s="609"/>
      <c r="M92" s="609"/>
      <c r="N92" s="638"/>
      <c r="O92" s="609"/>
      <c r="P92" s="638"/>
      <c r="T92" s="586"/>
      <c r="U92" s="586"/>
      <c r="V92" s="586"/>
      <c r="W92" s="586"/>
      <c r="X92" s="586"/>
      <c r="Y92" s="586"/>
      <c r="Z92" s="586"/>
    </row>
    <row r="93" spans="11:26" ht="15.75" customHeight="1">
      <c r="K93" s="609"/>
      <c r="M93" s="609"/>
      <c r="N93" s="638"/>
      <c r="O93" s="609"/>
      <c r="P93" s="638"/>
      <c r="T93" s="586"/>
      <c r="U93" s="586"/>
      <c r="V93" s="586"/>
      <c r="W93" s="586"/>
      <c r="X93" s="586"/>
      <c r="Y93" s="586"/>
      <c r="Z93" s="586"/>
    </row>
    <row r="94" spans="11:26" ht="15.75" customHeight="1">
      <c r="K94" s="609"/>
      <c r="M94" s="609"/>
      <c r="N94" s="638"/>
      <c r="O94" s="609"/>
      <c r="P94" s="638"/>
      <c r="T94" s="586"/>
      <c r="U94" s="586"/>
      <c r="V94" s="586"/>
      <c r="W94" s="586"/>
      <c r="X94" s="586"/>
      <c r="Y94" s="586"/>
      <c r="Z94" s="586"/>
    </row>
    <row r="95" spans="11:26" ht="15.75" customHeight="1">
      <c r="K95" s="609"/>
      <c r="M95" s="609"/>
      <c r="N95" s="638"/>
      <c r="O95" s="609"/>
      <c r="P95" s="638"/>
      <c r="T95" s="586"/>
      <c r="U95" s="586"/>
      <c r="V95" s="586"/>
      <c r="W95" s="586"/>
      <c r="X95" s="586"/>
      <c r="Y95" s="586"/>
      <c r="Z95" s="586"/>
    </row>
    <row r="96" spans="11:26" ht="15.75" customHeight="1">
      <c r="K96" s="609"/>
      <c r="M96" s="609"/>
      <c r="N96" s="638"/>
      <c r="O96" s="609"/>
      <c r="P96" s="638"/>
      <c r="T96" s="586"/>
      <c r="U96" s="586"/>
      <c r="V96" s="586"/>
      <c r="W96" s="586"/>
      <c r="X96" s="586"/>
      <c r="Y96" s="586"/>
      <c r="Z96" s="586"/>
    </row>
    <row r="97" spans="11:26" ht="15.75" customHeight="1">
      <c r="K97" s="609"/>
      <c r="M97" s="609"/>
      <c r="N97" s="638"/>
      <c r="O97" s="609"/>
      <c r="P97" s="638"/>
      <c r="T97" s="586"/>
      <c r="U97" s="586"/>
      <c r="V97" s="586"/>
      <c r="W97" s="586"/>
      <c r="X97" s="586"/>
      <c r="Y97" s="586"/>
      <c r="Z97" s="586"/>
    </row>
    <row r="98" spans="11:26" ht="15.75" customHeight="1">
      <c r="K98" s="609"/>
      <c r="M98" s="609"/>
      <c r="N98" s="638"/>
      <c r="O98" s="609"/>
      <c r="P98" s="638"/>
      <c r="T98" s="586"/>
      <c r="U98" s="586"/>
      <c r="V98" s="586"/>
      <c r="W98" s="586"/>
      <c r="X98" s="586"/>
      <c r="Y98" s="586"/>
      <c r="Z98" s="586"/>
    </row>
    <row r="99" spans="11:26" ht="15.75" customHeight="1">
      <c r="K99" s="609"/>
      <c r="M99" s="609"/>
      <c r="N99" s="638"/>
      <c r="O99" s="609"/>
      <c r="P99" s="638"/>
      <c r="T99" s="586"/>
      <c r="U99" s="586"/>
      <c r="V99" s="586"/>
      <c r="W99" s="586"/>
      <c r="X99" s="586"/>
      <c r="Y99" s="586"/>
      <c r="Z99" s="586"/>
    </row>
    <row r="100" spans="11:26" ht="15.75" customHeight="1">
      <c r="K100" s="609"/>
      <c r="M100" s="609"/>
      <c r="N100" s="638"/>
      <c r="O100" s="609"/>
      <c r="P100" s="638"/>
      <c r="T100" s="586"/>
      <c r="U100" s="586"/>
      <c r="V100" s="586"/>
      <c r="W100" s="586"/>
      <c r="X100" s="586"/>
      <c r="Y100" s="586"/>
      <c r="Z100" s="586"/>
    </row>
    <row r="101" spans="11:26" ht="15.75" customHeight="1">
      <c r="K101" s="609"/>
      <c r="M101" s="609"/>
      <c r="N101" s="638"/>
      <c r="O101" s="609"/>
      <c r="P101" s="638"/>
      <c r="T101" s="586"/>
      <c r="U101" s="586"/>
      <c r="V101" s="586"/>
      <c r="W101" s="586"/>
      <c r="X101" s="586"/>
      <c r="Y101" s="586"/>
      <c r="Z101" s="586"/>
    </row>
    <row r="102" spans="11:26" ht="15.75" customHeight="1">
      <c r="K102" s="609"/>
      <c r="M102" s="609"/>
      <c r="N102" s="638"/>
      <c r="O102" s="609"/>
      <c r="P102" s="638"/>
      <c r="T102" s="586"/>
      <c r="U102" s="586"/>
      <c r="V102" s="586"/>
      <c r="W102" s="586"/>
      <c r="X102" s="586"/>
      <c r="Y102" s="586"/>
      <c r="Z102" s="586"/>
    </row>
    <row r="103" spans="11:26" ht="15.75" customHeight="1">
      <c r="K103" s="609"/>
      <c r="M103" s="609"/>
      <c r="N103" s="638"/>
      <c r="O103" s="609"/>
      <c r="P103" s="638"/>
      <c r="T103" s="586"/>
      <c r="U103" s="586"/>
      <c r="V103" s="586"/>
      <c r="W103" s="586"/>
      <c r="X103" s="586"/>
      <c r="Y103" s="586"/>
      <c r="Z103" s="586"/>
    </row>
    <row r="104" spans="11:26" ht="15.75" customHeight="1">
      <c r="K104" s="609"/>
      <c r="M104" s="609"/>
      <c r="N104" s="638"/>
      <c r="O104" s="609"/>
      <c r="P104" s="638"/>
      <c r="T104" s="586"/>
      <c r="U104" s="586"/>
      <c r="V104" s="586"/>
      <c r="W104" s="586"/>
      <c r="X104" s="586"/>
      <c r="Y104" s="586"/>
      <c r="Z104" s="586"/>
    </row>
    <row r="105" spans="11:26" ht="15.75" customHeight="1">
      <c r="K105" s="609"/>
      <c r="M105" s="609"/>
      <c r="N105" s="638"/>
      <c r="O105" s="609"/>
      <c r="P105" s="638"/>
      <c r="T105" s="586"/>
      <c r="U105" s="586"/>
      <c r="V105" s="586"/>
      <c r="W105" s="586"/>
      <c r="X105" s="586"/>
      <c r="Y105" s="586"/>
      <c r="Z105" s="586"/>
    </row>
    <row r="106" spans="11:26" ht="15.75" customHeight="1">
      <c r="K106" s="609"/>
      <c r="M106" s="609"/>
      <c r="N106" s="638"/>
      <c r="O106" s="609"/>
      <c r="P106" s="638"/>
      <c r="T106" s="586"/>
      <c r="U106" s="586"/>
      <c r="V106" s="586"/>
      <c r="W106" s="586"/>
      <c r="X106" s="586"/>
      <c r="Y106" s="586"/>
      <c r="Z106" s="586"/>
    </row>
    <row r="107" spans="11:26" ht="15.75" customHeight="1">
      <c r="K107" s="609"/>
      <c r="M107" s="609"/>
      <c r="N107" s="638"/>
      <c r="O107" s="609"/>
      <c r="P107" s="638"/>
      <c r="T107" s="586"/>
      <c r="U107" s="586"/>
      <c r="V107" s="586"/>
      <c r="W107" s="586"/>
      <c r="X107" s="586"/>
      <c r="Y107" s="586"/>
      <c r="Z107" s="586"/>
    </row>
    <row r="108" spans="11:26" ht="15.75" customHeight="1">
      <c r="K108" s="609"/>
      <c r="M108" s="609"/>
      <c r="N108" s="638"/>
      <c r="O108" s="609"/>
      <c r="P108" s="638"/>
      <c r="T108" s="586"/>
      <c r="U108" s="586"/>
      <c r="V108" s="586"/>
      <c r="W108" s="586"/>
      <c r="X108" s="586"/>
      <c r="Y108" s="586"/>
      <c r="Z108" s="586"/>
    </row>
    <row r="109" spans="11:26" ht="15.75" customHeight="1">
      <c r="K109" s="609"/>
      <c r="M109" s="609"/>
      <c r="N109" s="638"/>
      <c r="O109" s="609"/>
      <c r="P109" s="638"/>
      <c r="T109" s="586"/>
      <c r="U109" s="586"/>
      <c r="V109" s="586"/>
      <c r="W109" s="586"/>
      <c r="X109" s="586"/>
      <c r="Y109" s="586"/>
      <c r="Z109" s="586"/>
    </row>
    <row r="110" spans="11:26" ht="15.75" customHeight="1">
      <c r="K110" s="609"/>
      <c r="M110" s="609"/>
      <c r="N110" s="638"/>
      <c r="O110" s="609"/>
      <c r="P110" s="638"/>
      <c r="T110" s="586"/>
      <c r="U110" s="586"/>
      <c r="V110" s="586"/>
      <c r="W110" s="586"/>
      <c r="X110" s="586"/>
      <c r="Y110" s="586"/>
      <c r="Z110" s="586"/>
    </row>
    <row r="111" spans="11:26" ht="15.75" customHeight="1">
      <c r="K111" s="609"/>
      <c r="M111" s="609"/>
      <c r="N111" s="638"/>
      <c r="O111" s="609"/>
      <c r="P111" s="638"/>
      <c r="T111" s="586"/>
      <c r="U111" s="586"/>
      <c r="V111" s="586"/>
      <c r="W111" s="586"/>
      <c r="X111" s="586"/>
      <c r="Y111" s="586"/>
      <c r="Z111" s="586"/>
    </row>
    <row r="112" spans="11:26" ht="15.75" customHeight="1">
      <c r="K112" s="609"/>
      <c r="M112" s="609"/>
      <c r="N112" s="638"/>
      <c r="O112" s="609"/>
      <c r="P112" s="638"/>
      <c r="T112" s="586"/>
      <c r="U112" s="586"/>
      <c r="V112" s="586"/>
      <c r="W112" s="586"/>
      <c r="X112" s="586"/>
      <c r="Y112" s="586"/>
      <c r="Z112" s="586"/>
    </row>
    <row r="113" spans="11:26" ht="15.75" customHeight="1">
      <c r="K113" s="609"/>
      <c r="M113" s="609"/>
      <c r="N113" s="638"/>
      <c r="O113" s="609"/>
      <c r="P113" s="638"/>
      <c r="T113" s="586"/>
      <c r="U113" s="586"/>
      <c r="V113" s="586"/>
      <c r="W113" s="586"/>
      <c r="X113" s="586"/>
      <c r="Y113" s="586"/>
      <c r="Z113" s="586"/>
    </row>
    <row r="114" spans="11:26" ht="15.75" customHeight="1">
      <c r="K114" s="609"/>
      <c r="M114" s="609"/>
      <c r="N114" s="638"/>
      <c r="O114" s="609"/>
      <c r="P114" s="638"/>
      <c r="T114" s="586"/>
      <c r="U114" s="586"/>
      <c r="V114" s="586"/>
      <c r="W114" s="586"/>
      <c r="X114" s="586"/>
      <c r="Y114" s="586"/>
      <c r="Z114" s="586"/>
    </row>
    <row r="115" spans="11:26" ht="15.75" customHeight="1">
      <c r="K115" s="609"/>
      <c r="M115" s="609"/>
      <c r="N115" s="638"/>
      <c r="O115" s="609"/>
      <c r="P115" s="638"/>
      <c r="T115" s="586"/>
      <c r="U115" s="586"/>
      <c r="V115" s="586"/>
      <c r="W115" s="586"/>
      <c r="X115" s="586"/>
      <c r="Y115" s="586"/>
      <c r="Z115" s="586"/>
    </row>
    <row r="116" spans="11:26" ht="15.75" customHeight="1">
      <c r="K116" s="609"/>
      <c r="M116" s="609"/>
      <c r="N116" s="638"/>
      <c r="O116" s="609"/>
      <c r="P116" s="638"/>
      <c r="T116" s="586"/>
      <c r="U116" s="586"/>
      <c r="V116" s="586"/>
      <c r="W116" s="586"/>
      <c r="X116" s="586"/>
      <c r="Y116" s="586"/>
      <c r="Z116" s="586"/>
    </row>
    <row r="117" spans="11:26" ht="15.75" customHeight="1">
      <c r="K117" s="609"/>
      <c r="M117" s="609"/>
      <c r="N117" s="638"/>
      <c r="O117" s="609"/>
      <c r="P117" s="638"/>
      <c r="T117" s="586"/>
      <c r="U117" s="586"/>
      <c r="V117" s="586"/>
      <c r="W117" s="586"/>
      <c r="X117" s="586"/>
      <c r="Y117" s="586"/>
      <c r="Z117" s="586"/>
    </row>
    <row r="118" spans="11:26" ht="15.75" customHeight="1">
      <c r="K118" s="609"/>
      <c r="M118" s="609"/>
      <c r="N118" s="638"/>
      <c r="O118" s="609"/>
      <c r="P118" s="638"/>
      <c r="T118" s="586"/>
      <c r="U118" s="586"/>
      <c r="V118" s="586"/>
      <c r="W118" s="586"/>
      <c r="X118" s="586"/>
      <c r="Y118" s="586"/>
      <c r="Z118" s="586"/>
    </row>
    <row r="119" spans="11:26" ht="15.75" customHeight="1">
      <c r="K119" s="609"/>
      <c r="M119" s="609"/>
      <c r="N119" s="638"/>
      <c r="O119" s="609"/>
      <c r="P119" s="638"/>
      <c r="T119" s="586"/>
      <c r="U119" s="586"/>
      <c r="V119" s="586"/>
      <c r="W119" s="586"/>
      <c r="X119" s="586"/>
      <c r="Y119" s="586"/>
      <c r="Z119" s="586"/>
    </row>
    <row r="120" spans="11:26" ht="15.75" customHeight="1">
      <c r="K120" s="609"/>
      <c r="M120" s="609"/>
      <c r="N120" s="638"/>
      <c r="O120" s="609"/>
      <c r="P120" s="638"/>
      <c r="T120" s="586"/>
      <c r="U120" s="586"/>
      <c r="V120" s="586"/>
      <c r="W120" s="586"/>
      <c r="X120" s="586"/>
      <c r="Y120" s="586"/>
      <c r="Z120" s="586"/>
    </row>
    <row r="121" spans="11:26" ht="15.75" customHeight="1">
      <c r="K121" s="609"/>
      <c r="M121" s="609"/>
      <c r="N121" s="638"/>
      <c r="O121" s="609"/>
      <c r="P121" s="638"/>
      <c r="T121" s="586"/>
      <c r="U121" s="586"/>
      <c r="V121" s="586"/>
      <c r="W121" s="586"/>
      <c r="X121" s="586"/>
      <c r="Y121" s="586"/>
      <c r="Z121" s="586"/>
    </row>
    <row r="122" spans="11:26" ht="15.75" customHeight="1">
      <c r="K122" s="609"/>
      <c r="M122" s="609"/>
      <c r="N122" s="638"/>
      <c r="O122" s="609"/>
      <c r="P122" s="638"/>
      <c r="T122" s="586"/>
      <c r="U122" s="586"/>
      <c r="V122" s="586"/>
      <c r="W122" s="586"/>
      <c r="X122" s="586"/>
      <c r="Y122" s="586"/>
      <c r="Z122" s="586"/>
    </row>
    <row r="123" spans="11:26" ht="15.75" customHeight="1">
      <c r="K123" s="609"/>
      <c r="M123" s="609"/>
      <c r="N123" s="638"/>
      <c r="O123" s="609"/>
      <c r="P123" s="638"/>
      <c r="T123" s="586"/>
      <c r="U123" s="586"/>
      <c r="V123" s="586"/>
      <c r="W123" s="586"/>
      <c r="X123" s="586"/>
      <c r="Y123" s="586"/>
      <c r="Z123" s="586"/>
    </row>
    <row r="124" spans="11:26" ht="15.75" customHeight="1">
      <c r="K124" s="609"/>
      <c r="M124" s="609"/>
      <c r="N124" s="638"/>
      <c r="O124" s="609"/>
      <c r="P124" s="638"/>
      <c r="T124" s="586"/>
      <c r="U124" s="586"/>
      <c r="V124" s="586"/>
      <c r="W124" s="586"/>
      <c r="X124" s="586"/>
      <c r="Y124" s="586"/>
      <c r="Z124" s="586"/>
    </row>
    <row r="125" spans="11:26" ht="15.75" customHeight="1">
      <c r="K125" s="609"/>
      <c r="M125" s="609"/>
      <c r="N125" s="638"/>
      <c r="O125" s="609"/>
      <c r="P125" s="638"/>
      <c r="T125" s="586"/>
      <c r="U125" s="586"/>
      <c r="V125" s="586"/>
      <c r="W125" s="586"/>
      <c r="X125" s="586"/>
      <c r="Y125" s="586"/>
      <c r="Z125" s="586"/>
    </row>
    <row r="126" spans="11:26" ht="15.75" customHeight="1">
      <c r="K126" s="609"/>
      <c r="M126" s="609"/>
      <c r="N126" s="638"/>
      <c r="O126" s="609"/>
      <c r="P126" s="638"/>
      <c r="T126" s="586"/>
      <c r="U126" s="586"/>
      <c r="V126" s="586"/>
      <c r="W126" s="586"/>
      <c r="X126" s="586"/>
      <c r="Y126" s="586"/>
      <c r="Z126" s="586"/>
    </row>
    <row r="127" spans="11:26" ht="15.75" customHeight="1">
      <c r="K127" s="609"/>
      <c r="M127" s="609"/>
      <c r="N127" s="638"/>
      <c r="O127" s="609"/>
      <c r="P127" s="638"/>
      <c r="T127" s="586"/>
      <c r="U127" s="586"/>
      <c r="V127" s="586"/>
      <c r="W127" s="586"/>
      <c r="X127" s="586"/>
      <c r="Y127" s="586"/>
      <c r="Z127" s="586"/>
    </row>
    <row r="128" spans="11:26" ht="15.75" customHeight="1">
      <c r="K128" s="609"/>
      <c r="M128" s="609"/>
      <c r="N128" s="638"/>
      <c r="O128" s="609"/>
      <c r="P128" s="638"/>
      <c r="T128" s="586"/>
      <c r="U128" s="586"/>
      <c r="V128" s="586"/>
      <c r="W128" s="586"/>
      <c r="X128" s="586"/>
      <c r="Y128" s="586"/>
      <c r="Z128" s="586"/>
    </row>
    <row r="129" spans="11:26" ht="15.75" customHeight="1">
      <c r="K129" s="609"/>
      <c r="M129" s="609"/>
      <c r="N129" s="638"/>
      <c r="O129" s="609"/>
      <c r="P129" s="638"/>
      <c r="T129" s="586"/>
      <c r="U129" s="586"/>
      <c r="V129" s="586"/>
      <c r="W129" s="586"/>
      <c r="X129" s="586"/>
      <c r="Y129" s="586"/>
      <c r="Z129" s="586"/>
    </row>
    <row r="130" spans="11:26" ht="15.75" customHeight="1">
      <c r="K130" s="609"/>
      <c r="M130" s="609"/>
      <c r="N130" s="638"/>
      <c r="O130" s="609"/>
      <c r="P130" s="638"/>
      <c r="T130" s="586"/>
      <c r="U130" s="586"/>
      <c r="V130" s="586"/>
      <c r="W130" s="586"/>
      <c r="X130" s="586"/>
      <c r="Y130" s="586"/>
      <c r="Z130" s="586"/>
    </row>
    <row r="131" spans="11:26" ht="15.75" customHeight="1">
      <c r="K131" s="609"/>
      <c r="M131" s="609"/>
      <c r="N131" s="638"/>
      <c r="O131" s="609"/>
      <c r="P131" s="638"/>
      <c r="T131" s="586"/>
      <c r="U131" s="586"/>
      <c r="V131" s="586"/>
      <c r="W131" s="586"/>
      <c r="X131" s="586"/>
      <c r="Y131" s="586"/>
      <c r="Z131" s="586"/>
    </row>
    <row r="132" spans="11:26" ht="15.75" customHeight="1">
      <c r="K132" s="609"/>
      <c r="M132" s="609"/>
      <c r="N132" s="638"/>
      <c r="O132" s="609"/>
      <c r="P132" s="638"/>
      <c r="T132" s="586"/>
      <c r="U132" s="586"/>
      <c r="V132" s="586"/>
      <c r="W132" s="586"/>
      <c r="X132" s="586"/>
      <c r="Y132" s="586"/>
      <c r="Z132" s="586"/>
    </row>
    <row r="133" spans="11:26" ht="15.75" customHeight="1">
      <c r="K133" s="609"/>
      <c r="M133" s="609"/>
      <c r="N133" s="638"/>
      <c r="O133" s="609"/>
      <c r="P133" s="638"/>
      <c r="T133" s="586"/>
      <c r="U133" s="586"/>
      <c r="V133" s="586"/>
      <c r="W133" s="586"/>
      <c r="X133" s="586"/>
      <c r="Y133" s="586"/>
      <c r="Z133" s="586"/>
    </row>
    <row r="134" spans="11:26" ht="15.75" customHeight="1">
      <c r="K134" s="609"/>
      <c r="M134" s="609"/>
      <c r="N134" s="638"/>
      <c r="O134" s="609"/>
      <c r="P134" s="638"/>
      <c r="T134" s="586"/>
      <c r="U134" s="586"/>
      <c r="V134" s="586"/>
      <c r="W134" s="586"/>
      <c r="X134" s="586"/>
      <c r="Y134" s="586"/>
      <c r="Z134" s="586"/>
    </row>
    <row r="135" spans="11:26" ht="15.75" customHeight="1">
      <c r="K135" s="609"/>
      <c r="M135" s="609"/>
      <c r="N135" s="638"/>
      <c r="O135" s="609"/>
      <c r="P135" s="638"/>
      <c r="T135" s="586"/>
      <c r="U135" s="586"/>
      <c r="V135" s="586"/>
      <c r="W135" s="586"/>
      <c r="X135" s="586"/>
      <c r="Y135" s="586"/>
      <c r="Z135" s="586"/>
    </row>
    <row r="136" spans="11:26" ht="15.75" customHeight="1">
      <c r="K136" s="609"/>
      <c r="M136" s="609"/>
      <c r="N136" s="638"/>
      <c r="O136" s="609"/>
      <c r="P136" s="638"/>
      <c r="T136" s="586"/>
      <c r="U136" s="586"/>
      <c r="V136" s="586"/>
      <c r="W136" s="586"/>
      <c r="X136" s="586"/>
      <c r="Y136" s="586"/>
      <c r="Z136" s="586"/>
    </row>
    <row r="137" spans="11:26" ht="15.75" customHeight="1">
      <c r="K137" s="609"/>
      <c r="M137" s="609"/>
      <c r="N137" s="638"/>
      <c r="O137" s="609"/>
      <c r="P137" s="638"/>
      <c r="T137" s="586"/>
      <c r="U137" s="586"/>
      <c r="V137" s="586"/>
      <c r="W137" s="586"/>
      <c r="X137" s="586"/>
      <c r="Y137" s="586"/>
      <c r="Z137" s="586"/>
    </row>
    <row r="138" spans="11:26" ht="15.75" customHeight="1">
      <c r="K138" s="609"/>
      <c r="M138" s="609"/>
      <c r="N138" s="638"/>
      <c r="O138" s="609"/>
      <c r="P138" s="638"/>
      <c r="T138" s="586"/>
      <c r="U138" s="586"/>
      <c r="V138" s="586"/>
      <c r="W138" s="586"/>
      <c r="X138" s="586"/>
      <c r="Y138" s="586"/>
      <c r="Z138" s="586"/>
    </row>
    <row r="139" spans="11:26" ht="15.75" customHeight="1">
      <c r="K139" s="609"/>
      <c r="M139" s="609"/>
      <c r="N139" s="638"/>
      <c r="O139" s="609"/>
      <c r="P139" s="638"/>
      <c r="T139" s="586"/>
      <c r="U139" s="586"/>
      <c r="V139" s="586"/>
      <c r="W139" s="586"/>
      <c r="X139" s="586"/>
      <c r="Y139" s="586"/>
      <c r="Z139" s="586"/>
    </row>
    <row r="140" spans="11:26" ht="15.75" customHeight="1">
      <c r="K140" s="609"/>
      <c r="M140" s="609"/>
      <c r="N140" s="638"/>
      <c r="O140" s="609"/>
      <c r="P140" s="638"/>
      <c r="T140" s="586"/>
      <c r="U140" s="586"/>
      <c r="V140" s="586"/>
      <c r="W140" s="586"/>
      <c r="X140" s="586"/>
      <c r="Y140" s="586"/>
      <c r="Z140" s="586"/>
    </row>
    <row r="141" spans="11:26" ht="15.75" customHeight="1">
      <c r="K141" s="609"/>
      <c r="M141" s="609"/>
      <c r="N141" s="638"/>
      <c r="O141" s="609"/>
      <c r="P141" s="638"/>
      <c r="T141" s="586"/>
      <c r="U141" s="586"/>
      <c r="V141" s="586"/>
      <c r="W141" s="586"/>
      <c r="X141" s="586"/>
      <c r="Y141" s="586"/>
      <c r="Z141" s="586"/>
    </row>
    <row r="142" spans="11:26" ht="15.75" customHeight="1">
      <c r="K142" s="609"/>
      <c r="M142" s="609"/>
      <c r="N142" s="638"/>
      <c r="O142" s="609"/>
      <c r="P142" s="638"/>
      <c r="T142" s="586"/>
      <c r="U142" s="586"/>
      <c r="V142" s="586"/>
      <c r="W142" s="586"/>
      <c r="X142" s="586"/>
      <c r="Y142" s="586"/>
      <c r="Z142" s="586"/>
    </row>
    <row r="143" spans="11:26" ht="15.75" customHeight="1">
      <c r="K143" s="609"/>
      <c r="M143" s="609"/>
      <c r="N143" s="638"/>
      <c r="O143" s="609"/>
      <c r="P143" s="638"/>
      <c r="T143" s="586"/>
      <c r="U143" s="586"/>
      <c r="V143" s="586"/>
      <c r="W143" s="586"/>
      <c r="X143" s="586"/>
      <c r="Y143" s="586"/>
      <c r="Z143" s="586"/>
    </row>
    <row r="144" spans="11:26" ht="15.75" customHeight="1">
      <c r="K144" s="609"/>
      <c r="M144" s="609"/>
      <c r="N144" s="638"/>
      <c r="O144" s="609"/>
      <c r="P144" s="638"/>
      <c r="T144" s="586"/>
      <c r="U144" s="586"/>
      <c r="V144" s="586"/>
      <c r="W144" s="586"/>
      <c r="X144" s="586"/>
      <c r="Y144" s="586"/>
      <c r="Z144" s="586"/>
    </row>
    <row r="145" spans="11:26" ht="15.75" customHeight="1">
      <c r="K145" s="609"/>
      <c r="M145" s="609"/>
      <c r="N145" s="638"/>
      <c r="O145" s="609"/>
      <c r="P145" s="638"/>
      <c r="T145" s="586"/>
      <c r="U145" s="586"/>
      <c r="V145" s="586"/>
      <c r="W145" s="586"/>
      <c r="X145" s="586"/>
      <c r="Y145" s="586"/>
      <c r="Z145" s="586"/>
    </row>
    <row r="146" spans="11:26" ht="15.75" customHeight="1">
      <c r="K146" s="609"/>
      <c r="M146" s="609"/>
      <c r="N146" s="638"/>
      <c r="O146" s="609"/>
      <c r="P146" s="638"/>
      <c r="T146" s="586"/>
      <c r="U146" s="586"/>
      <c r="V146" s="586"/>
      <c r="W146" s="586"/>
      <c r="X146" s="586"/>
      <c r="Y146" s="586"/>
      <c r="Z146" s="586"/>
    </row>
    <row r="147" spans="11:26" ht="15.75" customHeight="1">
      <c r="K147" s="609"/>
      <c r="M147" s="609"/>
      <c r="N147" s="638"/>
      <c r="O147" s="609"/>
      <c r="P147" s="638"/>
      <c r="T147" s="586"/>
      <c r="U147" s="586"/>
      <c r="V147" s="586"/>
      <c r="W147" s="586"/>
      <c r="X147" s="586"/>
      <c r="Y147" s="586"/>
      <c r="Z147" s="586"/>
    </row>
    <row r="148" spans="11:26" ht="15.75" customHeight="1">
      <c r="K148" s="609"/>
      <c r="M148" s="609"/>
      <c r="N148" s="638"/>
      <c r="O148" s="609"/>
      <c r="P148" s="638"/>
      <c r="T148" s="586"/>
      <c r="U148" s="586"/>
      <c r="V148" s="586"/>
      <c r="W148" s="586"/>
      <c r="X148" s="586"/>
      <c r="Y148" s="586"/>
      <c r="Z148" s="586"/>
    </row>
    <row r="149" spans="11:26" ht="15.75" customHeight="1">
      <c r="K149" s="609"/>
      <c r="M149" s="609"/>
      <c r="N149" s="638"/>
      <c r="O149" s="609"/>
      <c r="P149" s="638"/>
      <c r="T149" s="586"/>
      <c r="U149" s="586"/>
      <c r="V149" s="586"/>
      <c r="W149" s="586"/>
      <c r="X149" s="586"/>
      <c r="Y149" s="586"/>
      <c r="Z149" s="586"/>
    </row>
    <row r="150" spans="11:26" ht="15.75" customHeight="1">
      <c r="K150" s="609"/>
      <c r="M150" s="609"/>
      <c r="N150" s="638"/>
      <c r="O150" s="609"/>
      <c r="P150" s="638"/>
      <c r="T150" s="586"/>
      <c r="U150" s="586"/>
      <c r="V150" s="586"/>
      <c r="W150" s="586"/>
      <c r="X150" s="586"/>
      <c r="Y150" s="586"/>
      <c r="Z150" s="586"/>
    </row>
    <row r="151" spans="11:26" ht="15.75" customHeight="1">
      <c r="K151" s="609"/>
      <c r="M151" s="609"/>
      <c r="N151" s="638"/>
      <c r="O151" s="609"/>
      <c r="P151" s="638"/>
      <c r="T151" s="586"/>
      <c r="U151" s="586"/>
      <c r="V151" s="586"/>
      <c r="W151" s="586"/>
      <c r="X151" s="586"/>
      <c r="Y151" s="586"/>
      <c r="Z151" s="586"/>
    </row>
    <row r="152" spans="11:26" ht="15.75" customHeight="1">
      <c r="K152" s="609"/>
      <c r="M152" s="609"/>
      <c r="N152" s="638"/>
      <c r="O152" s="609"/>
      <c r="P152" s="638"/>
      <c r="T152" s="586"/>
      <c r="U152" s="586"/>
      <c r="V152" s="586"/>
      <c r="W152" s="586"/>
      <c r="X152" s="586"/>
      <c r="Y152" s="586"/>
      <c r="Z152" s="586"/>
    </row>
    <row r="153" spans="11:26" ht="15.75" customHeight="1">
      <c r="K153" s="609"/>
      <c r="M153" s="609"/>
      <c r="N153" s="638"/>
      <c r="O153" s="609"/>
      <c r="P153" s="638"/>
      <c r="T153" s="586"/>
      <c r="U153" s="586"/>
      <c r="V153" s="586"/>
      <c r="W153" s="586"/>
      <c r="X153" s="586"/>
      <c r="Y153" s="586"/>
      <c r="Z153" s="586"/>
    </row>
    <row r="154" spans="11:26" ht="15.75" customHeight="1">
      <c r="K154" s="609"/>
      <c r="M154" s="609"/>
      <c r="N154" s="638"/>
      <c r="O154" s="609"/>
      <c r="P154" s="638"/>
      <c r="T154" s="586"/>
      <c r="U154" s="586"/>
      <c r="V154" s="586"/>
      <c r="W154" s="586"/>
      <c r="X154" s="586"/>
      <c r="Y154" s="586"/>
      <c r="Z154" s="586"/>
    </row>
    <row r="155" spans="11:26" ht="15.75" customHeight="1">
      <c r="K155" s="609"/>
      <c r="M155" s="609"/>
      <c r="N155" s="638"/>
      <c r="O155" s="609"/>
      <c r="P155" s="638"/>
      <c r="T155" s="586"/>
      <c r="U155" s="586"/>
      <c r="V155" s="586"/>
      <c r="W155" s="586"/>
      <c r="X155" s="586"/>
      <c r="Y155" s="586"/>
      <c r="Z155" s="586"/>
    </row>
    <row r="156" spans="11:26" ht="15.75" customHeight="1">
      <c r="K156" s="609"/>
      <c r="M156" s="609"/>
      <c r="N156" s="638"/>
      <c r="O156" s="609"/>
      <c r="P156" s="638"/>
      <c r="T156" s="586"/>
      <c r="U156" s="586"/>
      <c r="V156" s="586"/>
      <c r="W156" s="586"/>
      <c r="X156" s="586"/>
      <c r="Y156" s="586"/>
      <c r="Z156" s="586"/>
    </row>
    <row r="157" spans="11:26" ht="15.75" customHeight="1">
      <c r="K157" s="609"/>
      <c r="M157" s="609"/>
      <c r="N157" s="638"/>
      <c r="O157" s="609"/>
      <c r="P157" s="638"/>
      <c r="T157" s="586"/>
      <c r="U157" s="586"/>
      <c r="V157" s="586"/>
      <c r="W157" s="586"/>
      <c r="X157" s="586"/>
      <c r="Y157" s="586"/>
      <c r="Z157" s="586"/>
    </row>
    <row r="158" spans="11:26" ht="15.75" customHeight="1">
      <c r="K158" s="609"/>
      <c r="M158" s="609"/>
      <c r="N158" s="638"/>
      <c r="O158" s="609"/>
      <c r="P158" s="638"/>
      <c r="T158" s="586"/>
      <c r="U158" s="586"/>
      <c r="V158" s="586"/>
      <c r="W158" s="586"/>
      <c r="X158" s="586"/>
      <c r="Y158" s="586"/>
      <c r="Z158" s="586"/>
    </row>
    <row r="159" spans="11:26" ht="15.75" customHeight="1">
      <c r="K159" s="609"/>
      <c r="M159" s="609"/>
      <c r="N159" s="638"/>
      <c r="O159" s="609"/>
      <c r="P159" s="638"/>
      <c r="T159" s="586"/>
      <c r="U159" s="586"/>
      <c r="V159" s="586"/>
      <c r="W159" s="586"/>
      <c r="X159" s="586"/>
      <c r="Y159" s="586"/>
      <c r="Z159" s="586"/>
    </row>
    <row r="160" spans="11:26" ht="15.75" customHeight="1">
      <c r="K160" s="609"/>
      <c r="M160" s="609"/>
      <c r="N160" s="638"/>
      <c r="O160" s="609"/>
      <c r="P160" s="638"/>
      <c r="T160" s="586"/>
      <c r="U160" s="586"/>
      <c r="V160" s="586"/>
      <c r="W160" s="586"/>
      <c r="X160" s="586"/>
      <c r="Y160" s="586"/>
      <c r="Z160" s="586"/>
    </row>
    <row r="161" spans="11:26" ht="15.75" customHeight="1">
      <c r="K161" s="609"/>
      <c r="M161" s="609"/>
      <c r="N161" s="638"/>
      <c r="O161" s="609"/>
      <c r="P161" s="638"/>
      <c r="T161" s="586"/>
      <c r="U161" s="586"/>
      <c r="V161" s="586"/>
      <c r="W161" s="586"/>
      <c r="X161" s="586"/>
      <c r="Y161" s="586"/>
      <c r="Z161" s="586"/>
    </row>
    <row r="162" spans="11:26" ht="15.75" customHeight="1">
      <c r="K162" s="609"/>
      <c r="M162" s="609"/>
      <c r="N162" s="638"/>
      <c r="O162" s="609"/>
      <c r="P162" s="638"/>
      <c r="T162" s="586"/>
      <c r="U162" s="586"/>
      <c r="V162" s="586"/>
      <c r="W162" s="586"/>
      <c r="X162" s="586"/>
      <c r="Y162" s="586"/>
      <c r="Z162" s="586"/>
    </row>
    <row r="163" spans="11:26" ht="15.75" customHeight="1">
      <c r="K163" s="609"/>
      <c r="M163" s="609"/>
      <c r="N163" s="638"/>
      <c r="O163" s="609"/>
      <c r="P163" s="638"/>
      <c r="T163" s="586"/>
      <c r="U163" s="586"/>
      <c r="V163" s="586"/>
      <c r="W163" s="586"/>
      <c r="X163" s="586"/>
      <c r="Y163" s="586"/>
      <c r="Z163" s="586"/>
    </row>
    <row r="164" spans="11:26" ht="15.75" customHeight="1">
      <c r="K164" s="609"/>
      <c r="M164" s="609"/>
      <c r="N164" s="638"/>
      <c r="O164" s="609"/>
      <c r="P164" s="638"/>
      <c r="T164" s="586"/>
      <c r="U164" s="586"/>
      <c r="V164" s="586"/>
      <c r="W164" s="586"/>
      <c r="X164" s="586"/>
      <c r="Y164" s="586"/>
      <c r="Z164" s="586"/>
    </row>
    <row r="165" spans="11:26" ht="15.75" customHeight="1">
      <c r="K165" s="609"/>
      <c r="M165" s="609"/>
      <c r="N165" s="638"/>
      <c r="O165" s="609"/>
      <c r="P165" s="638"/>
      <c r="T165" s="586"/>
      <c r="U165" s="586"/>
      <c r="V165" s="586"/>
      <c r="W165" s="586"/>
      <c r="X165" s="586"/>
      <c r="Y165" s="586"/>
      <c r="Z165" s="586"/>
    </row>
    <row r="166" spans="11:26" ht="15.75" customHeight="1">
      <c r="K166" s="609"/>
      <c r="M166" s="609"/>
      <c r="N166" s="638"/>
      <c r="O166" s="609"/>
      <c r="P166" s="638"/>
      <c r="T166" s="586"/>
      <c r="U166" s="586"/>
      <c r="V166" s="586"/>
      <c r="W166" s="586"/>
      <c r="X166" s="586"/>
      <c r="Y166" s="586"/>
      <c r="Z166" s="586"/>
    </row>
    <row r="167" spans="11:26" ht="15.75" customHeight="1">
      <c r="K167" s="609"/>
      <c r="M167" s="609"/>
      <c r="N167" s="638"/>
      <c r="O167" s="609"/>
      <c r="P167" s="638"/>
      <c r="T167" s="586"/>
      <c r="U167" s="586"/>
      <c r="V167" s="586"/>
      <c r="W167" s="586"/>
      <c r="X167" s="586"/>
      <c r="Y167" s="586"/>
      <c r="Z167" s="586"/>
    </row>
    <row r="168" spans="11:26" ht="15.75" customHeight="1">
      <c r="K168" s="609"/>
      <c r="M168" s="609"/>
      <c r="N168" s="638"/>
      <c r="O168" s="609"/>
      <c r="P168" s="638"/>
      <c r="T168" s="586"/>
      <c r="U168" s="586"/>
      <c r="V168" s="586"/>
      <c r="W168" s="586"/>
      <c r="X168" s="586"/>
      <c r="Y168" s="586"/>
      <c r="Z168" s="586"/>
    </row>
    <row r="169" spans="11:26" ht="15.75" customHeight="1">
      <c r="K169" s="609"/>
      <c r="M169" s="609"/>
      <c r="N169" s="638"/>
      <c r="O169" s="609"/>
      <c r="P169" s="638"/>
      <c r="T169" s="586"/>
      <c r="U169" s="586"/>
      <c r="V169" s="586"/>
      <c r="W169" s="586"/>
      <c r="X169" s="586"/>
      <c r="Y169" s="586"/>
      <c r="Z169" s="586"/>
    </row>
    <row r="170" spans="11:26" ht="15.75" customHeight="1">
      <c r="K170" s="609"/>
      <c r="M170" s="609"/>
      <c r="N170" s="638"/>
      <c r="O170" s="609"/>
      <c r="P170" s="638"/>
      <c r="T170" s="586"/>
      <c r="U170" s="586"/>
      <c r="V170" s="586"/>
      <c r="W170" s="586"/>
      <c r="X170" s="586"/>
      <c r="Y170" s="586"/>
      <c r="Z170" s="586"/>
    </row>
    <row r="171" spans="11:26" ht="15.75" customHeight="1">
      <c r="K171" s="609"/>
      <c r="M171" s="609"/>
      <c r="N171" s="638"/>
      <c r="O171" s="609"/>
      <c r="P171" s="638"/>
      <c r="T171" s="586"/>
      <c r="U171" s="586"/>
      <c r="V171" s="586"/>
      <c r="W171" s="586"/>
      <c r="X171" s="586"/>
      <c r="Y171" s="586"/>
      <c r="Z171" s="586"/>
    </row>
    <row r="172" spans="11:26" ht="15.75" customHeight="1">
      <c r="K172" s="609"/>
      <c r="M172" s="609"/>
      <c r="N172" s="638"/>
      <c r="O172" s="609"/>
      <c r="P172" s="638"/>
      <c r="T172" s="586"/>
      <c r="U172" s="586"/>
      <c r="V172" s="586"/>
      <c r="W172" s="586"/>
      <c r="X172" s="586"/>
      <c r="Y172" s="586"/>
      <c r="Z172" s="586"/>
    </row>
    <row r="173" spans="11:26" ht="15.75" customHeight="1">
      <c r="K173" s="609"/>
      <c r="M173" s="609"/>
      <c r="N173" s="638"/>
      <c r="O173" s="609"/>
      <c r="P173" s="638"/>
      <c r="T173" s="586"/>
      <c r="U173" s="586"/>
      <c r="V173" s="586"/>
      <c r="W173" s="586"/>
      <c r="X173" s="586"/>
      <c r="Y173" s="586"/>
      <c r="Z173" s="586"/>
    </row>
    <row r="174" spans="11:26" ht="15.75" customHeight="1">
      <c r="K174" s="609"/>
      <c r="M174" s="609"/>
      <c r="N174" s="638"/>
      <c r="O174" s="609"/>
      <c r="P174" s="638"/>
      <c r="T174" s="586"/>
      <c r="U174" s="586"/>
      <c r="V174" s="586"/>
      <c r="W174" s="586"/>
      <c r="X174" s="586"/>
      <c r="Y174" s="586"/>
      <c r="Z174" s="586"/>
    </row>
    <row r="175" spans="11:26" ht="15.75" customHeight="1">
      <c r="K175" s="609"/>
      <c r="M175" s="609"/>
      <c r="N175" s="638"/>
      <c r="O175" s="609"/>
      <c r="P175" s="638"/>
      <c r="T175" s="586"/>
      <c r="U175" s="586"/>
      <c r="V175" s="586"/>
      <c r="W175" s="586"/>
      <c r="X175" s="586"/>
      <c r="Y175" s="586"/>
      <c r="Z175" s="586"/>
    </row>
    <row r="176" spans="11:26" ht="15.75" customHeight="1">
      <c r="K176" s="609"/>
      <c r="M176" s="609"/>
      <c r="N176" s="638"/>
      <c r="O176" s="609"/>
      <c r="P176" s="638"/>
      <c r="T176" s="586"/>
      <c r="U176" s="586"/>
      <c r="V176" s="586"/>
      <c r="W176" s="586"/>
      <c r="X176" s="586"/>
      <c r="Y176" s="586"/>
      <c r="Z176" s="586"/>
    </row>
    <row r="177" spans="11:26" ht="15.75" customHeight="1">
      <c r="K177" s="609"/>
      <c r="M177" s="609"/>
      <c r="N177" s="638"/>
      <c r="O177" s="609"/>
      <c r="P177" s="638"/>
      <c r="T177" s="586"/>
      <c r="U177" s="586"/>
      <c r="V177" s="586"/>
      <c r="W177" s="586"/>
      <c r="X177" s="586"/>
      <c r="Y177" s="586"/>
      <c r="Z177" s="586"/>
    </row>
    <row r="178" spans="11:26" ht="15.75" customHeight="1">
      <c r="K178" s="609"/>
      <c r="M178" s="609"/>
      <c r="N178" s="638"/>
      <c r="O178" s="609"/>
      <c r="P178" s="638"/>
      <c r="T178" s="586"/>
      <c r="U178" s="586"/>
      <c r="V178" s="586"/>
      <c r="W178" s="586"/>
      <c r="X178" s="586"/>
      <c r="Y178" s="586"/>
      <c r="Z178" s="586"/>
    </row>
    <row r="179" spans="11:26" ht="15.75" customHeight="1">
      <c r="K179" s="609"/>
      <c r="M179" s="609"/>
      <c r="N179" s="638"/>
      <c r="O179" s="609"/>
      <c r="P179" s="638"/>
      <c r="T179" s="586"/>
      <c r="U179" s="586"/>
      <c r="V179" s="586"/>
      <c r="W179" s="586"/>
      <c r="X179" s="586"/>
      <c r="Y179" s="586"/>
      <c r="Z179" s="586"/>
    </row>
    <row r="180" spans="11:26" ht="15.75" customHeight="1">
      <c r="K180" s="609"/>
      <c r="M180" s="609"/>
      <c r="N180" s="638"/>
      <c r="O180" s="609"/>
      <c r="P180" s="638"/>
      <c r="T180" s="586"/>
      <c r="U180" s="586"/>
      <c r="V180" s="586"/>
      <c r="W180" s="586"/>
      <c r="X180" s="586"/>
      <c r="Y180" s="586"/>
      <c r="Z180" s="586"/>
    </row>
    <row r="181" spans="11:26" ht="15.75" customHeight="1">
      <c r="K181" s="609"/>
      <c r="M181" s="609"/>
      <c r="N181" s="638"/>
      <c r="O181" s="609"/>
      <c r="P181" s="638"/>
      <c r="T181" s="586"/>
      <c r="U181" s="586"/>
      <c r="V181" s="586"/>
      <c r="W181" s="586"/>
      <c r="X181" s="586"/>
      <c r="Y181" s="586"/>
      <c r="Z181" s="586"/>
    </row>
    <row r="182" spans="11:26" ht="15.75" customHeight="1">
      <c r="K182" s="609"/>
      <c r="M182" s="609"/>
      <c r="N182" s="638"/>
      <c r="O182" s="609"/>
      <c r="P182" s="638"/>
      <c r="T182" s="586"/>
      <c r="U182" s="586"/>
      <c r="V182" s="586"/>
      <c r="W182" s="586"/>
      <c r="X182" s="586"/>
      <c r="Y182" s="586"/>
      <c r="Z182" s="586"/>
    </row>
    <row r="183" spans="11:26" ht="15.75" customHeight="1">
      <c r="K183" s="609"/>
      <c r="M183" s="609"/>
      <c r="N183" s="638"/>
      <c r="O183" s="609"/>
      <c r="P183" s="638"/>
      <c r="T183" s="586"/>
      <c r="U183" s="586"/>
      <c r="V183" s="586"/>
      <c r="W183" s="586"/>
      <c r="X183" s="586"/>
      <c r="Y183" s="586"/>
      <c r="Z183" s="586"/>
    </row>
    <row r="184" spans="11:26" ht="15.75" customHeight="1">
      <c r="K184" s="609"/>
      <c r="M184" s="609"/>
      <c r="N184" s="638"/>
      <c r="O184" s="609"/>
      <c r="P184" s="638"/>
      <c r="T184" s="586"/>
      <c r="U184" s="586"/>
      <c r="V184" s="586"/>
      <c r="W184" s="586"/>
      <c r="X184" s="586"/>
      <c r="Y184" s="586"/>
      <c r="Z184" s="586"/>
    </row>
    <row r="185" spans="11:26" ht="15.75" customHeight="1">
      <c r="K185" s="609"/>
      <c r="M185" s="609"/>
      <c r="N185" s="638"/>
      <c r="O185" s="609"/>
      <c r="P185" s="638"/>
      <c r="T185" s="586"/>
      <c r="U185" s="586"/>
      <c r="V185" s="586"/>
      <c r="W185" s="586"/>
      <c r="X185" s="586"/>
      <c r="Y185" s="586"/>
      <c r="Z185" s="586"/>
    </row>
    <row r="186" spans="11:26" ht="15.75" customHeight="1">
      <c r="K186" s="609"/>
      <c r="M186" s="609"/>
      <c r="N186" s="638"/>
      <c r="O186" s="609"/>
      <c r="P186" s="638"/>
      <c r="T186" s="586"/>
      <c r="U186" s="586"/>
      <c r="V186" s="586"/>
      <c r="W186" s="586"/>
      <c r="X186" s="586"/>
      <c r="Y186" s="586"/>
      <c r="Z186" s="586"/>
    </row>
    <row r="187" spans="11:26" ht="15.75" customHeight="1">
      <c r="K187" s="609"/>
      <c r="M187" s="609"/>
      <c r="N187" s="638"/>
      <c r="O187" s="609"/>
      <c r="P187" s="638"/>
      <c r="T187" s="586"/>
      <c r="U187" s="586"/>
      <c r="V187" s="586"/>
      <c r="W187" s="586"/>
      <c r="X187" s="586"/>
      <c r="Y187" s="586"/>
      <c r="Z187" s="586"/>
    </row>
    <row r="188" spans="11:26" ht="15.75" customHeight="1">
      <c r="K188" s="609"/>
      <c r="M188" s="609"/>
      <c r="N188" s="638"/>
      <c r="O188" s="609"/>
      <c r="P188" s="638"/>
      <c r="T188" s="586"/>
      <c r="U188" s="586"/>
      <c r="V188" s="586"/>
      <c r="W188" s="586"/>
      <c r="X188" s="586"/>
      <c r="Y188" s="586"/>
      <c r="Z188" s="586"/>
    </row>
    <row r="189" spans="11:26" ht="15.75" customHeight="1">
      <c r="K189" s="609"/>
      <c r="M189" s="609"/>
      <c r="N189" s="638"/>
      <c r="O189" s="609"/>
      <c r="P189" s="638"/>
      <c r="T189" s="586"/>
      <c r="U189" s="586"/>
      <c r="V189" s="586"/>
      <c r="W189" s="586"/>
      <c r="X189" s="586"/>
      <c r="Y189" s="586"/>
      <c r="Z189" s="586"/>
    </row>
    <row r="190" spans="11:26" ht="15.75" customHeight="1">
      <c r="K190" s="609"/>
      <c r="M190" s="609"/>
      <c r="N190" s="638"/>
      <c r="O190" s="609"/>
      <c r="P190" s="638"/>
      <c r="T190" s="586"/>
      <c r="U190" s="586"/>
      <c r="V190" s="586"/>
      <c r="W190" s="586"/>
      <c r="X190" s="586"/>
      <c r="Y190" s="586"/>
      <c r="Z190" s="586"/>
    </row>
    <row r="191" spans="11:26" ht="15.75" customHeight="1">
      <c r="K191" s="609"/>
      <c r="M191" s="609"/>
      <c r="N191" s="638"/>
      <c r="O191" s="609"/>
      <c r="P191" s="638"/>
      <c r="T191" s="586"/>
      <c r="U191" s="586"/>
      <c r="V191" s="586"/>
      <c r="W191" s="586"/>
      <c r="X191" s="586"/>
      <c r="Y191" s="586"/>
      <c r="Z191" s="586"/>
    </row>
    <row r="192" spans="11:26" ht="15.75" customHeight="1">
      <c r="K192" s="609"/>
      <c r="M192" s="609"/>
      <c r="N192" s="638"/>
      <c r="O192" s="609"/>
      <c r="P192" s="638"/>
      <c r="T192" s="586"/>
      <c r="U192" s="586"/>
      <c r="V192" s="586"/>
      <c r="W192" s="586"/>
      <c r="X192" s="586"/>
      <c r="Y192" s="586"/>
      <c r="Z192" s="586"/>
    </row>
    <row r="193" spans="11:26" ht="15.75" customHeight="1">
      <c r="K193" s="609"/>
      <c r="M193" s="609"/>
      <c r="N193" s="638"/>
      <c r="O193" s="609"/>
      <c r="P193" s="638"/>
      <c r="T193" s="586"/>
      <c r="U193" s="586"/>
      <c r="V193" s="586"/>
      <c r="W193" s="586"/>
      <c r="X193" s="586"/>
      <c r="Y193" s="586"/>
      <c r="Z193" s="586"/>
    </row>
    <row r="194" spans="11:26" ht="15.75" customHeight="1">
      <c r="K194" s="609"/>
      <c r="M194" s="609"/>
      <c r="N194" s="638"/>
      <c r="O194" s="609"/>
      <c r="P194" s="638"/>
      <c r="T194" s="586"/>
      <c r="U194" s="586"/>
      <c r="V194" s="586"/>
      <c r="W194" s="586"/>
      <c r="X194" s="586"/>
      <c r="Y194" s="586"/>
      <c r="Z194" s="586"/>
    </row>
    <row r="195" spans="11:26" ht="15.75" customHeight="1">
      <c r="K195" s="609"/>
      <c r="M195" s="609"/>
      <c r="N195" s="638"/>
      <c r="O195" s="609"/>
      <c r="P195" s="638"/>
      <c r="T195" s="586"/>
      <c r="U195" s="586"/>
      <c r="V195" s="586"/>
      <c r="W195" s="586"/>
      <c r="X195" s="586"/>
      <c r="Y195" s="586"/>
      <c r="Z195" s="586"/>
    </row>
    <row r="196" spans="11:26" ht="15.75" customHeight="1">
      <c r="K196" s="609"/>
      <c r="M196" s="609"/>
      <c r="N196" s="638"/>
      <c r="O196" s="609"/>
      <c r="P196" s="638"/>
      <c r="T196" s="586"/>
      <c r="U196" s="586"/>
      <c r="V196" s="586"/>
      <c r="W196" s="586"/>
      <c r="X196" s="586"/>
      <c r="Y196" s="586"/>
      <c r="Z196" s="586"/>
    </row>
    <row r="197" spans="11:26" ht="15.75" customHeight="1">
      <c r="K197" s="609"/>
      <c r="M197" s="609"/>
      <c r="N197" s="638"/>
      <c r="O197" s="609"/>
      <c r="P197" s="638"/>
      <c r="T197" s="586"/>
      <c r="U197" s="586"/>
      <c r="V197" s="586"/>
      <c r="W197" s="586"/>
      <c r="X197" s="586"/>
      <c r="Y197" s="586"/>
      <c r="Z197" s="586"/>
    </row>
    <row r="198" spans="11:26" ht="15.75" customHeight="1">
      <c r="K198" s="609"/>
      <c r="M198" s="609"/>
      <c r="N198" s="638"/>
      <c r="O198" s="609"/>
      <c r="P198" s="638"/>
      <c r="T198" s="586"/>
      <c r="U198" s="586"/>
      <c r="V198" s="586"/>
      <c r="W198" s="586"/>
      <c r="X198" s="586"/>
      <c r="Y198" s="586"/>
      <c r="Z198" s="586"/>
    </row>
    <row r="199" spans="11:26" ht="15.75" customHeight="1">
      <c r="K199" s="609"/>
      <c r="M199" s="609"/>
      <c r="N199" s="638"/>
      <c r="O199" s="609"/>
      <c r="P199" s="638"/>
      <c r="T199" s="586"/>
      <c r="U199" s="586"/>
      <c r="V199" s="586"/>
      <c r="W199" s="586"/>
      <c r="X199" s="586"/>
      <c r="Y199" s="586"/>
      <c r="Z199" s="586"/>
    </row>
    <row r="200" spans="11:26" ht="15.75" customHeight="1">
      <c r="K200" s="609"/>
      <c r="M200" s="609"/>
      <c r="N200" s="638"/>
      <c r="O200" s="609"/>
      <c r="P200" s="638"/>
      <c r="T200" s="586"/>
      <c r="U200" s="586"/>
      <c r="V200" s="586"/>
      <c r="W200" s="586"/>
      <c r="X200" s="586"/>
      <c r="Y200" s="586"/>
      <c r="Z200" s="586"/>
    </row>
    <row r="201" spans="11:26" ht="15.75" customHeight="1">
      <c r="K201" s="609"/>
      <c r="M201" s="609"/>
      <c r="N201" s="638"/>
      <c r="O201" s="609"/>
      <c r="P201" s="638"/>
      <c r="T201" s="586"/>
      <c r="U201" s="586"/>
      <c r="V201" s="586"/>
      <c r="W201" s="586"/>
      <c r="X201" s="586"/>
      <c r="Y201" s="586"/>
      <c r="Z201" s="586"/>
    </row>
    <row r="202" spans="11:26" ht="15.75" customHeight="1">
      <c r="K202" s="609"/>
      <c r="M202" s="609"/>
      <c r="N202" s="638"/>
      <c r="O202" s="609"/>
      <c r="P202" s="638"/>
      <c r="T202" s="586"/>
      <c r="U202" s="586"/>
      <c r="V202" s="586"/>
      <c r="W202" s="586"/>
      <c r="X202" s="586"/>
      <c r="Y202" s="586"/>
      <c r="Z202" s="586"/>
    </row>
    <row r="203" spans="11:26" ht="15.75" customHeight="1">
      <c r="K203" s="609"/>
      <c r="M203" s="609"/>
      <c r="N203" s="638"/>
      <c r="O203" s="609"/>
      <c r="P203" s="638"/>
      <c r="T203" s="586"/>
      <c r="U203" s="586"/>
      <c r="V203" s="586"/>
      <c r="W203" s="586"/>
      <c r="X203" s="586"/>
      <c r="Y203" s="586"/>
      <c r="Z203" s="586"/>
    </row>
    <row r="204" spans="11:26" ht="15.75" customHeight="1">
      <c r="K204" s="609"/>
      <c r="M204" s="609"/>
      <c r="N204" s="638"/>
      <c r="O204" s="609"/>
      <c r="P204" s="638"/>
      <c r="T204" s="586"/>
      <c r="U204" s="586"/>
      <c r="V204" s="586"/>
      <c r="W204" s="586"/>
      <c r="X204" s="586"/>
      <c r="Y204" s="586"/>
      <c r="Z204" s="586"/>
    </row>
    <row r="205" spans="11:26" ht="15.75" customHeight="1">
      <c r="K205" s="609"/>
      <c r="M205" s="609"/>
      <c r="N205" s="638"/>
      <c r="O205" s="609"/>
      <c r="P205" s="638"/>
      <c r="T205" s="586"/>
      <c r="U205" s="586"/>
      <c r="V205" s="586"/>
      <c r="W205" s="586"/>
      <c r="X205" s="586"/>
      <c r="Y205" s="586"/>
      <c r="Z205" s="586"/>
    </row>
    <row r="206" spans="11:26" ht="15.75" customHeight="1">
      <c r="K206" s="609"/>
      <c r="M206" s="609"/>
      <c r="N206" s="638"/>
      <c r="O206" s="609"/>
      <c r="P206" s="638"/>
      <c r="T206" s="586"/>
      <c r="U206" s="586"/>
      <c r="V206" s="586"/>
      <c r="W206" s="586"/>
      <c r="X206" s="586"/>
      <c r="Y206" s="586"/>
      <c r="Z206" s="586"/>
    </row>
    <row r="207" spans="11:26" ht="15.75" customHeight="1">
      <c r="K207" s="609"/>
      <c r="M207" s="609"/>
      <c r="N207" s="638"/>
      <c r="O207" s="609"/>
      <c r="P207" s="638"/>
      <c r="T207" s="586"/>
      <c r="U207" s="586"/>
      <c r="V207" s="586"/>
      <c r="W207" s="586"/>
      <c r="X207" s="586"/>
      <c r="Y207" s="586"/>
      <c r="Z207" s="586"/>
    </row>
    <row r="208" spans="11:26" ht="15.75" customHeight="1">
      <c r="K208" s="609"/>
      <c r="M208" s="609"/>
      <c r="N208" s="638"/>
      <c r="O208" s="609"/>
      <c r="P208" s="638"/>
      <c r="T208" s="586"/>
      <c r="U208" s="586"/>
      <c r="V208" s="586"/>
      <c r="W208" s="586"/>
      <c r="X208" s="586"/>
      <c r="Y208" s="586"/>
      <c r="Z208" s="586"/>
    </row>
    <row r="209" spans="11:26" ht="15.75" customHeight="1">
      <c r="K209" s="609"/>
      <c r="M209" s="609"/>
      <c r="N209" s="638"/>
      <c r="O209" s="609"/>
      <c r="P209" s="638"/>
      <c r="T209" s="586"/>
      <c r="U209" s="586"/>
      <c r="V209" s="586"/>
      <c r="W209" s="586"/>
      <c r="X209" s="586"/>
      <c r="Y209" s="586"/>
      <c r="Z209" s="586"/>
    </row>
    <row r="210" spans="11:26" ht="15.75" customHeight="1">
      <c r="K210" s="609"/>
      <c r="M210" s="609"/>
      <c r="N210" s="638"/>
      <c r="O210" s="609"/>
      <c r="P210" s="638"/>
      <c r="T210" s="586"/>
      <c r="U210" s="586"/>
      <c r="V210" s="586"/>
      <c r="W210" s="586"/>
      <c r="X210" s="586"/>
      <c r="Y210" s="586"/>
      <c r="Z210" s="586"/>
    </row>
    <row r="211" spans="11:26" ht="15.75" customHeight="1">
      <c r="K211" s="609"/>
      <c r="M211" s="609"/>
      <c r="N211" s="638"/>
      <c r="O211" s="609"/>
      <c r="P211" s="638"/>
      <c r="T211" s="586"/>
      <c r="U211" s="586"/>
      <c r="V211" s="586"/>
      <c r="W211" s="586"/>
      <c r="X211" s="586"/>
      <c r="Y211" s="586"/>
      <c r="Z211" s="586"/>
    </row>
    <row r="212" spans="11:26" ht="15.75" customHeight="1">
      <c r="K212" s="609"/>
      <c r="M212" s="609"/>
      <c r="N212" s="638"/>
      <c r="O212" s="609"/>
      <c r="P212" s="638"/>
      <c r="T212" s="586"/>
      <c r="U212" s="586"/>
      <c r="V212" s="586"/>
      <c r="W212" s="586"/>
      <c r="X212" s="586"/>
      <c r="Y212" s="586"/>
      <c r="Z212" s="586"/>
    </row>
    <row r="213" spans="11:26" ht="15.75" customHeight="1">
      <c r="K213" s="609"/>
      <c r="M213" s="609"/>
      <c r="N213" s="638"/>
      <c r="O213" s="609"/>
      <c r="P213" s="638"/>
      <c r="T213" s="586"/>
      <c r="U213" s="586"/>
      <c r="V213" s="586"/>
      <c r="W213" s="586"/>
      <c r="X213" s="586"/>
      <c r="Y213" s="586"/>
      <c r="Z213" s="586"/>
    </row>
    <row r="214" spans="11:26" ht="15.75" customHeight="1">
      <c r="K214" s="609"/>
      <c r="M214" s="609"/>
      <c r="N214" s="638"/>
      <c r="O214" s="609"/>
      <c r="P214" s="638"/>
      <c r="T214" s="586"/>
      <c r="U214" s="586"/>
      <c r="V214" s="586"/>
      <c r="W214" s="586"/>
      <c r="X214" s="586"/>
      <c r="Y214" s="586"/>
      <c r="Z214" s="586"/>
    </row>
    <row r="215" spans="11:26" ht="15.75" customHeight="1">
      <c r="K215" s="609"/>
      <c r="M215" s="609"/>
      <c r="N215" s="638"/>
      <c r="O215" s="609"/>
      <c r="P215" s="638"/>
      <c r="T215" s="586"/>
      <c r="U215" s="586"/>
      <c r="V215" s="586"/>
      <c r="W215" s="586"/>
      <c r="X215" s="586"/>
      <c r="Y215" s="586"/>
      <c r="Z215" s="586"/>
    </row>
    <row r="216" spans="11:26" ht="15.75" customHeight="1">
      <c r="K216" s="609"/>
      <c r="M216" s="609"/>
      <c r="N216" s="638"/>
      <c r="O216" s="609"/>
      <c r="P216" s="638"/>
      <c r="T216" s="586"/>
      <c r="U216" s="586"/>
      <c r="V216" s="586"/>
      <c r="W216" s="586"/>
      <c r="X216" s="586"/>
      <c r="Y216" s="586"/>
      <c r="Z216" s="586"/>
    </row>
    <row r="217" spans="11:26" ht="15.75" customHeight="1">
      <c r="K217" s="609"/>
      <c r="M217" s="609"/>
      <c r="N217" s="638"/>
      <c r="O217" s="609"/>
      <c r="P217" s="638"/>
      <c r="T217" s="586"/>
      <c r="U217" s="586"/>
      <c r="V217" s="586"/>
      <c r="W217" s="586"/>
      <c r="X217" s="586"/>
      <c r="Y217" s="586"/>
      <c r="Z217" s="586"/>
    </row>
    <row r="218" spans="11:26" ht="15.75" customHeight="1">
      <c r="K218" s="609"/>
      <c r="M218" s="609"/>
      <c r="N218" s="638"/>
      <c r="O218" s="609"/>
      <c r="P218" s="638"/>
      <c r="T218" s="586"/>
      <c r="U218" s="586"/>
      <c r="V218" s="586"/>
      <c r="W218" s="586"/>
      <c r="X218" s="586"/>
      <c r="Y218" s="586"/>
      <c r="Z218" s="586"/>
    </row>
    <row r="219" spans="11:26" ht="15.75" customHeight="1">
      <c r="K219" s="609"/>
      <c r="M219" s="609"/>
      <c r="N219" s="638"/>
      <c r="O219" s="609"/>
      <c r="P219" s="638"/>
      <c r="T219" s="586"/>
      <c r="U219" s="586"/>
      <c r="V219" s="586"/>
      <c r="W219" s="586"/>
      <c r="X219" s="586"/>
      <c r="Y219" s="586"/>
      <c r="Z219" s="586"/>
    </row>
    <row r="220" spans="11:26" ht="15.75" customHeight="1">
      <c r="K220" s="609"/>
      <c r="M220" s="609"/>
      <c r="N220" s="638"/>
      <c r="O220" s="609"/>
      <c r="P220" s="638"/>
      <c r="T220" s="586"/>
      <c r="U220" s="586"/>
      <c r="V220" s="586"/>
      <c r="W220" s="586"/>
      <c r="X220" s="586"/>
      <c r="Y220" s="586"/>
      <c r="Z220" s="586"/>
    </row>
    <row r="221" spans="11:26" ht="15.75" customHeight="1">
      <c r="K221" s="609"/>
      <c r="M221" s="609"/>
      <c r="N221" s="638"/>
      <c r="O221" s="609"/>
      <c r="P221" s="638"/>
      <c r="T221" s="586"/>
      <c r="U221" s="586"/>
      <c r="V221" s="586"/>
      <c r="W221" s="586"/>
      <c r="X221" s="586"/>
      <c r="Y221" s="586"/>
      <c r="Z221" s="586"/>
    </row>
    <row r="222" spans="11:26" ht="15.75" customHeight="1">
      <c r="K222" s="609"/>
      <c r="M222" s="609"/>
      <c r="N222" s="638"/>
      <c r="O222" s="609"/>
      <c r="P222" s="638"/>
      <c r="T222" s="586"/>
      <c r="U222" s="586"/>
      <c r="V222" s="586"/>
      <c r="W222" s="586"/>
      <c r="X222" s="586"/>
      <c r="Y222" s="586"/>
      <c r="Z222" s="586"/>
    </row>
    <row r="223" spans="11:26" ht="15.75" customHeight="1">
      <c r="K223" s="609"/>
      <c r="M223" s="609"/>
      <c r="N223" s="638"/>
      <c r="O223" s="609"/>
      <c r="P223" s="638"/>
      <c r="T223" s="586"/>
      <c r="U223" s="586"/>
      <c r="V223" s="586"/>
      <c r="W223" s="586"/>
      <c r="X223" s="586"/>
      <c r="Y223" s="586"/>
      <c r="Z223" s="586"/>
    </row>
    <row r="224" spans="11:26" ht="15.75" customHeight="1">
      <c r="K224" s="609"/>
      <c r="M224" s="609"/>
      <c r="N224" s="638"/>
      <c r="O224" s="609"/>
      <c r="P224" s="638"/>
      <c r="T224" s="586"/>
      <c r="U224" s="586"/>
      <c r="V224" s="586"/>
      <c r="W224" s="586"/>
      <c r="X224" s="586"/>
      <c r="Y224" s="586"/>
      <c r="Z224" s="586"/>
    </row>
    <row r="225" spans="11:26" ht="15.75" customHeight="1">
      <c r="K225" s="609"/>
      <c r="M225" s="609"/>
      <c r="N225" s="638"/>
      <c r="O225" s="609"/>
      <c r="P225" s="638"/>
      <c r="T225" s="586"/>
      <c r="U225" s="586"/>
      <c r="V225" s="586"/>
      <c r="W225" s="586"/>
      <c r="X225" s="586"/>
      <c r="Y225" s="586"/>
      <c r="Z225" s="586"/>
    </row>
    <row r="226" spans="11:26" ht="15.75" customHeight="1">
      <c r="K226" s="609"/>
      <c r="M226" s="609"/>
      <c r="N226" s="638"/>
      <c r="O226" s="609"/>
      <c r="P226" s="638"/>
      <c r="T226" s="586"/>
      <c r="U226" s="586"/>
      <c r="V226" s="586"/>
      <c r="W226" s="586"/>
      <c r="X226" s="586"/>
      <c r="Y226" s="586"/>
      <c r="Z226" s="586"/>
    </row>
    <row r="227" spans="11:26" ht="15.75" customHeight="1">
      <c r="K227" s="609"/>
      <c r="M227" s="609"/>
      <c r="N227" s="638"/>
      <c r="O227" s="609"/>
      <c r="P227" s="638"/>
      <c r="T227" s="586"/>
      <c r="U227" s="586"/>
      <c r="V227" s="586"/>
      <c r="W227" s="586"/>
      <c r="X227" s="586"/>
      <c r="Y227" s="586"/>
      <c r="Z227" s="586"/>
    </row>
    <row r="228" spans="11:26" ht="15.75" customHeight="1">
      <c r="K228" s="609"/>
      <c r="M228" s="609"/>
      <c r="N228" s="638"/>
      <c r="O228" s="609"/>
      <c r="P228" s="638"/>
      <c r="T228" s="586"/>
      <c r="U228" s="586"/>
      <c r="V228" s="586"/>
      <c r="W228" s="586"/>
      <c r="X228" s="586"/>
      <c r="Y228" s="586"/>
      <c r="Z228" s="586"/>
    </row>
    <row r="229" spans="11:26" ht="15.75" customHeight="1">
      <c r="K229" s="609"/>
      <c r="M229" s="609"/>
      <c r="N229" s="638"/>
      <c r="O229" s="609"/>
      <c r="P229" s="638"/>
      <c r="T229" s="586"/>
      <c r="U229" s="586"/>
      <c r="V229" s="586"/>
      <c r="W229" s="586"/>
      <c r="X229" s="586"/>
      <c r="Y229" s="586"/>
      <c r="Z229" s="586"/>
    </row>
    <row r="230" spans="11:26" ht="15.75" customHeight="1">
      <c r="K230" s="609"/>
      <c r="M230" s="609"/>
      <c r="N230" s="638"/>
      <c r="O230" s="609"/>
      <c r="P230" s="638"/>
      <c r="T230" s="586"/>
      <c r="U230" s="586"/>
      <c r="V230" s="586"/>
      <c r="W230" s="586"/>
      <c r="X230" s="586"/>
      <c r="Y230" s="586"/>
      <c r="Z230" s="586"/>
    </row>
    <row r="231" spans="11:26" ht="15.75" customHeight="1">
      <c r="K231" s="609"/>
      <c r="M231" s="609"/>
      <c r="N231" s="638"/>
      <c r="O231" s="609"/>
      <c r="P231" s="638"/>
      <c r="T231" s="586"/>
      <c r="U231" s="586"/>
      <c r="V231" s="586"/>
      <c r="W231" s="586"/>
      <c r="X231" s="586"/>
      <c r="Y231" s="586"/>
      <c r="Z231" s="586"/>
    </row>
    <row r="232" spans="11:26" ht="15.75" customHeight="1">
      <c r="K232" s="609"/>
      <c r="M232" s="609"/>
      <c r="N232" s="638"/>
      <c r="O232" s="609"/>
      <c r="P232" s="638"/>
      <c r="T232" s="586"/>
      <c r="U232" s="586"/>
      <c r="V232" s="586"/>
      <c r="W232" s="586"/>
      <c r="X232" s="586"/>
      <c r="Y232" s="586"/>
      <c r="Z232" s="586"/>
    </row>
    <row r="233" spans="11:26" ht="15.75" customHeight="1">
      <c r="K233" s="609"/>
      <c r="M233" s="609"/>
      <c r="N233" s="638"/>
      <c r="O233" s="609"/>
      <c r="P233" s="638"/>
      <c r="T233" s="586"/>
      <c r="U233" s="586"/>
      <c r="V233" s="586"/>
      <c r="W233" s="586"/>
      <c r="X233" s="586"/>
      <c r="Y233" s="586"/>
      <c r="Z233" s="586"/>
    </row>
    <row r="234" spans="11:26" ht="15.75" customHeight="1">
      <c r="K234" s="609"/>
      <c r="M234" s="609"/>
      <c r="N234" s="638"/>
      <c r="O234" s="609"/>
      <c r="P234" s="638"/>
      <c r="T234" s="586"/>
      <c r="U234" s="586"/>
      <c r="V234" s="586"/>
      <c r="W234" s="586"/>
      <c r="X234" s="586"/>
      <c r="Y234" s="586"/>
      <c r="Z234" s="586"/>
    </row>
    <row r="235" spans="11:26" ht="15.75" customHeight="1">
      <c r="K235" s="609"/>
      <c r="M235" s="609"/>
      <c r="N235" s="638"/>
      <c r="O235" s="609"/>
      <c r="P235" s="638"/>
      <c r="T235" s="586"/>
      <c r="U235" s="586"/>
      <c r="V235" s="586"/>
      <c r="W235" s="586"/>
      <c r="X235" s="586"/>
      <c r="Y235" s="586"/>
      <c r="Z235" s="586"/>
    </row>
    <row r="236" spans="11:26" ht="15.75" customHeight="1">
      <c r="K236" s="609"/>
      <c r="M236" s="609"/>
      <c r="N236" s="638"/>
      <c r="O236" s="609"/>
      <c r="P236" s="638"/>
      <c r="T236" s="586"/>
      <c r="U236" s="586"/>
      <c r="V236" s="586"/>
      <c r="W236" s="586"/>
      <c r="X236" s="586"/>
      <c r="Y236" s="586"/>
      <c r="Z236" s="586"/>
    </row>
    <row r="237" spans="11:26" ht="15.75" customHeight="1">
      <c r="K237" s="609"/>
      <c r="M237" s="609"/>
      <c r="N237" s="638"/>
      <c r="O237" s="609"/>
      <c r="P237" s="638"/>
      <c r="T237" s="586"/>
      <c r="U237" s="586"/>
      <c r="V237" s="586"/>
      <c r="W237" s="586"/>
      <c r="X237" s="586"/>
      <c r="Y237" s="586"/>
      <c r="Z237" s="586"/>
    </row>
    <row r="238" spans="11:26" ht="15.75" customHeight="1">
      <c r="K238" s="609"/>
      <c r="M238" s="609"/>
      <c r="N238" s="638"/>
      <c r="O238" s="609"/>
      <c r="P238" s="638"/>
      <c r="T238" s="586"/>
      <c r="U238" s="586"/>
      <c r="V238" s="586"/>
      <c r="W238" s="586"/>
      <c r="X238" s="586"/>
      <c r="Y238" s="586"/>
      <c r="Z238" s="586"/>
    </row>
    <row r="239" spans="11:26" ht="15.75" customHeight="1">
      <c r="K239" s="609"/>
      <c r="M239" s="609"/>
      <c r="N239" s="638"/>
      <c r="O239" s="609"/>
      <c r="P239" s="638"/>
      <c r="T239" s="586"/>
      <c r="U239" s="586"/>
      <c r="V239" s="586"/>
      <c r="W239" s="586"/>
      <c r="X239" s="586"/>
      <c r="Y239" s="586"/>
      <c r="Z239" s="586"/>
    </row>
    <row r="240" spans="11:26" ht="15.75" customHeight="1">
      <c r="K240" s="609"/>
      <c r="M240" s="609"/>
      <c r="N240" s="638"/>
      <c r="O240" s="609"/>
      <c r="P240" s="638"/>
      <c r="T240" s="586"/>
      <c r="U240" s="586"/>
      <c r="V240" s="586"/>
      <c r="W240" s="586"/>
      <c r="X240" s="586"/>
      <c r="Y240" s="586"/>
      <c r="Z240" s="586"/>
    </row>
    <row r="241" spans="11:26" ht="15.75" customHeight="1">
      <c r="K241" s="609"/>
      <c r="M241" s="609"/>
      <c r="N241" s="638"/>
      <c r="O241" s="609"/>
      <c r="P241" s="638"/>
      <c r="T241" s="586"/>
      <c r="U241" s="586"/>
      <c r="V241" s="586"/>
      <c r="W241" s="586"/>
      <c r="X241" s="586"/>
      <c r="Y241" s="586"/>
      <c r="Z241" s="586"/>
    </row>
    <row r="242" spans="11:26" ht="15.75" customHeight="1">
      <c r="K242" s="609"/>
      <c r="M242" s="609"/>
      <c r="N242" s="638"/>
      <c r="O242" s="609"/>
      <c r="P242" s="638"/>
      <c r="T242" s="586"/>
      <c r="U242" s="586"/>
      <c r="V242" s="586"/>
      <c r="W242" s="586"/>
      <c r="X242" s="586"/>
      <c r="Y242" s="586"/>
      <c r="Z242" s="586"/>
    </row>
    <row r="243" spans="11:26" ht="15.75" customHeight="1">
      <c r="K243" s="609"/>
      <c r="M243" s="609"/>
      <c r="N243" s="638"/>
      <c r="O243" s="609"/>
      <c r="P243" s="638"/>
      <c r="T243" s="586"/>
      <c r="U243" s="586"/>
      <c r="V243" s="586"/>
      <c r="W243" s="586"/>
      <c r="X243" s="586"/>
      <c r="Y243" s="586"/>
      <c r="Z243" s="586"/>
    </row>
    <row r="244" spans="11:26" ht="15.75" customHeight="1">
      <c r="K244" s="609"/>
      <c r="M244" s="609"/>
      <c r="N244" s="638"/>
      <c r="O244" s="609"/>
      <c r="P244" s="638"/>
      <c r="T244" s="586"/>
      <c r="U244" s="586"/>
      <c r="V244" s="586"/>
      <c r="W244" s="586"/>
      <c r="X244" s="586"/>
      <c r="Y244" s="586"/>
      <c r="Z244" s="586"/>
    </row>
    <row r="245" spans="11:26" ht="15.75" customHeight="1">
      <c r="K245" s="609"/>
      <c r="M245" s="609"/>
      <c r="N245" s="638"/>
      <c r="O245" s="609"/>
      <c r="P245" s="638"/>
      <c r="T245" s="586"/>
      <c r="U245" s="586"/>
      <c r="V245" s="586"/>
      <c r="W245" s="586"/>
      <c r="X245" s="586"/>
      <c r="Y245" s="586"/>
      <c r="Z245" s="586"/>
    </row>
    <row r="246" spans="11:26" ht="15.75" customHeight="1">
      <c r="K246" s="609"/>
      <c r="M246" s="609"/>
      <c r="N246" s="638"/>
      <c r="O246" s="609"/>
      <c r="P246" s="638"/>
      <c r="T246" s="586"/>
      <c r="U246" s="586"/>
      <c r="V246" s="586"/>
      <c r="W246" s="586"/>
      <c r="X246" s="586"/>
      <c r="Y246" s="586"/>
      <c r="Z246" s="586"/>
    </row>
    <row r="247" spans="11:26" ht="15.75" customHeight="1">
      <c r="K247" s="609"/>
      <c r="M247" s="609"/>
      <c r="N247" s="638"/>
      <c r="O247" s="609"/>
      <c r="P247" s="638"/>
      <c r="T247" s="586"/>
      <c r="U247" s="586"/>
      <c r="V247" s="586"/>
      <c r="W247" s="586"/>
      <c r="X247" s="586"/>
      <c r="Y247" s="586"/>
      <c r="Z247" s="586"/>
    </row>
    <row r="248" spans="11:26" ht="15.75" customHeight="1">
      <c r="K248" s="609"/>
      <c r="M248" s="609"/>
      <c r="N248" s="638"/>
      <c r="O248" s="609"/>
      <c r="P248" s="638"/>
      <c r="T248" s="586"/>
      <c r="U248" s="586"/>
      <c r="V248" s="586"/>
      <c r="W248" s="586"/>
      <c r="X248" s="586"/>
      <c r="Y248" s="586"/>
      <c r="Z248" s="586"/>
    </row>
    <row r="249" spans="11:26" ht="15.75" customHeight="1">
      <c r="K249" s="609"/>
      <c r="M249" s="609"/>
      <c r="N249" s="638"/>
      <c r="O249" s="609"/>
      <c r="P249" s="638"/>
      <c r="T249" s="586"/>
      <c r="U249" s="586"/>
      <c r="V249" s="586"/>
      <c r="W249" s="586"/>
      <c r="X249" s="586"/>
      <c r="Y249" s="586"/>
      <c r="Z249" s="586"/>
    </row>
    <row r="250" spans="11:26" ht="15.75" customHeight="1">
      <c r="K250" s="609"/>
      <c r="M250" s="609"/>
      <c r="N250" s="638"/>
      <c r="O250" s="609"/>
      <c r="P250" s="638"/>
      <c r="T250" s="586"/>
      <c r="U250" s="586"/>
      <c r="V250" s="586"/>
      <c r="W250" s="586"/>
      <c r="X250" s="586"/>
      <c r="Y250" s="586"/>
      <c r="Z250" s="586"/>
    </row>
    <row r="251" spans="11:26" ht="15.75" customHeight="1">
      <c r="K251" s="609"/>
      <c r="M251" s="609"/>
      <c r="N251" s="638"/>
      <c r="O251" s="609"/>
      <c r="P251" s="638"/>
      <c r="T251" s="586"/>
      <c r="U251" s="586"/>
      <c r="V251" s="586"/>
      <c r="W251" s="586"/>
      <c r="X251" s="586"/>
      <c r="Y251" s="586"/>
      <c r="Z251" s="586"/>
    </row>
    <row r="252" spans="11:26" ht="15.75" customHeight="1">
      <c r="N252" s="638"/>
      <c r="P252" s="638"/>
    </row>
    <row r="253" spans="11:26" ht="15.75" customHeight="1">
      <c r="N253" s="638"/>
      <c r="P253" s="638"/>
    </row>
    <row r="254" spans="11:26" ht="15.75" customHeight="1">
      <c r="N254" s="638"/>
      <c r="P254" s="638"/>
    </row>
    <row r="255" spans="11:26" ht="15.75" customHeight="1">
      <c r="N255" s="638"/>
      <c r="P255" s="638"/>
    </row>
    <row r="256" spans="11:26" ht="15.75" customHeight="1">
      <c r="N256" s="638"/>
      <c r="P256" s="638"/>
    </row>
    <row r="257" spans="14:16" ht="15.75" customHeight="1">
      <c r="N257" s="638"/>
      <c r="P257" s="638"/>
    </row>
    <row r="258" spans="14:16" ht="15.75" customHeight="1">
      <c r="N258" s="638"/>
      <c r="P258" s="638"/>
    </row>
    <row r="259" spans="14:16" ht="15.75" customHeight="1">
      <c r="N259" s="638"/>
      <c r="P259" s="638"/>
    </row>
    <row r="260" spans="14:16" ht="15.75" customHeight="1">
      <c r="N260" s="638"/>
      <c r="P260" s="638"/>
    </row>
    <row r="261" spans="14:16" ht="15.75" customHeight="1">
      <c r="N261" s="638"/>
      <c r="P261" s="638"/>
    </row>
    <row r="262" spans="14:16" ht="15.75" customHeight="1">
      <c r="N262" s="638"/>
      <c r="P262" s="638"/>
    </row>
    <row r="263" spans="14:16" ht="15.75" customHeight="1">
      <c r="N263" s="638"/>
      <c r="P263" s="638"/>
    </row>
    <row r="264" spans="14:16" ht="15.75" customHeight="1">
      <c r="N264" s="638"/>
      <c r="P264" s="638"/>
    </row>
    <row r="265" spans="14:16" ht="15.75" customHeight="1">
      <c r="N265" s="638"/>
      <c r="P265" s="638"/>
    </row>
    <row r="266" spans="14:16" ht="15.75" customHeight="1">
      <c r="N266" s="638"/>
      <c r="P266" s="638"/>
    </row>
    <row r="267" spans="14:16" ht="15.75" customHeight="1">
      <c r="N267" s="638"/>
      <c r="P267" s="638"/>
    </row>
    <row r="268" spans="14:16" ht="15.75" customHeight="1">
      <c r="N268" s="638"/>
      <c r="P268" s="638"/>
    </row>
    <row r="269" spans="14:16" ht="15.75" customHeight="1">
      <c r="N269" s="638"/>
      <c r="P269" s="638"/>
    </row>
    <row r="270" spans="14:16" ht="15.75" customHeight="1">
      <c r="N270" s="638"/>
      <c r="P270" s="638"/>
    </row>
    <row r="271" spans="14:16" ht="15.75" customHeight="1">
      <c r="N271" s="638"/>
      <c r="P271" s="638"/>
    </row>
    <row r="272" spans="14:16" ht="15.75" customHeight="1">
      <c r="N272" s="638"/>
      <c r="P272" s="638"/>
    </row>
    <row r="273" spans="14:16" ht="15.75" customHeight="1">
      <c r="N273" s="638"/>
      <c r="P273" s="638"/>
    </row>
    <row r="274" spans="14:16" ht="15.75" customHeight="1">
      <c r="N274" s="638"/>
      <c r="P274" s="638"/>
    </row>
    <row r="275" spans="14:16" ht="15.75" customHeight="1">
      <c r="N275" s="638"/>
      <c r="P275" s="638"/>
    </row>
    <row r="276" spans="14:16" ht="15.75" customHeight="1">
      <c r="N276" s="638"/>
      <c r="P276" s="638"/>
    </row>
    <row r="277" spans="14:16" ht="15.75" customHeight="1">
      <c r="N277" s="638"/>
      <c r="P277" s="638"/>
    </row>
    <row r="278" spans="14:16" ht="15.75" customHeight="1">
      <c r="N278" s="638"/>
      <c r="P278" s="638"/>
    </row>
    <row r="279" spans="14:16" ht="15.75" customHeight="1">
      <c r="N279" s="638"/>
      <c r="P279" s="638"/>
    </row>
    <row r="280" spans="14:16" ht="15.75" customHeight="1">
      <c r="N280" s="638"/>
      <c r="P280" s="638"/>
    </row>
    <row r="281" spans="14:16" ht="15.75" customHeight="1">
      <c r="N281" s="638"/>
      <c r="P281" s="638"/>
    </row>
    <row r="282" spans="14:16" ht="15.75" customHeight="1">
      <c r="N282" s="638"/>
      <c r="P282" s="638"/>
    </row>
    <row r="283" spans="14:16" ht="15.75" customHeight="1">
      <c r="N283" s="638"/>
      <c r="P283" s="638"/>
    </row>
    <row r="284" spans="14:16" ht="15.75" customHeight="1">
      <c r="N284" s="638"/>
      <c r="P284" s="638"/>
    </row>
    <row r="285" spans="14:16" ht="15.75" customHeight="1">
      <c r="N285" s="638"/>
      <c r="P285" s="638"/>
    </row>
    <row r="286" spans="14:16" ht="15.75" customHeight="1">
      <c r="N286" s="638"/>
      <c r="P286" s="638"/>
    </row>
    <row r="287" spans="14:16" ht="15.75" customHeight="1">
      <c r="N287" s="638"/>
      <c r="P287" s="638"/>
    </row>
    <row r="288" spans="14:16" ht="15.75" customHeight="1">
      <c r="N288" s="638"/>
      <c r="P288" s="638"/>
    </row>
    <row r="289" spans="14:16" ht="15.75" customHeight="1">
      <c r="N289" s="638"/>
      <c r="P289" s="638"/>
    </row>
    <row r="290" spans="14:16" ht="15.75" customHeight="1">
      <c r="N290" s="638"/>
      <c r="P290" s="638"/>
    </row>
    <row r="291" spans="14:16" ht="15.75" customHeight="1">
      <c r="N291" s="638"/>
      <c r="P291" s="638"/>
    </row>
    <row r="292" spans="14:16" ht="15.75" customHeight="1">
      <c r="N292" s="638"/>
      <c r="P292" s="638"/>
    </row>
    <row r="293" spans="14:16" ht="15.75" customHeight="1">
      <c r="N293" s="638"/>
      <c r="P293" s="638"/>
    </row>
    <row r="294" spans="14:16" ht="15.75" customHeight="1">
      <c r="N294" s="638"/>
      <c r="P294" s="638"/>
    </row>
    <row r="295" spans="14:16" ht="15.75" customHeight="1">
      <c r="N295" s="638"/>
      <c r="P295" s="638"/>
    </row>
    <row r="296" spans="14:16" ht="15.75" customHeight="1">
      <c r="N296" s="638"/>
      <c r="P296" s="638"/>
    </row>
    <row r="297" spans="14:16" ht="15.75" customHeight="1">
      <c r="N297" s="638"/>
      <c r="P297" s="638"/>
    </row>
    <row r="298" spans="14:16" ht="15.75" customHeight="1">
      <c r="N298" s="638"/>
      <c r="P298" s="638"/>
    </row>
    <row r="299" spans="14:16" ht="15.75" customHeight="1">
      <c r="N299" s="638"/>
      <c r="P299" s="638"/>
    </row>
    <row r="300" spans="14:16" ht="15.75" customHeight="1">
      <c r="N300" s="638"/>
      <c r="P300" s="638"/>
    </row>
    <row r="301" spans="14:16" ht="15.75" customHeight="1">
      <c r="N301" s="638"/>
      <c r="P301" s="638"/>
    </row>
    <row r="302" spans="14:16" ht="15.75" customHeight="1">
      <c r="N302" s="638"/>
      <c r="P302" s="638"/>
    </row>
    <row r="303" spans="14:16" ht="15.75" customHeight="1">
      <c r="N303" s="638"/>
      <c r="P303" s="638"/>
    </row>
    <row r="304" spans="14:16" ht="15.75" customHeight="1">
      <c r="N304" s="638"/>
      <c r="P304" s="638"/>
    </row>
    <row r="305" spans="14:16" ht="15.75" customHeight="1">
      <c r="N305" s="638"/>
      <c r="P305" s="638"/>
    </row>
    <row r="306" spans="14:16" ht="15.75" customHeight="1">
      <c r="N306" s="638"/>
      <c r="P306" s="638"/>
    </row>
    <row r="307" spans="14:16" ht="15.75" customHeight="1">
      <c r="N307" s="638"/>
      <c r="P307" s="638"/>
    </row>
    <row r="308" spans="14:16" ht="15.75" customHeight="1">
      <c r="N308" s="638"/>
      <c r="P308" s="638"/>
    </row>
    <row r="309" spans="14:16" ht="15.75" customHeight="1">
      <c r="N309" s="638"/>
      <c r="P309" s="638"/>
    </row>
    <row r="310" spans="14:16" ht="15.75" customHeight="1">
      <c r="N310" s="638"/>
      <c r="P310" s="638"/>
    </row>
    <row r="311" spans="14:16" ht="15.75" customHeight="1">
      <c r="N311" s="638"/>
      <c r="P311" s="638"/>
    </row>
    <row r="312" spans="14:16" ht="15.75" customHeight="1">
      <c r="N312" s="638"/>
      <c r="P312" s="638"/>
    </row>
    <row r="313" spans="14:16" ht="15.75" customHeight="1">
      <c r="N313" s="638"/>
      <c r="P313" s="638"/>
    </row>
    <row r="314" spans="14:16" ht="15.75" customHeight="1">
      <c r="N314" s="638"/>
      <c r="P314" s="638"/>
    </row>
    <row r="315" spans="14:16" ht="15.75" customHeight="1">
      <c r="N315" s="638"/>
      <c r="P315" s="638"/>
    </row>
    <row r="316" spans="14:16" ht="15.75" customHeight="1">
      <c r="N316" s="638"/>
      <c r="P316" s="638"/>
    </row>
    <row r="317" spans="14:16" ht="15.75" customHeight="1">
      <c r="N317" s="638"/>
      <c r="P317" s="638"/>
    </row>
    <row r="318" spans="14:16" ht="15.75" customHeight="1">
      <c r="N318" s="638"/>
      <c r="P318" s="638"/>
    </row>
    <row r="319" spans="14:16" ht="15.75" customHeight="1">
      <c r="N319" s="638"/>
      <c r="P319" s="638"/>
    </row>
    <row r="320" spans="14:16" ht="15.75" customHeight="1">
      <c r="N320" s="638"/>
      <c r="P320" s="638"/>
    </row>
    <row r="321" spans="14:16" ht="15.75" customHeight="1">
      <c r="N321" s="638"/>
      <c r="P321" s="638"/>
    </row>
    <row r="322" spans="14:16" ht="15.75" customHeight="1">
      <c r="N322" s="638"/>
      <c r="P322" s="638"/>
    </row>
    <row r="323" spans="14:16" ht="15.75" customHeight="1">
      <c r="N323" s="638"/>
      <c r="P323" s="638"/>
    </row>
    <row r="324" spans="14:16" ht="15.75" customHeight="1">
      <c r="N324" s="638"/>
      <c r="P324" s="638"/>
    </row>
    <row r="325" spans="14:16" ht="15.75" customHeight="1">
      <c r="N325" s="638"/>
      <c r="P325" s="638"/>
    </row>
    <row r="326" spans="14:16" ht="15.75" customHeight="1">
      <c r="N326" s="638"/>
      <c r="P326" s="638"/>
    </row>
    <row r="327" spans="14:16" ht="15.75" customHeight="1">
      <c r="N327" s="638"/>
      <c r="P327" s="638"/>
    </row>
    <row r="328" spans="14:16" ht="15.75" customHeight="1">
      <c r="N328" s="638"/>
      <c r="P328" s="638"/>
    </row>
    <row r="329" spans="14:16" ht="15.75" customHeight="1">
      <c r="N329" s="638"/>
      <c r="P329" s="638"/>
    </row>
    <row r="330" spans="14:16" ht="15.75" customHeight="1">
      <c r="N330" s="638"/>
      <c r="P330" s="638"/>
    </row>
    <row r="331" spans="14:16" ht="15.75" customHeight="1">
      <c r="N331" s="638"/>
      <c r="P331" s="638"/>
    </row>
    <row r="332" spans="14:16" ht="15.75" customHeight="1">
      <c r="N332" s="638"/>
      <c r="P332" s="638"/>
    </row>
    <row r="333" spans="14:16" ht="15.75" customHeight="1">
      <c r="N333" s="638"/>
      <c r="P333" s="638"/>
    </row>
    <row r="334" spans="14:16" ht="15.75" customHeight="1">
      <c r="N334" s="638"/>
      <c r="P334" s="638"/>
    </row>
    <row r="335" spans="14:16" ht="15.75" customHeight="1">
      <c r="N335" s="638"/>
      <c r="P335" s="638"/>
    </row>
    <row r="336" spans="14:16" ht="15.75" customHeight="1">
      <c r="N336" s="638"/>
      <c r="P336" s="638"/>
    </row>
    <row r="337" spans="14:16" ht="15.75" customHeight="1">
      <c r="N337" s="638"/>
      <c r="P337" s="638"/>
    </row>
    <row r="338" spans="14:16" ht="15.75" customHeight="1">
      <c r="N338" s="638"/>
      <c r="P338" s="638"/>
    </row>
    <row r="339" spans="14:16" ht="15.75" customHeight="1">
      <c r="N339" s="638"/>
      <c r="P339" s="638"/>
    </row>
    <row r="340" spans="14:16" ht="15.75" customHeight="1">
      <c r="N340" s="638"/>
      <c r="P340" s="638"/>
    </row>
    <row r="341" spans="14:16" ht="15.75" customHeight="1">
      <c r="N341" s="638"/>
      <c r="P341" s="638"/>
    </row>
    <row r="342" spans="14:16" ht="15.75" customHeight="1">
      <c r="N342" s="638"/>
      <c r="P342" s="638"/>
    </row>
    <row r="343" spans="14:16" ht="15.75" customHeight="1">
      <c r="N343" s="638"/>
      <c r="P343" s="638"/>
    </row>
    <row r="344" spans="14:16" ht="15.75" customHeight="1">
      <c r="N344" s="638"/>
      <c r="P344" s="638"/>
    </row>
    <row r="345" spans="14:16" ht="15.75" customHeight="1">
      <c r="N345" s="638"/>
      <c r="P345" s="638"/>
    </row>
    <row r="346" spans="14:16" ht="15.75" customHeight="1">
      <c r="N346" s="638"/>
      <c r="P346" s="638"/>
    </row>
    <row r="347" spans="14:16" ht="15.75" customHeight="1">
      <c r="N347" s="638"/>
      <c r="P347" s="638"/>
    </row>
    <row r="348" spans="14:16" ht="15.75" customHeight="1">
      <c r="N348" s="638"/>
      <c r="P348" s="638"/>
    </row>
    <row r="349" spans="14:16" ht="15.75" customHeight="1">
      <c r="N349" s="638"/>
      <c r="P349" s="638"/>
    </row>
    <row r="350" spans="14:16" ht="15.75" customHeight="1">
      <c r="N350" s="638"/>
      <c r="P350" s="638"/>
    </row>
    <row r="351" spans="14:16" ht="15.75" customHeight="1">
      <c r="N351" s="638"/>
      <c r="P351" s="638"/>
    </row>
    <row r="352" spans="14:16" ht="15.75" customHeight="1">
      <c r="N352" s="638"/>
      <c r="P352" s="638"/>
    </row>
    <row r="353" spans="14:16" ht="15.75" customHeight="1">
      <c r="N353" s="638"/>
      <c r="P353" s="638"/>
    </row>
    <row r="354" spans="14:16" ht="15.75" customHeight="1">
      <c r="N354" s="638"/>
      <c r="P354" s="638"/>
    </row>
    <row r="355" spans="14:16" ht="15.75" customHeight="1">
      <c r="N355" s="638"/>
      <c r="P355" s="638"/>
    </row>
    <row r="356" spans="14:16" ht="15.75" customHeight="1">
      <c r="N356" s="638"/>
      <c r="P356" s="638"/>
    </row>
    <row r="357" spans="14:16" ht="15.75" customHeight="1">
      <c r="N357" s="638"/>
      <c r="P357" s="638"/>
    </row>
    <row r="358" spans="14:16" ht="15.75" customHeight="1">
      <c r="N358" s="638"/>
      <c r="P358" s="638"/>
    </row>
    <row r="359" spans="14:16" ht="15.75" customHeight="1">
      <c r="N359" s="638"/>
      <c r="P359" s="638"/>
    </row>
    <row r="360" spans="14:16" ht="15.75" customHeight="1">
      <c r="N360" s="638"/>
      <c r="P360" s="638"/>
    </row>
    <row r="361" spans="14:16" ht="15.75" customHeight="1">
      <c r="N361" s="638"/>
      <c r="P361" s="638"/>
    </row>
    <row r="362" spans="14:16" ht="15.75" customHeight="1">
      <c r="N362" s="638"/>
      <c r="P362" s="638"/>
    </row>
    <row r="363" spans="14:16" ht="15.75" customHeight="1">
      <c r="N363" s="638"/>
      <c r="P363" s="638"/>
    </row>
    <row r="364" spans="14:16" ht="15.75" customHeight="1">
      <c r="N364" s="638"/>
      <c r="P364" s="638"/>
    </row>
    <row r="365" spans="14:16" ht="15.75" customHeight="1">
      <c r="N365" s="638"/>
      <c r="P365" s="638"/>
    </row>
    <row r="366" spans="14:16" ht="15.75" customHeight="1">
      <c r="N366" s="638"/>
      <c r="P366" s="638"/>
    </row>
    <row r="367" spans="14:16" ht="15.75" customHeight="1">
      <c r="N367" s="638"/>
      <c r="P367" s="638"/>
    </row>
    <row r="368" spans="14:16" ht="15.75" customHeight="1">
      <c r="N368" s="638"/>
      <c r="P368" s="638"/>
    </row>
    <row r="369" spans="14:16" ht="15.75" customHeight="1">
      <c r="N369" s="638"/>
      <c r="P369" s="638"/>
    </row>
    <row r="370" spans="14:16" ht="15.75" customHeight="1">
      <c r="N370" s="638"/>
      <c r="P370" s="638"/>
    </row>
    <row r="371" spans="14:16" ht="15.75" customHeight="1">
      <c r="N371" s="638"/>
      <c r="P371" s="638"/>
    </row>
    <row r="372" spans="14:16" ht="15.75" customHeight="1">
      <c r="N372" s="638"/>
      <c r="P372" s="638"/>
    </row>
    <row r="373" spans="14:16" ht="15.75" customHeight="1">
      <c r="N373" s="638"/>
      <c r="P373" s="638"/>
    </row>
    <row r="374" spans="14:16" ht="15.75" customHeight="1">
      <c r="N374" s="638"/>
      <c r="P374" s="638"/>
    </row>
    <row r="375" spans="14:16" ht="15.75" customHeight="1">
      <c r="N375" s="638"/>
      <c r="P375" s="638"/>
    </row>
    <row r="376" spans="14:16" ht="15.75" customHeight="1">
      <c r="N376" s="638"/>
      <c r="P376" s="638"/>
    </row>
    <row r="377" spans="14:16" ht="15.75" customHeight="1">
      <c r="N377" s="638"/>
      <c r="P377" s="638"/>
    </row>
    <row r="378" spans="14:16" ht="15.75" customHeight="1">
      <c r="N378" s="638"/>
      <c r="P378" s="638"/>
    </row>
    <row r="379" spans="14:16" ht="15.75" customHeight="1">
      <c r="N379" s="638"/>
      <c r="P379" s="638"/>
    </row>
    <row r="380" spans="14:16" ht="15.75" customHeight="1">
      <c r="N380" s="638"/>
      <c r="P380" s="638"/>
    </row>
    <row r="381" spans="14:16" ht="15.75" customHeight="1">
      <c r="N381" s="638"/>
      <c r="P381" s="638"/>
    </row>
    <row r="382" spans="14:16" ht="15.75" customHeight="1">
      <c r="N382" s="638"/>
      <c r="P382" s="638"/>
    </row>
    <row r="383" spans="14:16" ht="15.75" customHeight="1">
      <c r="N383" s="638"/>
      <c r="P383" s="638"/>
    </row>
    <row r="384" spans="14:16" ht="15.75" customHeight="1">
      <c r="N384" s="638"/>
      <c r="P384" s="638"/>
    </row>
    <row r="385" spans="14:16" ht="15.75" customHeight="1">
      <c r="N385" s="638"/>
      <c r="P385" s="638"/>
    </row>
    <row r="386" spans="14:16" ht="15.75" customHeight="1">
      <c r="N386" s="638"/>
      <c r="P386" s="638"/>
    </row>
    <row r="387" spans="14:16" ht="15.75" customHeight="1">
      <c r="N387" s="638"/>
      <c r="P387" s="638"/>
    </row>
    <row r="388" spans="14:16" ht="15.75" customHeight="1">
      <c r="N388" s="638"/>
      <c r="P388" s="638"/>
    </row>
    <row r="389" spans="14:16" ht="15.75" customHeight="1">
      <c r="N389" s="638"/>
      <c r="P389" s="638"/>
    </row>
    <row r="390" spans="14:16" ht="15.75" customHeight="1">
      <c r="N390" s="638"/>
      <c r="P390" s="638"/>
    </row>
    <row r="391" spans="14:16" ht="15.75" customHeight="1">
      <c r="N391" s="638"/>
      <c r="P391" s="638"/>
    </row>
    <row r="392" spans="14:16" ht="15.75" customHeight="1">
      <c r="N392" s="638"/>
      <c r="P392" s="638"/>
    </row>
    <row r="393" spans="14:16" ht="15.75" customHeight="1">
      <c r="N393" s="638"/>
      <c r="P393" s="638"/>
    </row>
    <row r="394" spans="14:16" ht="15.75" customHeight="1">
      <c r="N394" s="638"/>
      <c r="P394" s="638"/>
    </row>
    <row r="395" spans="14:16" ht="15.75" customHeight="1">
      <c r="N395" s="638"/>
      <c r="P395" s="638"/>
    </row>
    <row r="396" spans="14:16" ht="15.75" customHeight="1">
      <c r="N396" s="638"/>
      <c r="P396" s="638"/>
    </row>
    <row r="397" spans="14:16" ht="15.75" customHeight="1">
      <c r="N397" s="638"/>
      <c r="P397" s="638"/>
    </row>
    <row r="398" spans="14:16" ht="15.75" customHeight="1">
      <c r="N398" s="638"/>
      <c r="P398" s="638"/>
    </row>
    <row r="399" spans="14:16" ht="15.75" customHeight="1">
      <c r="N399" s="638"/>
      <c r="P399" s="638"/>
    </row>
    <row r="400" spans="14:16" ht="15.75" customHeight="1">
      <c r="N400" s="638"/>
      <c r="P400" s="638"/>
    </row>
    <row r="401" spans="14:16" ht="15.75" customHeight="1">
      <c r="N401" s="638"/>
      <c r="P401" s="638"/>
    </row>
    <row r="402" spans="14:16" ht="15.75" customHeight="1">
      <c r="N402" s="638"/>
      <c r="P402" s="638"/>
    </row>
    <row r="403" spans="14:16" ht="15.75" customHeight="1">
      <c r="N403" s="638"/>
      <c r="P403" s="638"/>
    </row>
    <row r="404" spans="14:16" ht="15.75" customHeight="1">
      <c r="N404" s="638"/>
      <c r="P404" s="638"/>
    </row>
    <row r="405" spans="14:16" ht="15.75" customHeight="1">
      <c r="N405" s="638"/>
      <c r="P405" s="638"/>
    </row>
    <row r="406" spans="14:16" ht="15.75" customHeight="1">
      <c r="N406" s="638"/>
      <c r="P406" s="638"/>
    </row>
    <row r="407" spans="14:16" ht="15.75" customHeight="1">
      <c r="N407" s="638"/>
      <c r="P407" s="638"/>
    </row>
    <row r="408" spans="14:16" ht="15.75" customHeight="1">
      <c r="N408" s="638"/>
      <c r="P408" s="638"/>
    </row>
    <row r="409" spans="14:16" ht="15.75" customHeight="1">
      <c r="N409" s="638"/>
      <c r="P409" s="638"/>
    </row>
    <row r="410" spans="14:16" ht="15.75" customHeight="1">
      <c r="N410" s="638"/>
      <c r="P410" s="638"/>
    </row>
    <row r="411" spans="14:16" ht="15.75" customHeight="1">
      <c r="N411" s="638"/>
      <c r="P411" s="638"/>
    </row>
    <row r="412" spans="14:16" ht="15.75" customHeight="1">
      <c r="N412" s="638"/>
      <c r="P412" s="638"/>
    </row>
    <row r="413" spans="14:16" ht="15.75" customHeight="1">
      <c r="N413" s="638"/>
      <c r="P413" s="638"/>
    </row>
    <row r="414" spans="14:16" ht="15.75" customHeight="1">
      <c r="N414" s="638"/>
      <c r="P414" s="638"/>
    </row>
    <row r="415" spans="14:16" ht="15.75" customHeight="1">
      <c r="N415" s="638"/>
      <c r="P415" s="638"/>
    </row>
    <row r="416" spans="14:16" ht="15.75" customHeight="1">
      <c r="N416" s="638"/>
      <c r="P416" s="638"/>
    </row>
    <row r="417" spans="14:16" ht="15.75" customHeight="1">
      <c r="N417" s="638"/>
      <c r="P417" s="638"/>
    </row>
    <row r="418" spans="14:16" ht="15.75" customHeight="1">
      <c r="N418" s="638"/>
      <c r="P418" s="638"/>
    </row>
    <row r="419" spans="14:16" ht="15.75" customHeight="1">
      <c r="N419" s="638"/>
      <c r="P419" s="638"/>
    </row>
    <row r="420" spans="14:16" ht="15.75" customHeight="1">
      <c r="N420" s="638"/>
      <c r="P420" s="638"/>
    </row>
    <row r="421" spans="14:16" ht="15.75" customHeight="1">
      <c r="N421" s="638"/>
      <c r="P421" s="638"/>
    </row>
    <row r="422" spans="14:16" ht="15.75" customHeight="1">
      <c r="N422" s="638"/>
      <c r="P422" s="638"/>
    </row>
    <row r="423" spans="14:16" ht="15.75" customHeight="1">
      <c r="N423" s="638"/>
      <c r="P423" s="638"/>
    </row>
    <row r="424" spans="14:16" ht="15.75" customHeight="1">
      <c r="N424" s="638"/>
      <c r="P424" s="638"/>
    </row>
    <row r="425" spans="14:16" ht="15.75" customHeight="1">
      <c r="N425" s="638"/>
      <c r="P425" s="638"/>
    </row>
    <row r="426" spans="14:16" ht="15.75" customHeight="1">
      <c r="N426" s="638"/>
      <c r="P426" s="638"/>
    </row>
    <row r="427" spans="14:16" ht="15.75" customHeight="1">
      <c r="N427" s="638"/>
      <c r="P427" s="638"/>
    </row>
    <row r="428" spans="14:16" ht="15.75" customHeight="1">
      <c r="N428" s="638"/>
      <c r="P428" s="638"/>
    </row>
    <row r="429" spans="14:16" ht="15.75" customHeight="1">
      <c r="N429" s="638"/>
      <c r="P429" s="638"/>
    </row>
    <row r="430" spans="14:16" ht="15.75" customHeight="1">
      <c r="N430" s="638"/>
      <c r="P430" s="638"/>
    </row>
    <row r="431" spans="14:16" ht="15.75" customHeight="1">
      <c r="N431" s="638"/>
      <c r="P431" s="638"/>
    </row>
    <row r="432" spans="14:16" ht="15.75" customHeight="1">
      <c r="N432" s="638"/>
      <c r="P432" s="638"/>
    </row>
    <row r="433" spans="14:16" ht="15.75" customHeight="1">
      <c r="N433" s="638"/>
      <c r="P433" s="638"/>
    </row>
    <row r="434" spans="14:16" ht="15.75" customHeight="1">
      <c r="N434" s="638"/>
      <c r="P434" s="638"/>
    </row>
    <row r="435" spans="14:16" ht="15.75" customHeight="1">
      <c r="N435" s="638"/>
      <c r="P435" s="638"/>
    </row>
    <row r="436" spans="14:16" ht="15.75" customHeight="1">
      <c r="N436" s="638"/>
      <c r="P436" s="638"/>
    </row>
    <row r="437" spans="14:16" ht="15.75" customHeight="1">
      <c r="N437" s="638"/>
      <c r="P437" s="638"/>
    </row>
    <row r="438" spans="14:16" ht="15.75" customHeight="1">
      <c r="N438" s="638"/>
      <c r="P438" s="638"/>
    </row>
    <row r="439" spans="14:16" ht="15.75" customHeight="1">
      <c r="N439" s="638"/>
      <c r="P439" s="638"/>
    </row>
    <row r="440" spans="14:16" ht="15.75" customHeight="1">
      <c r="N440" s="638"/>
      <c r="P440" s="638"/>
    </row>
    <row r="441" spans="14:16" ht="15.75" customHeight="1">
      <c r="N441" s="638"/>
      <c r="P441" s="638"/>
    </row>
    <row r="442" spans="14:16" ht="15.75" customHeight="1">
      <c r="N442" s="638"/>
      <c r="P442" s="638"/>
    </row>
    <row r="443" spans="14:16" ht="15.75" customHeight="1">
      <c r="N443" s="638"/>
      <c r="P443" s="638"/>
    </row>
    <row r="444" spans="14:16" ht="15.75" customHeight="1">
      <c r="N444" s="638"/>
      <c r="P444" s="638"/>
    </row>
    <row r="445" spans="14:16" ht="15.75" customHeight="1">
      <c r="N445" s="638"/>
      <c r="P445" s="638"/>
    </row>
    <row r="446" spans="14:16" ht="15.75" customHeight="1">
      <c r="N446" s="638"/>
      <c r="P446" s="638"/>
    </row>
    <row r="447" spans="14:16" ht="15.75" customHeight="1">
      <c r="N447" s="638"/>
      <c r="P447" s="638"/>
    </row>
    <row r="448" spans="14:16" ht="15.75" customHeight="1">
      <c r="N448" s="638"/>
      <c r="P448" s="638"/>
    </row>
    <row r="449" spans="14:16" ht="15.75" customHeight="1">
      <c r="N449" s="638"/>
      <c r="P449" s="638"/>
    </row>
    <row r="450" spans="14:16" ht="15.75" customHeight="1">
      <c r="N450" s="638"/>
      <c r="P450" s="638"/>
    </row>
    <row r="451" spans="14:16" ht="15.75" customHeight="1">
      <c r="N451" s="638"/>
      <c r="P451" s="638"/>
    </row>
    <row r="452" spans="14:16" ht="15.75" customHeight="1">
      <c r="N452" s="638"/>
      <c r="P452" s="638"/>
    </row>
    <row r="453" spans="14:16" ht="15.75" customHeight="1">
      <c r="N453" s="638"/>
      <c r="P453" s="638"/>
    </row>
    <row r="454" spans="14:16" ht="15.75" customHeight="1">
      <c r="N454" s="638"/>
      <c r="P454" s="638"/>
    </row>
    <row r="455" spans="14:16" ht="15.75" customHeight="1">
      <c r="N455" s="638"/>
      <c r="P455" s="638"/>
    </row>
    <row r="456" spans="14:16" ht="15.75" customHeight="1">
      <c r="N456" s="638"/>
      <c r="P456" s="638"/>
    </row>
    <row r="457" spans="14:16" ht="15.75" customHeight="1">
      <c r="N457" s="638"/>
      <c r="P457" s="638"/>
    </row>
    <row r="458" spans="14:16" ht="15.75" customHeight="1">
      <c r="N458" s="638"/>
      <c r="P458" s="638"/>
    </row>
    <row r="459" spans="14:16" ht="15.75" customHeight="1">
      <c r="N459" s="638"/>
      <c r="P459" s="638"/>
    </row>
    <row r="460" spans="14:16" ht="15.75" customHeight="1">
      <c r="N460" s="638"/>
      <c r="P460" s="638"/>
    </row>
    <row r="461" spans="14:16" ht="15.75" customHeight="1">
      <c r="N461" s="638"/>
      <c r="P461" s="638"/>
    </row>
    <row r="462" spans="14:16" ht="15.75" customHeight="1">
      <c r="N462" s="638"/>
      <c r="P462" s="638"/>
    </row>
    <row r="463" spans="14:16" ht="15.75" customHeight="1">
      <c r="N463" s="638"/>
      <c r="P463" s="638"/>
    </row>
    <row r="464" spans="14:16" ht="15.75" customHeight="1">
      <c r="N464" s="638"/>
      <c r="P464" s="638"/>
    </row>
    <row r="465" spans="14:16" ht="15.75" customHeight="1">
      <c r="N465" s="638"/>
      <c r="P465" s="638"/>
    </row>
    <row r="466" spans="14:16" ht="15.75" customHeight="1">
      <c r="N466" s="638"/>
      <c r="P466" s="638"/>
    </row>
    <row r="467" spans="14:16" ht="15.75" customHeight="1">
      <c r="N467" s="638"/>
      <c r="P467" s="638"/>
    </row>
    <row r="468" spans="14:16" ht="15.75" customHeight="1">
      <c r="N468" s="638"/>
      <c r="P468" s="638"/>
    </row>
    <row r="469" spans="14:16" ht="15.75" customHeight="1">
      <c r="N469" s="638"/>
      <c r="P469" s="638"/>
    </row>
    <row r="470" spans="14:16" ht="15.75" customHeight="1">
      <c r="N470" s="638"/>
      <c r="P470" s="638"/>
    </row>
    <row r="471" spans="14:16" ht="15.75" customHeight="1">
      <c r="N471" s="638"/>
      <c r="P471" s="638"/>
    </row>
    <row r="472" spans="14:16" ht="15.75" customHeight="1">
      <c r="N472" s="638"/>
      <c r="P472" s="638"/>
    </row>
    <row r="473" spans="14:16" ht="15.75" customHeight="1">
      <c r="N473" s="638"/>
      <c r="P473" s="638"/>
    </row>
    <row r="474" spans="14:16" ht="15.75" customHeight="1">
      <c r="N474" s="638"/>
      <c r="P474" s="638"/>
    </row>
    <row r="475" spans="14:16" ht="15.75" customHeight="1">
      <c r="N475" s="638"/>
      <c r="P475" s="638"/>
    </row>
    <row r="476" spans="14:16" ht="15.75" customHeight="1">
      <c r="N476" s="638"/>
      <c r="P476" s="638"/>
    </row>
    <row r="477" spans="14:16" ht="15.75" customHeight="1">
      <c r="N477" s="638"/>
      <c r="P477" s="638"/>
    </row>
    <row r="478" spans="14:16" ht="15.75" customHeight="1">
      <c r="N478" s="638"/>
      <c r="P478" s="638"/>
    </row>
    <row r="479" spans="14:16" ht="15.75" customHeight="1">
      <c r="N479" s="638"/>
      <c r="P479" s="638"/>
    </row>
    <row r="480" spans="14:16" ht="15.75" customHeight="1">
      <c r="N480" s="638"/>
      <c r="P480" s="638"/>
    </row>
    <row r="481" spans="14:16" ht="15.75" customHeight="1">
      <c r="N481" s="638"/>
      <c r="P481" s="638"/>
    </row>
    <row r="482" spans="14:16" ht="15.75" customHeight="1">
      <c r="N482" s="638"/>
      <c r="P482" s="638"/>
    </row>
    <row r="483" spans="14:16" ht="15.75" customHeight="1">
      <c r="N483" s="638"/>
      <c r="P483" s="638"/>
    </row>
    <row r="484" spans="14:16" ht="15.75" customHeight="1">
      <c r="N484" s="638"/>
      <c r="P484" s="638"/>
    </row>
    <row r="485" spans="14:16" ht="15.75" customHeight="1">
      <c r="N485" s="638"/>
      <c r="P485" s="638"/>
    </row>
    <row r="486" spans="14:16" ht="15.75" customHeight="1">
      <c r="N486" s="638"/>
      <c r="P486" s="638"/>
    </row>
    <row r="487" spans="14:16" ht="15.75" customHeight="1">
      <c r="N487" s="638"/>
      <c r="P487" s="638"/>
    </row>
    <row r="488" spans="14:16" ht="15.75" customHeight="1">
      <c r="N488" s="638"/>
      <c r="P488" s="638"/>
    </row>
    <row r="489" spans="14:16" ht="15.75" customHeight="1">
      <c r="N489" s="638"/>
      <c r="P489" s="638"/>
    </row>
    <row r="490" spans="14:16" ht="15.75" customHeight="1">
      <c r="N490" s="638"/>
      <c r="P490" s="638"/>
    </row>
    <row r="491" spans="14:16" ht="15.75" customHeight="1">
      <c r="N491" s="638"/>
      <c r="P491" s="638"/>
    </row>
    <row r="492" spans="14:16" ht="15.75" customHeight="1">
      <c r="N492" s="638"/>
      <c r="P492" s="638"/>
    </row>
    <row r="493" spans="14:16" ht="15.75" customHeight="1">
      <c r="N493" s="638"/>
      <c r="P493" s="638"/>
    </row>
    <row r="494" spans="14:16" ht="15.75" customHeight="1">
      <c r="N494" s="638"/>
      <c r="P494" s="638"/>
    </row>
    <row r="495" spans="14:16" ht="15.75" customHeight="1">
      <c r="N495" s="638"/>
      <c r="P495" s="638"/>
    </row>
    <row r="496" spans="14:16" ht="15.75" customHeight="1">
      <c r="N496" s="638"/>
      <c r="P496" s="638"/>
    </row>
    <row r="497" spans="14:16" ht="15.75" customHeight="1">
      <c r="N497" s="638"/>
      <c r="P497" s="638"/>
    </row>
    <row r="498" spans="14:16" ht="15.75" customHeight="1">
      <c r="N498" s="638"/>
      <c r="P498" s="638"/>
    </row>
    <row r="499" spans="14:16" ht="15.75" customHeight="1">
      <c r="N499" s="638"/>
      <c r="P499" s="638"/>
    </row>
    <row r="500" spans="14:16" ht="15.75" customHeight="1">
      <c r="N500" s="638"/>
      <c r="P500" s="638"/>
    </row>
    <row r="501" spans="14:16" ht="15.75" customHeight="1">
      <c r="N501" s="638"/>
      <c r="P501" s="638"/>
    </row>
    <row r="502" spans="14:16" ht="15.75" customHeight="1">
      <c r="N502" s="638"/>
      <c r="P502" s="638"/>
    </row>
    <row r="503" spans="14:16" ht="15.75" customHeight="1">
      <c r="N503" s="638"/>
      <c r="P503" s="638"/>
    </row>
    <row r="504" spans="14:16" ht="15.75" customHeight="1">
      <c r="N504" s="638"/>
      <c r="P504" s="638"/>
    </row>
    <row r="505" spans="14:16" ht="15.75" customHeight="1">
      <c r="N505" s="638"/>
      <c r="P505" s="638"/>
    </row>
    <row r="506" spans="14:16" ht="15.75" customHeight="1">
      <c r="N506" s="638"/>
      <c r="P506" s="638"/>
    </row>
    <row r="507" spans="14:16" ht="15.75" customHeight="1">
      <c r="N507" s="638"/>
      <c r="P507" s="638"/>
    </row>
    <row r="508" spans="14:16" ht="15.75" customHeight="1">
      <c r="N508" s="638"/>
      <c r="P508" s="638"/>
    </row>
    <row r="509" spans="14:16" ht="15.75" customHeight="1">
      <c r="N509" s="638"/>
      <c r="P509" s="638"/>
    </row>
    <row r="510" spans="14:16" ht="15.75" customHeight="1">
      <c r="N510" s="638"/>
      <c r="P510" s="638"/>
    </row>
    <row r="511" spans="14:16" ht="15.75" customHeight="1">
      <c r="N511" s="638"/>
      <c r="P511" s="638"/>
    </row>
    <row r="512" spans="14:16" ht="15.75" customHeight="1">
      <c r="N512" s="638"/>
      <c r="P512" s="638"/>
    </row>
    <row r="513" spans="14:16" ht="15.75" customHeight="1">
      <c r="N513" s="638"/>
      <c r="P513" s="638"/>
    </row>
    <row r="514" spans="14:16" ht="15.75" customHeight="1">
      <c r="N514" s="638"/>
      <c r="P514" s="638"/>
    </row>
    <row r="515" spans="14:16" ht="15.75" customHeight="1">
      <c r="N515" s="638"/>
      <c r="P515" s="638"/>
    </row>
    <row r="516" spans="14:16" ht="15.75" customHeight="1">
      <c r="N516" s="638"/>
      <c r="P516" s="638"/>
    </row>
    <row r="517" spans="14:16" ht="15.75" customHeight="1">
      <c r="N517" s="638"/>
      <c r="P517" s="638"/>
    </row>
    <row r="518" spans="14:16" ht="15.75" customHeight="1">
      <c r="N518" s="638"/>
      <c r="P518" s="638"/>
    </row>
    <row r="519" spans="14:16" ht="15.75" customHeight="1">
      <c r="N519" s="638"/>
      <c r="P519" s="638"/>
    </row>
    <row r="520" spans="14:16" ht="15.75" customHeight="1">
      <c r="N520" s="638"/>
      <c r="P520" s="638"/>
    </row>
    <row r="521" spans="14:16" ht="15.75" customHeight="1">
      <c r="N521" s="638"/>
      <c r="P521" s="638"/>
    </row>
    <row r="522" spans="14:16" ht="15.75" customHeight="1">
      <c r="N522" s="638"/>
      <c r="P522" s="638"/>
    </row>
    <row r="523" spans="14:16" ht="15.75" customHeight="1">
      <c r="N523" s="638"/>
      <c r="P523" s="638"/>
    </row>
    <row r="524" spans="14:16" ht="15.75" customHeight="1">
      <c r="N524" s="638"/>
      <c r="P524" s="638"/>
    </row>
    <row r="525" spans="14:16" ht="15.75" customHeight="1">
      <c r="N525" s="638"/>
      <c r="P525" s="638"/>
    </row>
    <row r="526" spans="14:16" ht="15.75" customHeight="1">
      <c r="N526" s="638"/>
      <c r="P526" s="638"/>
    </row>
    <row r="527" spans="14:16" ht="15.75" customHeight="1">
      <c r="N527" s="638"/>
      <c r="P527" s="638"/>
    </row>
    <row r="528" spans="14:16" ht="15.75" customHeight="1">
      <c r="N528" s="638"/>
      <c r="P528" s="638"/>
    </row>
    <row r="529" spans="14:16" ht="15.75" customHeight="1">
      <c r="N529" s="638"/>
      <c r="P529" s="638"/>
    </row>
    <row r="530" spans="14:16" ht="15.75" customHeight="1">
      <c r="N530" s="638"/>
      <c r="P530" s="638"/>
    </row>
    <row r="531" spans="14:16" ht="15.75" customHeight="1">
      <c r="N531" s="638"/>
      <c r="P531" s="638"/>
    </row>
    <row r="532" spans="14:16" ht="15.75" customHeight="1">
      <c r="N532" s="638"/>
      <c r="P532" s="638"/>
    </row>
    <row r="533" spans="14:16" ht="15.75" customHeight="1">
      <c r="N533" s="638"/>
      <c r="P533" s="638"/>
    </row>
    <row r="534" spans="14:16" ht="15.75" customHeight="1">
      <c r="N534" s="638"/>
      <c r="P534" s="638"/>
    </row>
    <row r="535" spans="14:16" ht="15.75" customHeight="1">
      <c r="N535" s="638"/>
      <c r="P535" s="638"/>
    </row>
    <row r="536" spans="14:16" ht="15.75" customHeight="1">
      <c r="N536" s="638"/>
      <c r="P536" s="638"/>
    </row>
    <row r="537" spans="14:16" ht="15.75" customHeight="1">
      <c r="N537" s="638"/>
      <c r="P537" s="638"/>
    </row>
    <row r="538" spans="14:16" ht="15.75" customHeight="1">
      <c r="N538" s="638"/>
      <c r="P538" s="638"/>
    </row>
    <row r="539" spans="14:16" ht="15.75" customHeight="1">
      <c r="N539" s="638"/>
      <c r="P539" s="638"/>
    </row>
    <row r="540" spans="14:16" ht="15.75" customHeight="1">
      <c r="N540" s="638"/>
      <c r="P540" s="638"/>
    </row>
    <row r="541" spans="14:16" ht="15.75" customHeight="1">
      <c r="N541" s="638"/>
      <c r="P541" s="638"/>
    </row>
    <row r="542" spans="14:16" ht="15.75" customHeight="1">
      <c r="N542" s="638"/>
      <c r="P542" s="638"/>
    </row>
    <row r="543" spans="14:16" ht="15.75" customHeight="1">
      <c r="N543" s="638"/>
      <c r="P543" s="638"/>
    </row>
    <row r="544" spans="14:16" ht="15.75" customHeight="1">
      <c r="N544" s="638"/>
      <c r="P544" s="638"/>
    </row>
    <row r="545" spans="14:16" ht="15.75" customHeight="1">
      <c r="N545" s="638"/>
      <c r="P545" s="638"/>
    </row>
    <row r="546" spans="14:16" ht="15.75" customHeight="1">
      <c r="N546" s="638"/>
      <c r="P546" s="638"/>
    </row>
    <row r="547" spans="14:16" ht="15.75" customHeight="1">
      <c r="N547" s="638"/>
      <c r="P547" s="638"/>
    </row>
    <row r="548" spans="14:16" ht="15.75" customHeight="1">
      <c r="N548" s="638"/>
      <c r="P548" s="638"/>
    </row>
    <row r="549" spans="14:16" ht="15.75" customHeight="1">
      <c r="N549" s="638"/>
      <c r="P549" s="638"/>
    </row>
    <row r="550" spans="14:16" ht="15.75" customHeight="1">
      <c r="N550" s="638"/>
      <c r="P550" s="638"/>
    </row>
    <row r="551" spans="14:16" ht="15.75" customHeight="1">
      <c r="N551" s="638"/>
      <c r="P551" s="638"/>
    </row>
    <row r="552" spans="14:16" ht="15.75" customHeight="1">
      <c r="N552" s="638"/>
      <c r="P552" s="638"/>
    </row>
    <row r="553" spans="14:16" ht="15.75" customHeight="1">
      <c r="N553" s="638"/>
      <c r="P553" s="638"/>
    </row>
    <row r="554" spans="14:16" ht="15.75" customHeight="1">
      <c r="N554" s="638"/>
      <c r="P554" s="638"/>
    </row>
    <row r="555" spans="14:16" ht="15.75" customHeight="1">
      <c r="N555" s="638"/>
      <c r="P555" s="638"/>
    </row>
    <row r="556" spans="14:16" ht="15.75" customHeight="1">
      <c r="N556" s="638"/>
      <c r="P556" s="638"/>
    </row>
    <row r="557" spans="14:16" ht="15.75" customHeight="1">
      <c r="N557" s="638"/>
      <c r="P557" s="638"/>
    </row>
    <row r="558" spans="14:16" ht="15.75" customHeight="1">
      <c r="N558" s="638"/>
      <c r="P558" s="638"/>
    </row>
    <row r="559" spans="14:16" ht="15.75" customHeight="1">
      <c r="N559" s="638"/>
      <c r="P559" s="638"/>
    </row>
    <row r="560" spans="14:16" ht="15.75" customHeight="1">
      <c r="N560" s="638"/>
      <c r="P560" s="638"/>
    </row>
    <row r="561" spans="14:16" ht="15.75" customHeight="1">
      <c r="N561" s="638"/>
      <c r="P561" s="638"/>
    </row>
    <row r="562" spans="14:16" ht="15.75" customHeight="1">
      <c r="N562" s="638"/>
      <c r="P562" s="638"/>
    </row>
    <row r="563" spans="14:16" ht="15.75" customHeight="1">
      <c r="N563" s="638"/>
      <c r="P563" s="638"/>
    </row>
    <row r="564" spans="14:16" ht="15.75" customHeight="1">
      <c r="N564" s="638"/>
      <c r="P564" s="638"/>
    </row>
    <row r="565" spans="14:16" ht="15.75" customHeight="1">
      <c r="N565" s="638"/>
      <c r="P565" s="638"/>
    </row>
    <row r="566" spans="14:16" ht="15.75" customHeight="1">
      <c r="N566" s="638"/>
      <c r="P566" s="638"/>
    </row>
    <row r="567" spans="14:16" ht="15.75" customHeight="1">
      <c r="N567" s="638"/>
      <c r="P567" s="638"/>
    </row>
    <row r="568" spans="14:16" ht="15.75" customHeight="1">
      <c r="N568" s="638"/>
      <c r="P568" s="638"/>
    </row>
    <row r="569" spans="14:16" ht="15.75" customHeight="1">
      <c r="N569" s="638"/>
      <c r="P569" s="638"/>
    </row>
    <row r="570" spans="14:16" ht="15.75" customHeight="1">
      <c r="N570" s="638"/>
      <c r="P570" s="638"/>
    </row>
    <row r="571" spans="14:16" ht="15.75" customHeight="1">
      <c r="N571" s="638"/>
      <c r="P571" s="638"/>
    </row>
    <row r="572" spans="14:16" ht="15.75" customHeight="1">
      <c r="N572" s="638"/>
      <c r="P572" s="638"/>
    </row>
    <row r="573" spans="14:16" ht="15.75" customHeight="1">
      <c r="N573" s="638"/>
      <c r="P573" s="638"/>
    </row>
    <row r="574" spans="14:16" ht="15.75" customHeight="1">
      <c r="N574" s="638"/>
      <c r="P574" s="638"/>
    </row>
    <row r="575" spans="14:16" ht="15.75" customHeight="1">
      <c r="N575" s="638"/>
      <c r="P575" s="638"/>
    </row>
    <row r="576" spans="14:16" ht="15.75" customHeight="1">
      <c r="N576" s="638"/>
      <c r="P576" s="638"/>
    </row>
    <row r="577" spans="14:16" ht="15.75" customHeight="1">
      <c r="N577" s="638"/>
      <c r="P577" s="638"/>
    </row>
    <row r="578" spans="14:16" ht="15.75" customHeight="1">
      <c r="N578" s="638"/>
      <c r="P578" s="638"/>
    </row>
    <row r="579" spans="14:16" ht="15.75" customHeight="1">
      <c r="N579" s="638"/>
      <c r="P579" s="638"/>
    </row>
    <row r="580" spans="14:16" ht="15.75" customHeight="1">
      <c r="N580" s="638"/>
      <c r="P580" s="638"/>
    </row>
    <row r="581" spans="14:16" ht="15.75" customHeight="1">
      <c r="N581" s="638"/>
      <c r="P581" s="638"/>
    </row>
    <row r="582" spans="14:16" ht="15.75" customHeight="1">
      <c r="N582" s="638"/>
      <c r="P582" s="638"/>
    </row>
    <row r="583" spans="14:16" ht="15.75" customHeight="1">
      <c r="N583" s="638"/>
      <c r="P583" s="638"/>
    </row>
    <row r="584" spans="14:16" ht="15.75" customHeight="1">
      <c r="N584" s="638"/>
      <c r="P584" s="638"/>
    </row>
    <row r="585" spans="14:16" ht="15.75" customHeight="1">
      <c r="N585" s="638"/>
      <c r="P585" s="638"/>
    </row>
    <row r="586" spans="14:16" ht="15.75" customHeight="1">
      <c r="N586" s="638"/>
      <c r="P586" s="638"/>
    </row>
    <row r="587" spans="14:16" ht="15.75" customHeight="1">
      <c r="N587" s="638"/>
      <c r="P587" s="638"/>
    </row>
    <row r="588" spans="14:16" ht="15.75" customHeight="1">
      <c r="N588" s="638"/>
      <c r="P588" s="638"/>
    </row>
    <row r="589" spans="14:16" ht="15.75" customHeight="1">
      <c r="N589" s="638"/>
      <c r="P589" s="638"/>
    </row>
    <row r="590" spans="14:16" ht="15.75" customHeight="1">
      <c r="N590" s="638"/>
      <c r="P590" s="638"/>
    </row>
    <row r="591" spans="14:16" ht="15.75" customHeight="1">
      <c r="N591" s="638"/>
      <c r="P591" s="638"/>
    </row>
    <row r="592" spans="14:16" ht="15.75" customHeight="1">
      <c r="N592" s="638"/>
      <c r="P592" s="638"/>
    </row>
    <row r="593" spans="14:16" ht="15.75" customHeight="1">
      <c r="N593" s="638"/>
      <c r="P593" s="638"/>
    </row>
    <row r="594" spans="14:16" ht="15.75" customHeight="1">
      <c r="N594" s="638"/>
      <c r="P594" s="638"/>
    </row>
    <row r="595" spans="14:16" ht="15.75" customHeight="1">
      <c r="N595" s="638"/>
      <c r="P595" s="638"/>
    </row>
    <row r="596" spans="14:16" ht="15.75" customHeight="1">
      <c r="N596" s="638"/>
      <c r="P596" s="638"/>
    </row>
    <row r="597" spans="14:16" ht="15.75" customHeight="1">
      <c r="N597" s="638"/>
      <c r="P597" s="638"/>
    </row>
    <row r="598" spans="14:16" ht="15.75" customHeight="1">
      <c r="N598" s="638"/>
      <c r="P598" s="638"/>
    </row>
    <row r="599" spans="14:16" ht="15.75" customHeight="1">
      <c r="N599" s="638"/>
      <c r="P599" s="638"/>
    </row>
    <row r="600" spans="14:16" ht="15.75" customHeight="1">
      <c r="N600" s="638"/>
      <c r="P600" s="638"/>
    </row>
    <row r="601" spans="14:16" ht="15.75" customHeight="1">
      <c r="N601" s="638"/>
      <c r="P601" s="638"/>
    </row>
    <row r="602" spans="14:16" ht="15.75" customHeight="1">
      <c r="N602" s="638"/>
      <c r="P602" s="638"/>
    </row>
    <row r="603" spans="14:16" ht="15.75" customHeight="1">
      <c r="N603" s="638"/>
      <c r="P603" s="638"/>
    </row>
    <row r="604" spans="14:16" ht="15.75" customHeight="1">
      <c r="N604" s="638"/>
      <c r="P604" s="638"/>
    </row>
    <row r="605" spans="14:16" ht="15.75" customHeight="1">
      <c r="N605" s="638"/>
      <c r="P605" s="638"/>
    </row>
    <row r="606" spans="14:16" ht="15.75" customHeight="1">
      <c r="N606" s="638"/>
      <c r="P606" s="638"/>
    </row>
    <row r="607" spans="14:16" ht="15.75" customHeight="1">
      <c r="N607" s="638"/>
      <c r="P607" s="638"/>
    </row>
    <row r="608" spans="14:16" ht="15.75" customHeight="1">
      <c r="N608" s="638"/>
      <c r="P608" s="638"/>
    </row>
    <row r="609" spans="14:16" ht="15.75" customHeight="1">
      <c r="N609" s="638"/>
      <c r="P609" s="638"/>
    </row>
    <row r="610" spans="14:16" ht="15.75" customHeight="1">
      <c r="N610" s="638"/>
      <c r="P610" s="638"/>
    </row>
    <row r="611" spans="14:16" ht="15.75" customHeight="1">
      <c r="N611" s="638"/>
      <c r="P611" s="638"/>
    </row>
    <row r="612" spans="14:16" ht="15.75" customHeight="1">
      <c r="N612" s="638"/>
      <c r="P612" s="638"/>
    </row>
    <row r="613" spans="14:16" ht="15.75" customHeight="1">
      <c r="N613" s="638"/>
      <c r="P613" s="638"/>
    </row>
    <row r="614" spans="14:16" ht="15.75" customHeight="1">
      <c r="N614" s="638"/>
      <c r="P614" s="638"/>
    </row>
    <row r="615" spans="14:16" ht="15.75" customHeight="1">
      <c r="N615" s="638"/>
      <c r="P615" s="638"/>
    </row>
    <row r="616" spans="14:16" ht="15.75" customHeight="1">
      <c r="N616" s="638"/>
      <c r="P616" s="638"/>
    </row>
    <row r="617" spans="14:16" ht="15.75" customHeight="1">
      <c r="N617" s="638"/>
      <c r="P617" s="638"/>
    </row>
    <row r="618" spans="14:16" ht="15.75" customHeight="1">
      <c r="N618" s="638"/>
      <c r="P618" s="638"/>
    </row>
    <row r="619" spans="14:16" ht="15.75" customHeight="1">
      <c r="N619" s="638"/>
      <c r="P619" s="638"/>
    </row>
    <row r="620" spans="14:16" ht="15.75" customHeight="1">
      <c r="N620" s="638"/>
      <c r="P620" s="638"/>
    </row>
    <row r="621" spans="14:16" ht="15.75" customHeight="1">
      <c r="N621" s="638"/>
      <c r="P621" s="638"/>
    </row>
    <row r="622" spans="14:16" ht="15.75" customHeight="1">
      <c r="N622" s="638"/>
      <c r="P622" s="638"/>
    </row>
    <row r="623" spans="14:16" ht="15.75" customHeight="1">
      <c r="N623" s="638"/>
      <c r="P623" s="638"/>
    </row>
    <row r="624" spans="14:16" ht="15.75" customHeight="1">
      <c r="N624" s="638"/>
      <c r="P624" s="638"/>
    </row>
    <row r="625" spans="14:16" ht="15.75" customHeight="1">
      <c r="N625" s="638"/>
      <c r="P625" s="638"/>
    </row>
    <row r="626" spans="14:16" ht="15.75" customHeight="1">
      <c r="N626" s="638"/>
      <c r="P626" s="638"/>
    </row>
    <row r="627" spans="14:16" ht="15.75" customHeight="1">
      <c r="N627" s="638"/>
      <c r="P627" s="638"/>
    </row>
    <row r="628" spans="14:16" ht="15.75" customHeight="1">
      <c r="N628" s="638"/>
      <c r="P628" s="638"/>
    </row>
    <row r="629" spans="14:16" ht="15.75" customHeight="1">
      <c r="N629" s="638"/>
      <c r="P629" s="638"/>
    </row>
    <row r="630" spans="14:16" ht="15.75" customHeight="1">
      <c r="N630" s="638"/>
      <c r="P630" s="638"/>
    </row>
    <row r="631" spans="14:16" ht="15.75" customHeight="1">
      <c r="N631" s="638"/>
      <c r="P631" s="638"/>
    </row>
    <row r="632" spans="14:16" ht="15.75" customHeight="1">
      <c r="N632" s="638"/>
      <c r="P632" s="638"/>
    </row>
    <row r="633" spans="14:16" ht="15.75" customHeight="1">
      <c r="N633" s="638"/>
      <c r="P633" s="638"/>
    </row>
    <row r="634" spans="14:16" ht="15.75" customHeight="1">
      <c r="N634" s="638"/>
      <c r="P634" s="638"/>
    </row>
    <row r="635" spans="14:16" ht="15.75" customHeight="1">
      <c r="N635" s="638"/>
      <c r="P635" s="638"/>
    </row>
    <row r="636" spans="14:16" ht="15.75" customHeight="1">
      <c r="N636" s="638"/>
      <c r="P636" s="638"/>
    </row>
    <row r="637" spans="14:16" ht="15.75" customHeight="1">
      <c r="N637" s="638"/>
      <c r="P637" s="638"/>
    </row>
    <row r="638" spans="14:16" ht="15.75" customHeight="1">
      <c r="N638" s="638"/>
      <c r="P638" s="638"/>
    </row>
    <row r="639" spans="14:16" ht="15.75" customHeight="1">
      <c r="N639" s="638"/>
      <c r="P639" s="638"/>
    </row>
    <row r="640" spans="14:16" ht="15.75" customHeight="1">
      <c r="N640" s="638"/>
      <c r="P640" s="638"/>
    </row>
    <row r="641" spans="14:16" ht="15.75" customHeight="1">
      <c r="N641" s="638"/>
      <c r="P641" s="638"/>
    </row>
    <row r="642" spans="14:16" ht="15.75" customHeight="1">
      <c r="N642" s="638"/>
      <c r="P642" s="638"/>
    </row>
    <row r="643" spans="14:16" ht="15.75" customHeight="1">
      <c r="N643" s="638"/>
      <c r="P643" s="638"/>
    </row>
    <row r="644" spans="14:16" ht="15.75" customHeight="1">
      <c r="N644" s="638"/>
      <c r="P644" s="638"/>
    </row>
    <row r="645" spans="14:16" ht="15.75" customHeight="1">
      <c r="N645" s="638"/>
      <c r="P645" s="638"/>
    </row>
    <row r="646" spans="14:16" ht="15.75" customHeight="1">
      <c r="N646" s="638"/>
      <c r="P646" s="638"/>
    </row>
    <row r="647" spans="14:16" ht="15.75" customHeight="1">
      <c r="N647" s="638"/>
      <c r="P647" s="638"/>
    </row>
    <row r="648" spans="14:16" ht="15.75" customHeight="1">
      <c r="N648" s="638"/>
      <c r="P648" s="638"/>
    </row>
    <row r="649" spans="14:16" ht="15.75" customHeight="1">
      <c r="N649" s="638"/>
      <c r="P649" s="638"/>
    </row>
    <row r="650" spans="14:16" ht="15.75" customHeight="1">
      <c r="N650" s="638"/>
      <c r="P650" s="638"/>
    </row>
    <row r="651" spans="14:16" ht="15.75" customHeight="1">
      <c r="N651" s="638"/>
      <c r="P651" s="638"/>
    </row>
    <row r="652" spans="14:16" ht="15.75" customHeight="1">
      <c r="N652" s="638"/>
      <c r="P652" s="638"/>
    </row>
    <row r="653" spans="14:16" ht="15.75" customHeight="1">
      <c r="N653" s="638"/>
      <c r="P653" s="638"/>
    </row>
    <row r="654" spans="14:16" ht="15.75" customHeight="1">
      <c r="N654" s="638"/>
      <c r="P654" s="638"/>
    </row>
    <row r="655" spans="14:16" ht="15.75" customHeight="1">
      <c r="N655" s="638"/>
      <c r="P655" s="638"/>
    </row>
    <row r="656" spans="14:16" ht="15.75" customHeight="1">
      <c r="N656" s="638"/>
      <c r="P656" s="638"/>
    </row>
    <row r="657" spans="14:16" ht="15.75" customHeight="1">
      <c r="N657" s="638"/>
      <c r="P657" s="638"/>
    </row>
    <row r="658" spans="14:16" ht="15.75" customHeight="1">
      <c r="N658" s="638"/>
      <c r="P658" s="638"/>
    </row>
    <row r="659" spans="14:16" ht="15.75" customHeight="1">
      <c r="N659" s="638"/>
      <c r="P659" s="638"/>
    </row>
    <row r="660" spans="14:16" ht="15.75" customHeight="1">
      <c r="N660" s="638"/>
      <c r="P660" s="638"/>
    </row>
    <row r="661" spans="14:16" ht="15.75" customHeight="1">
      <c r="N661" s="638"/>
      <c r="P661" s="638"/>
    </row>
    <row r="662" spans="14:16" ht="15.75" customHeight="1">
      <c r="N662" s="638"/>
      <c r="P662" s="638"/>
    </row>
    <row r="663" spans="14:16" ht="15.75" customHeight="1">
      <c r="N663" s="638"/>
      <c r="P663" s="638"/>
    </row>
    <row r="664" spans="14:16" ht="15.75" customHeight="1">
      <c r="N664" s="638"/>
      <c r="P664" s="638"/>
    </row>
    <row r="665" spans="14:16" ht="15.75" customHeight="1">
      <c r="N665" s="638"/>
      <c r="P665" s="638"/>
    </row>
    <row r="666" spans="14:16" ht="15.75" customHeight="1">
      <c r="N666" s="638"/>
      <c r="P666" s="638"/>
    </row>
    <row r="667" spans="14:16" ht="15.75" customHeight="1">
      <c r="N667" s="638"/>
      <c r="P667" s="638"/>
    </row>
    <row r="668" spans="14:16" ht="15.75" customHeight="1">
      <c r="N668" s="638"/>
      <c r="P668" s="638"/>
    </row>
    <row r="669" spans="14:16" ht="15.75" customHeight="1">
      <c r="N669" s="638"/>
      <c r="P669" s="638"/>
    </row>
    <row r="670" spans="14:16" ht="15.75" customHeight="1">
      <c r="N670" s="638"/>
      <c r="P670" s="638"/>
    </row>
    <row r="671" spans="14:16" ht="15.75" customHeight="1">
      <c r="N671" s="638"/>
      <c r="P671" s="638"/>
    </row>
    <row r="672" spans="14:16" ht="15.75" customHeight="1">
      <c r="N672" s="638"/>
      <c r="P672" s="638"/>
    </row>
    <row r="673" spans="14:16" ht="15.75" customHeight="1">
      <c r="N673" s="638"/>
      <c r="P673" s="638"/>
    </row>
    <row r="674" spans="14:16" ht="15.75" customHeight="1">
      <c r="N674" s="638"/>
      <c r="P674" s="638"/>
    </row>
    <row r="675" spans="14:16" ht="15.75" customHeight="1">
      <c r="N675" s="638"/>
      <c r="P675" s="638"/>
    </row>
    <row r="676" spans="14:16" ht="15.75" customHeight="1">
      <c r="N676" s="638"/>
      <c r="P676" s="638"/>
    </row>
    <row r="677" spans="14:16" ht="15.75" customHeight="1">
      <c r="N677" s="638"/>
      <c r="P677" s="638"/>
    </row>
    <row r="678" spans="14:16" ht="15.75" customHeight="1">
      <c r="N678" s="638"/>
      <c r="P678" s="638"/>
    </row>
    <row r="679" spans="14:16" ht="15.75" customHeight="1">
      <c r="N679" s="638"/>
      <c r="P679" s="638"/>
    </row>
    <row r="680" spans="14:16" ht="15.75" customHeight="1">
      <c r="N680" s="638"/>
      <c r="P680" s="638"/>
    </row>
    <row r="681" spans="14:16" ht="15.75" customHeight="1">
      <c r="N681" s="638"/>
      <c r="P681" s="638"/>
    </row>
    <row r="682" spans="14:16" ht="15.75" customHeight="1">
      <c r="N682" s="638"/>
      <c r="P682" s="638"/>
    </row>
    <row r="683" spans="14:16" ht="15.75" customHeight="1">
      <c r="N683" s="638"/>
      <c r="P683" s="638"/>
    </row>
    <row r="684" spans="14:16" ht="15.75" customHeight="1">
      <c r="N684" s="638"/>
      <c r="P684" s="638"/>
    </row>
    <row r="685" spans="14:16" ht="15.75" customHeight="1">
      <c r="N685" s="638"/>
      <c r="P685" s="638"/>
    </row>
    <row r="686" spans="14:16" ht="15.75" customHeight="1">
      <c r="N686" s="638"/>
      <c r="P686" s="638"/>
    </row>
    <row r="687" spans="14:16" ht="15.75" customHeight="1">
      <c r="N687" s="638"/>
      <c r="P687" s="638"/>
    </row>
    <row r="688" spans="14:16" ht="15.75" customHeight="1">
      <c r="N688" s="638"/>
      <c r="P688" s="638"/>
    </row>
    <row r="689" spans="14:16" ht="15.75" customHeight="1">
      <c r="N689" s="638"/>
      <c r="P689" s="638"/>
    </row>
    <row r="690" spans="14:16" ht="15.75" customHeight="1">
      <c r="N690" s="638"/>
      <c r="P690" s="638"/>
    </row>
    <row r="691" spans="14:16" ht="15.75" customHeight="1">
      <c r="N691" s="638"/>
      <c r="P691" s="638"/>
    </row>
    <row r="692" spans="14:16" ht="15.75" customHeight="1">
      <c r="N692" s="638"/>
      <c r="P692" s="638"/>
    </row>
    <row r="693" spans="14:16" ht="15.75" customHeight="1">
      <c r="N693" s="638"/>
      <c r="P693" s="638"/>
    </row>
    <row r="694" spans="14:16" ht="15.75" customHeight="1">
      <c r="N694" s="638"/>
      <c r="P694" s="638"/>
    </row>
    <row r="695" spans="14:16" ht="15.75" customHeight="1">
      <c r="N695" s="638"/>
      <c r="P695" s="638"/>
    </row>
    <row r="696" spans="14:16" ht="15.75" customHeight="1">
      <c r="N696" s="638"/>
      <c r="P696" s="638"/>
    </row>
    <row r="697" spans="14:16" ht="15.75" customHeight="1">
      <c r="N697" s="638"/>
      <c r="P697" s="638"/>
    </row>
    <row r="698" spans="14:16" ht="15.75" customHeight="1">
      <c r="N698" s="638"/>
      <c r="P698" s="638"/>
    </row>
    <row r="699" spans="14:16" ht="15.75" customHeight="1">
      <c r="N699" s="638"/>
      <c r="P699" s="638"/>
    </row>
    <row r="700" spans="14:16" ht="15.75" customHeight="1">
      <c r="N700" s="638"/>
      <c r="P700" s="638"/>
    </row>
    <row r="701" spans="14:16" ht="15.75" customHeight="1">
      <c r="N701" s="638"/>
      <c r="P701" s="638"/>
    </row>
    <row r="702" spans="14:16" ht="15.75" customHeight="1">
      <c r="N702" s="638"/>
      <c r="P702" s="638"/>
    </row>
    <row r="703" spans="14:16" ht="15.75" customHeight="1">
      <c r="N703" s="638"/>
      <c r="P703" s="638"/>
    </row>
    <row r="704" spans="14:16" ht="15.75" customHeight="1">
      <c r="N704" s="638"/>
      <c r="P704" s="638"/>
    </row>
    <row r="705" spans="14:16" ht="15.75" customHeight="1">
      <c r="N705" s="638"/>
      <c r="P705" s="638"/>
    </row>
    <row r="706" spans="14:16" ht="15.75" customHeight="1">
      <c r="N706" s="638"/>
      <c r="P706" s="638"/>
    </row>
    <row r="707" spans="14:16" ht="15.75" customHeight="1">
      <c r="N707" s="638"/>
      <c r="P707" s="638"/>
    </row>
    <row r="708" spans="14:16" ht="15.75" customHeight="1">
      <c r="N708" s="638"/>
      <c r="P708" s="638"/>
    </row>
    <row r="709" spans="14:16" ht="15.75" customHeight="1">
      <c r="N709" s="638"/>
      <c r="P709" s="638"/>
    </row>
    <row r="710" spans="14:16" ht="15.75" customHeight="1">
      <c r="N710" s="638"/>
      <c r="P710" s="638"/>
    </row>
    <row r="711" spans="14:16" ht="15.75" customHeight="1">
      <c r="N711" s="638"/>
      <c r="P711" s="638"/>
    </row>
    <row r="712" spans="14:16" ht="15.75" customHeight="1">
      <c r="N712" s="638"/>
      <c r="P712" s="638"/>
    </row>
    <row r="713" spans="14:16" ht="15.75" customHeight="1">
      <c r="N713" s="638"/>
      <c r="P713" s="638"/>
    </row>
    <row r="714" spans="14:16" ht="15.75" customHeight="1">
      <c r="N714" s="638"/>
      <c r="P714" s="638"/>
    </row>
    <row r="715" spans="14:16" ht="15.75" customHeight="1">
      <c r="N715" s="638"/>
      <c r="P715" s="638"/>
    </row>
    <row r="716" spans="14:16" ht="15.75" customHeight="1">
      <c r="N716" s="638"/>
      <c r="P716" s="638"/>
    </row>
    <row r="717" spans="14:16" ht="15.75" customHeight="1">
      <c r="N717" s="638"/>
      <c r="P717" s="638"/>
    </row>
    <row r="718" spans="14:16" ht="15.75" customHeight="1">
      <c r="N718" s="638"/>
      <c r="P718" s="638"/>
    </row>
    <row r="719" spans="14:16" ht="15.75" customHeight="1">
      <c r="N719" s="638"/>
      <c r="P719" s="638"/>
    </row>
    <row r="720" spans="14:16" ht="15.75" customHeight="1">
      <c r="N720" s="638"/>
      <c r="P720" s="638"/>
    </row>
    <row r="721" spans="14:16" ht="15.75" customHeight="1">
      <c r="N721" s="638"/>
      <c r="P721" s="638"/>
    </row>
    <row r="722" spans="14:16" ht="15.75" customHeight="1">
      <c r="N722" s="638"/>
      <c r="P722" s="638"/>
    </row>
    <row r="723" spans="14:16" ht="15.75" customHeight="1">
      <c r="N723" s="638"/>
      <c r="P723" s="638"/>
    </row>
    <row r="724" spans="14:16" ht="15.75" customHeight="1">
      <c r="N724" s="638"/>
      <c r="P724" s="638"/>
    </row>
    <row r="725" spans="14:16" ht="15.75" customHeight="1">
      <c r="N725" s="638"/>
      <c r="P725" s="638"/>
    </row>
    <row r="726" spans="14:16" ht="15.75" customHeight="1">
      <c r="N726" s="638"/>
      <c r="P726" s="638"/>
    </row>
    <row r="727" spans="14:16" ht="15.75" customHeight="1">
      <c r="N727" s="638"/>
      <c r="P727" s="638"/>
    </row>
    <row r="728" spans="14:16" ht="15.75" customHeight="1">
      <c r="N728" s="638"/>
      <c r="P728" s="638"/>
    </row>
    <row r="729" spans="14:16" ht="15.75" customHeight="1">
      <c r="N729" s="638"/>
      <c r="P729" s="638"/>
    </row>
    <row r="730" spans="14:16" ht="15.75" customHeight="1">
      <c r="N730" s="638"/>
      <c r="P730" s="638"/>
    </row>
    <row r="731" spans="14:16" ht="15.75" customHeight="1">
      <c r="N731" s="638"/>
      <c r="P731" s="638"/>
    </row>
    <row r="732" spans="14:16" ht="15.75" customHeight="1">
      <c r="N732" s="638"/>
      <c r="P732" s="638"/>
    </row>
    <row r="733" spans="14:16" ht="15.75" customHeight="1">
      <c r="N733" s="638"/>
      <c r="P733" s="638"/>
    </row>
    <row r="734" spans="14:16" ht="15.75" customHeight="1">
      <c r="N734" s="638"/>
      <c r="P734" s="638"/>
    </row>
    <row r="735" spans="14:16" ht="15.75" customHeight="1">
      <c r="N735" s="638"/>
      <c r="P735" s="638"/>
    </row>
    <row r="736" spans="14:16" ht="15.75" customHeight="1">
      <c r="N736" s="638"/>
      <c r="P736" s="638"/>
    </row>
    <row r="737" spans="14:16" ht="15.75" customHeight="1">
      <c r="N737" s="638"/>
      <c r="P737" s="638"/>
    </row>
    <row r="738" spans="14:16" ht="15.75" customHeight="1">
      <c r="N738" s="638"/>
      <c r="P738" s="638"/>
    </row>
    <row r="739" spans="14:16" ht="15.75" customHeight="1">
      <c r="N739" s="638"/>
      <c r="P739" s="638"/>
    </row>
    <row r="740" spans="14:16" ht="15.75" customHeight="1">
      <c r="N740" s="638"/>
      <c r="P740" s="638"/>
    </row>
    <row r="741" spans="14:16" ht="15.75" customHeight="1">
      <c r="N741" s="638"/>
      <c r="P741" s="638"/>
    </row>
    <row r="742" spans="14:16" ht="15.75" customHeight="1">
      <c r="N742" s="638"/>
      <c r="P742" s="638"/>
    </row>
    <row r="743" spans="14:16" ht="15.75" customHeight="1">
      <c r="N743" s="638"/>
      <c r="P743" s="638"/>
    </row>
    <row r="744" spans="14:16" ht="15.75" customHeight="1">
      <c r="N744" s="638"/>
      <c r="P744" s="638"/>
    </row>
    <row r="745" spans="14:16" ht="15.75" customHeight="1">
      <c r="N745" s="638"/>
      <c r="P745" s="638"/>
    </row>
    <row r="746" spans="14:16" ht="15.75" customHeight="1">
      <c r="N746" s="638"/>
      <c r="P746" s="638"/>
    </row>
    <row r="747" spans="14:16" ht="15.75" customHeight="1">
      <c r="N747" s="638"/>
      <c r="P747" s="638"/>
    </row>
    <row r="748" spans="14:16" ht="15.75" customHeight="1">
      <c r="N748" s="638"/>
      <c r="P748" s="638"/>
    </row>
    <row r="749" spans="14:16" ht="15.75" customHeight="1">
      <c r="N749" s="638"/>
      <c r="P749" s="638"/>
    </row>
    <row r="750" spans="14:16" ht="15.75" customHeight="1">
      <c r="N750" s="638"/>
      <c r="P750" s="638"/>
    </row>
    <row r="751" spans="14:16" ht="15.75" customHeight="1">
      <c r="N751" s="638"/>
      <c r="P751" s="638"/>
    </row>
    <row r="752" spans="14:16" ht="15.75" customHeight="1">
      <c r="N752" s="638"/>
      <c r="P752" s="638"/>
    </row>
    <row r="753" spans="14:16" ht="15.75" customHeight="1">
      <c r="N753" s="638"/>
      <c r="P753" s="638"/>
    </row>
    <row r="754" spans="14:16" ht="15.75" customHeight="1">
      <c r="N754" s="638"/>
      <c r="P754" s="638"/>
    </row>
    <row r="755" spans="14:16" ht="15.75" customHeight="1">
      <c r="N755" s="638"/>
      <c r="P755" s="638"/>
    </row>
    <row r="756" spans="14:16" ht="15.75" customHeight="1">
      <c r="N756" s="638"/>
      <c r="P756" s="638"/>
    </row>
    <row r="757" spans="14:16" ht="15.75" customHeight="1">
      <c r="N757" s="638"/>
      <c r="P757" s="638"/>
    </row>
    <row r="758" spans="14:16" ht="15.75" customHeight="1">
      <c r="N758" s="638"/>
      <c r="P758" s="638"/>
    </row>
    <row r="759" spans="14:16" ht="15.75" customHeight="1">
      <c r="N759" s="638"/>
      <c r="P759" s="638"/>
    </row>
    <row r="760" spans="14:16" ht="15.75" customHeight="1">
      <c r="N760" s="638"/>
      <c r="P760" s="638"/>
    </row>
    <row r="761" spans="14:16" ht="15.75" customHeight="1">
      <c r="N761" s="638"/>
      <c r="P761" s="638"/>
    </row>
    <row r="762" spans="14:16" ht="15.75" customHeight="1">
      <c r="N762" s="638"/>
      <c r="P762" s="638"/>
    </row>
    <row r="763" spans="14:16" ht="15.75" customHeight="1">
      <c r="N763" s="638"/>
      <c r="P763" s="638"/>
    </row>
    <row r="764" spans="14:16" ht="15.75" customHeight="1">
      <c r="N764" s="638"/>
      <c r="P764" s="638"/>
    </row>
    <row r="765" spans="14:16" ht="15.75" customHeight="1">
      <c r="N765" s="638"/>
      <c r="P765" s="638"/>
    </row>
    <row r="766" spans="14:16" ht="15.75" customHeight="1">
      <c r="N766" s="638"/>
      <c r="P766" s="638"/>
    </row>
    <row r="767" spans="14:16" ht="15.75" customHeight="1">
      <c r="N767" s="638"/>
      <c r="P767" s="638"/>
    </row>
    <row r="768" spans="14:16" ht="15.75" customHeight="1">
      <c r="N768" s="638"/>
      <c r="P768" s="638"/>
    </row>
    <row r="769" spans="14:16" ht="15.75" customHeight="1">
      <c r="N769" s="638"/>
      <c r="P769" s="638"/>
    </row>
    <row r="770" spans="14:16" ht="15.75" customHeight="1">
      <c r="N770" s="638"/>
      <c r="P770" s="638"/>
    </row>
    <row r="771" spans="14:16" ht="15.75" customHeight="1">
      <c r="N771" s="638"/>
      <c r="P771" s="638"/>
    </row>
    <row r="772" spans="14:16" ht="15.75" customHeight="1">
      <c r="N772" s="638"/>
      <c r="P772" s="638"/>
    </row>
    <row r="773" spans="14:16" ht="15.75" customHeight="1">
      <c r="N773" s="638"/>
      <c r="P773" s="638"/>
    </row>
    <row r="774" spans="14:16" ht="15.75" customHeight="1">
      <c r="N774" s="638"/>
      <c r="P774" s="638"/>
    </row>
    <row r="775" spans="14:16" ht="15.75" customHeight="1">
      <c r="N775" s="638"/>
      <c r="P775" s="638"/>
    </row>
    <row r="776" spans="14:16" ht="15.75" customHeight="1">
      <c r="N776" s="638"/>
      <c r="P776" s="638"/>
    </row>
    <row r="777" spans="14:16" ht="15.75" customHeight="1">
      <c r="N777" s="638"/>
      <c r="P777" s="638"/>
    </row>
    <row r="778" spans="14:16" ht="15.75" customHeight="1">
      <c r="N778" s="638"/>
      <c r="P778" s="638"/>
    </row>
    <row r="779" spans="14:16" ht="15.75" customHeight="1">
      <c r="N779" s="638"/>
      <c r="P779" s="638"/>
    </row>
    <row r="780" spans="14:16" ht="15.75" customHeight="1">
      <c r="N780" s="638"/>
      <c r="P780" s="638"/>
    </row>
    <row r="781" spans="14:16" ht="15.75" customHeight="1">
      <c r="N781" s="638"/>
      <c r="P781" s="638"/>
    </row>
    <row r="782" spans="14:16" ht="15.75" customHeight="1">
      <c r="N782" s="638"/>
      <c r="P782" s="638"/>
    </row>
    <row r="783" spans="14:16" ht="15.75" customHeight="1">
      <c r="N783" s="638"/>
      <c r="P783" s="638"/>
    </row>
    <row r="784" spans="14:16" ht="15.75" customHeight="1">
      <c r="N784" s="638"/>
      <c r="P784" s="638"/>
    </row>
    <row r="785" spans="14:16" ht="15.75" customHeight="1">
      <c r="N785" s="638"/>
      <c r="P785" s="638"/>
    </row>
    <row r="786" spans="14:16" ht="15.75" customHeight="1">
      <c r="N786" s="638"/>
      <c r="P786" s="638"/>
    </row>
    <row r="787" spans="14:16" ht="15.75" customHeight="1">
      <c r="N787" s="638"/>
      <c r="P787" s="638"/>
    </row>
    <row r="788" spans="14:16" ht="15.75" customHeight="1">
      <c r="N788" s="638"/>
      <c r="P788" s="638"/>
    </row>
    <row r="789" spans="14:16" ht="15.75" customHeight="1">
      <c r="N789" s="638"/>
      <c r="P789" s="638"/>
    </row>
    <row r="790" spans="14:16" ht="15.75" customHeight="1">
      <c r="N790" s="638"/>
      <c r="P790" s="638"/>
    </row>
    <row r="791" spans="14:16" ht="15.75" customHeight="1">
      <c r="N791" s="638"/>
      <c r="P791" s="638"/>
    </row>
    <row r="792" spans="14:16" ht="15.75" customHeight="1">
      <c r="N792" s="638"/>
      <c r="P792" s="638"/>
    </row>
    <row r="793" spans="14:16" ht="15.75" customHeight="1">
      <c r="N793" s="638"/>
      <c r="P793" s="638"/>
    </row>
    <row r="794" spans="14:16" ht="15.75" customHeight="1">
      <c r="N794" s="638"/>
      <c r="P794" s="638"/>
    </row>
    <row r="795" spans="14:16" ht="15.75" customHeight="1">
      <c r="N795" s="638"/>
      <c r="P795" s="638"/>
    </row>
    <row r="796" spans="14:16" ht="15.75" customHeight="1">
      <c r="N796" s="638"/>
      <c r="P796" s="638"/>
    </row>
    <row r="797" spans="14:16" ht="15.75" customHeight="1">
      <c r="N797" s="638"/>
      <c r="P797" s="638"/>
    </row>
    <row r="798" spans="14:16" ht="15.75" customHeight="1">
      <c r="N798" s="638"/>
      <c r="P798" s="638"/>
    </row>
    <row r="799" spans="14:16" ht="15.75" customHeight="1">
      <c r="N799" s="638"/>
      <c r="P799" s="638"/>
    </row>
    <row r="800" spans="14:16" ht="15.75" customHeight="1">
      <c r="N800" s="638"/>
      <c r="P800" s="638"/>
    </row>
    <row r="801" spans="14:16" ht="15.75" customHeight="1">
      <c r="N801" s="638"/>
      <c r="P801" s="638"/>
    </row>
    <row r="802" spans="14:16" ht="15.75" customHeight="1">
      <c r="N802" s="638"/>
      <c r="P802" s="638"/>
    </row>
    <row r="803" spans="14:16" ht="15.75" customHeight="1">
      <c r="N803" s="638"/>
      <c r="P803" s="638"/>
    </row>
    <row r="804" spans="14:16" ht="15.75" customHeight="1">
      <c r="N804" s="638"/>
      <c r="P804" s="638"/>
    </row>
    <row r="805" spans="14:16" ht="15.75" customHeight="1">
      <c r="N805" s="638"/>
      <c r="P805" s="638"/>
    </row>
    <row r="806" spans="14:16" ht="15.75" customHeight="1">
      <c r="N806" s="638"/>
      <c r="P806" s="638"/>
    </row>
    <row r="807" spans="14:16" ht="15.75" customHeight="1">
      <c r="N807" s="638"/>
      <c r="P807" s="638"/>
    </row>
    <row r="808" spans="14:16" ht="15.75" customHeight="1">
      <c r="N808" s="638"/>
      <c r="P808" s="638"/>
    </row>
    <row r="809" spans="14:16" ht="15.75" customHeight="1">
      <c r="N809" s="638"/>
      <c r="P809" s="638"/>
    </row>
    <row r="810" spans="14:16" ht="15.75" customHeight="1">
      <c r="N810" s="638"/>
      <c r="P810" s="638"/>
    </row>
    <row r="811" spans="14:16" ht="15.75" customHeight="1">
      <c r="N811" s="638"/>
      <c r="P811" s="638"/>
    </row>
    <row r="812" spans="14:16" ht="15.75" customHeight="1">
      <c r="N812" s="638"/>
      <c r="P812" s="638"/>
    </row>
    <row r="813" spans="14:16" ht="15.75" customHeight="1">
      <c r="N813" s="638"/>
      <c r="P813" s="638"/>
    </row>
    <row r="814" spans="14:16" ht="15.75" customHeight="1">
      <c r="N814" s="638"/>
      <c r="P814" s="638"/>
    </row>
    <row r="815" spans="14:16" ht="15.75" customHeight="1">
      <c r="N815" s="638"/>
      <c r="P815" s="638"/>
    </row>
    <row r="816" spans="14:16" ht="15.75" customHeight="1">
      <c r="N816" s="638"/>
      <c r="P816" s="638"/>
    </row>
    <row r="817" spans="14:16" ht="15.75" customHeight="1">
      <c r="N817" s="638"/>
      <c r="P817" s="638"/>
    </row>
    <row r="818" spans="14:16" ht="15.75" customHeight="1">
      <c r="N818" s="638"/>
      <c r="P818" s="638"/>
    </row>
    <row r="819" spans="14:16" ht="15.75" customHeight="1">
      <c r="N819" s="638"/>
      <c r="P819" s="638"/>
    </row>
    <row r="820" spans="14:16" ht="15.75" customHeight="1">
      <c r="N820" s="638"/>
      <c r="P820" s="638"/>
    </row>
    <row r="821" spans="14:16" ht="15.75" customHeight="1">
      <c r="N821" s="638"/>
      <c r="P821" s="638"/>
    </row>
    <row r="822" spans="14:16" ht="15.75" customHeight="1">
      <c r="N822" s="638"/>
      <c r="P822" s="638"/>
    </row>
    <row r="823" spans="14:16" ht="15.75" customHeight="1">
      <c r="N823" s="638"/>
      <c r="P823" s="638"/>
    </row>
    <row r="824" spans="14:16" ht="15.75" customHeight="1">
      <c r="N824" s="638"/>
      <c r="P824" s="638"/>
    </row>
    <row r="825" spans="14:16" ht="15.75" customHeight="1">
      <c r="N825" s="638"/>
      <c r="P825" s="638"/>
    </row>
    <row r="826" spans="14:16" ht="15.75" customHeight="1">
      <c r="N826" s="638"/>
      <c r="P826" s="638"/>
    </row>
    <row r="827" spans="14:16" ht="15.75" customHeight="1">
      <c r="N827" s="638"/>
      <c r="P827" s="638"/>
    </row>
    <row r="828" spans="14:16" ht="15.75" customHeight="1">
      <c r="N828" s="638"/>
      <c r="P828" s="638"/>
    </row>
    <row r="829" spans="14:16" ht="15.75" customHeight="1">
      <c r="N829" s="638"/>
      <c r="P829" s="638"/>
    </row>
    <row r="830" spans="14:16" ht="15.75" customHeight="1">
      <c r="N830" s="638"/>
      <c r="P830" s="638"/>
    </row>
    <row r="831" spans="14:16" ht="15.75" customHeight="1">
      <c r="N831" s="638"/>
      <c r="P831" s="638"/>
    </row>
    <row r="832" spans="14:16" ht="15.75" customHeight="1">
      <c r="N832" s="638"/>
      <c r="P832" s="638"/>
    </row>
    <row r="833" spans="14:16" ht="15.75" customHeight="1">
      <c r="N833" s="638"/>
      <c r="P833" s="638"/>
    </row>
    <row r="834" spans="14:16" ht="15.75" customHeight="1">
      <c r="N834" s="638"/>
      <c r="P834" s="638"/>
    </row>
    <row r="835" spans="14:16" ht="15.75" customHeight="1">
      <c r="N835" s="638"/>
      <c r="P835" s="638"/>
    </row>
    <row r="836" spans="14:16" ht="15.75" customHeight="1">
      <c r="N836" s="638"/>
      <c r="P836" s="638"/>
    </row>
    <row r="837" spans="14:16" ht="15.75" customHeight="1">
      <c r="N837" s="638"/>
      <c r="P837" s="638"/>
    </row>
    <row r="838" spans="14:16" ht="15.75" customHeight="1">
      <c r="N838" s="638"/>
      <c r="P838" s="638"/>
    </row>
    <row r="839" spans="14:16" ht="15.75" customHeight="1">
      <c r="N839" s="638"/>
      <c r="P839" s="638"/>
    </row>
    <row r="840" spans="14:16" ht="15.75" customHeight="1">
      <c r="N840" s="638"/>
      <c r="P840" s="638"/>
    </row>
    <row r="841" spans="14:16" ht="15.75" customHeight="1">
      <c r="N841" s="638"/>
      <c r="P841" s="638"/>
    </row>
    <row r="842" spans="14:16" ht="15.75" customHeight="1">
      <c r="N842" s="638"/>
      <c r="P842" s="638"/>
    </row>
    <row r="843" spans="14:16" ht="15.75" customHeight="1">
      <c r="N843" s="638"/>
      <c r="P843" s="638"/>
    </row>
    <row r="844" spans="14:16" ht="15.75" customHeight="1">
      <c r="N844" s="638"/>
      <c r="P844" s="638"/>
    </row>
    <row r="845" spans="14:16" ht="15.75" customHeight="1">
      <c r="N845" s="638"/>
      <c r="P845" s="638"/>
    </row>
    <row r="846" spans="14:16" ht="15.75" customHeight="1">
      <c r="N846" s="638"/>
      <c r="P846" s="638"/>
    </row>
    <row r="847" spans="14:16" ht="15.75" customHeight="1">
      <c r="N847" s="638"/>
      <c r="P847" s="638"/>
    </row>
    <row r="848" spans="14:16" ht="15.75" customHeight="1">
      <c r="N848" s="638"/>
      <c r="P848" s="638"/>
    </row>
    <row r="849" spans="14:16" ht="15.75" customHeight="1">
      <c r="N849" s="638"/>
      <c r="P849" s="638"/>
    </row>
    <row r="850" spans="14:16" ht="15.75" customHeight="1">
      <c r="N850" s="638"/>
      <c r="P850" s="638"/>
    </row>
    <row r="851" spans="14:16" ht="15.75" customHeight="1">
      <c r="N851" s="638"/>
      <c r="P851" s="638"/>
    </row>
    <row r="852" spans="14:16" ht="15.75" customHeight="1">
      <c r="N852" s="638"/>
      <c r="P852" s="638"/>
    </row>
    <row r="853" spans="14:16" ht="15.75" customHeight="1">
      <c r="N853" s="638"/>
      <c r="P853" s="638"/>
    </row>
    <row r="854" spans="14:16" ht="15.75" customHeight="1">
      <c r="N854" s="638"/>
      <c r="P854" s="638"/>
    </row>
    <row r="855" spans="14:16" ht="15.75" customHeight="1">
      <c r="N855" s="638"/>
      <c r="P855" s="638"/>
    </row>
    <row r="856" spans="14:16" ht="15.75" customHeight="1">
      <c r="N856" s="638"/>
      <c r="P856" s="638"/>
    </row>
    <row r="857" spans="14:16" ht="15.75" customHeight="1">
      <c r="N857" s="638"/>
      <c r="P857" s="638"/>
    </row>
    <row r="858" spans="14:16" ht="15.75" customHeight="1">
      <c r="N858" s="638"/>
      <c r="P858" s="638"/>
    </row>
    <row r="859" spans="14:16" ht="15.75" customHeight="1">
      <c r="N859" s="638"/>
      <c r="P859" s="638"/>
    </row>
    <row r="860" spans="14:16" ht="15.75" customHeight="1">
      <c r="N860" s="638"/>
      <c r="P860" s="638"/>
    </row>
    <row r="861" spans="14:16" ht="15.75" customHeight="1">
      <c r="N861" s="638"/>
      <c r="P861" s="638"/>
    </row>
    <row r="862" spans="14:16" ht="15.75" customHeight="1">
      <c r="N862" s="638"/>
      <c r="P862" s="638"/>
    </row>
    <row r="863" spans="14:16" ht="15.75" customHeight="1">
      <c r="N863" s="638"/>
      <c r="P863" s="638"/>
    </row>
    <row r="864" spans="14:16" ht="15.75" customHeight="1">
      <c r="N864" s="638"/>
      <c r="P864" s="638"/>
    </row>
    <row r="865" spans="14:16" ht="15.75" customHeight="1">
      <c r="N865" s="638"/>
      <c r="P865" s="638"/>
    </row>
    <row r="866" spans="14:16" ht="15.75" customHeight="1">
      <c r="N866" s="638"/>
      <c r="P866" s="638"/>
    </row>
    <row r="867" spans="14:16" ht="15.75" customHeight="1">
      <c r="N867" s="638"/>
      <c r="P867" s="638"/>
    </row>
    <row r="868" spans="14:16" ht="15.75" customHeight="1">
      <c r="N868" s="638"/>
      <c r="P868" s="638"/>
    </row>
    <row r="869" spans="14:16" ht="15.75" customHeight="1">
      <c r="N869" s="638"/>
      <c r="P869" s="638"/>
    </row>
    <row r="870" spans="14:16" ht="15.75" customHeight="1">
      <c r="N870" s="638"/>
      <c r="P870" s="638"/>
    </row>
    <row r="871" spans="14:16" ht="15.75" customHeight="1">
      <c r="N871" s="638"/>
      <c r="P871" s="638"/>
    </row>
    <row r="872" spans="14:16" ht="15.75" customHeight="1">
      <c r="N872" s="638"/>
      <c r="P872" s="638"/>
    </row>
    <row r="873" spans="14:16" ht="15.75" customHeight="1">
      <c r="N873" s="638"/>
      <c r="P873" s="638"/>
    </row>
    <row r="874" spans="14:16" ht="15.75" customHeight="1">
      <c r="N874" s="638"/>
      <c r="P874" s="638"/>
    </row>
    <row r="875" spans="14:16" ht="15.75" customHeight="1">
      <c r="N875" s="638"/>
      <c r="P875" s="638"/>
    </row>
    <row r="876" spans="14:16" ht="15.75" customHeight="1">
      <c r="N876" s="638"/>
      <c r="P876" s="638"/>
    </row>
    <row r="877" spans="14:16" ht="15.75" customHeight="1">
      <c r="N877" s="638"/>
      <c r="P877" s="638"/>
    </row>
    <row r="878" spans="14:16" ht="15.75" customHeight="1">
      <c r="N878" s="638"/>
      <c r="P878" s="638"/>
    </row>
    <row r="879" spans="14:16" ht="15.75" customHeight="1">
      <c r="N879" s="638"/>
      <c r="P879" s="638"/>
    </row>
    <row r="880" spans="14:16" ht="15.75" customHeight="1">
      <c r="N880" s="638"/>
      <c r="P880" s="638"/>
    </row>
    <row r="881" spans="14:16" ht="15.75" customHeight="1">
      <c r="N881" s="638"/>
      <c r="P881" s="638"/>
    </row>
    <row r="882" spans="14:16" ht="15.75" customHeight="1">
      <c r="N882" s="638"/>
      <c r="P882" s="638"/>
    </row>
    <row r="883" spans="14:16" ht="15.75" customHeight="1">
      <c r="N883" s="638"/>
      <c r="P883" s="638"/>
    </row>
    <row r="884" spans="14:16" ht="15.75" customHeight="1">
      <c r="N884" s="638"/>
      <c r="P884" s="638"/>
    </row>
    <row r="885" spans="14:16" ht="15.75" customHeight="1">
      <c r="N885" s="638"/>
      <c r="P885" s="638"/>
    </row>
    <row r="886" spans="14:16" ht="15.75" customHeight="1">
      <c r="N886" s="638"/>
      <c r="P886" s="638"/>
    </row>
    <row r="887" spans="14:16" ht="15.75" customHeight="1">
      <c r="N887" s="638"/>
      <c r="P887" s="638"/>
    </row>
    <row r="888" spans="14:16" ht="15.75" customHeight="1">
      <c r="N888" s="638"/>
      <c r="P888" s="638"/>
    </row>
    <row r="889" spans="14:16" ht="15.75" customHeight="1">
      <c r="N889" s="638"/>
      <c r="P889" s="638"/>
    </row>
    <row r="890" spans="14:16" ht="15.75" customHeight="1">
      <c r="N890" s="638"/>
      <c r="P890" s="638"/>
    </row>
    <row r="891" spans="14:16" ht="15.75" customHeight="1">
      <c r="N891" s="638"/>
      <c r="P891" s="638"/>
    </row>
    <row r="892" spans="14:16" ht="15.75" customHeight="1">
      <c r="N892" s="638"/>
      <c r="P892" s="638"/>
    </row>
    <row r="893" spans="14:16" ht="15.75" customHeight="1">
      <c r="N893" s="638"/>
      <c r="P893" s="638"/>
    </row>
    <row r="894" spans="14:16" ht="15.75" customHeight="1">
      <c r="N894" s="638"/>
      <c r="P894" s="638"/>
    </row>
    <row r="895" spans="14:16" ht="15.75" customHeight="1">
      <c r="N895" s="638"/>
      <c r="P895" s="638"/>
    </row>
    <row r="896" spans="14:16" ht="15.75" customHeight="1">
      <c r="N896" s="638"/>
      <c r="P896" s="638"/>
    </row>
    <row r="897" spans="14:16" ht="15.75" customHeight="1">
      <c r="N897" s="638"/>
      <c r="P897" s="638"/>
    </row>
    <row r="898" spans="14:16" ht="15.75" customHeight="1">
      <c r="N898" s="638"/>
      <c r="P898" s="638"/>
    </row>
    <row r="899" spans="14:16" ht="15.75" customHeight="1">
      <c r="N899" s="638"/>
      <c r="P899" s="638"/>
    </row>
    <row r="900" spans="14:16" ht="15.75" customHeight="1">
      <c r="N900" s="638"/>
      <c r="P900" s="638"/>
    </row>
    <row r="901" spans="14:16" ht="15.75" customHeight="1">
      <c r="N901" s="638"/>
      <c r="P901" s="638"/>
    </row>
    <row r="902" spans="14:16" ht="15.75" customHeight="1">
      <c r="N902" s="638"/>
      <c r="P902" s="638"/>
    </row>
    <row r="903" spans="14:16" ht="15.75" customHeight="1">
      <c r="N903" s="638"/>
      <c r="P903" s="638"/>
    </row>
    <row r="904" spans="14:16" ht="15.75" customHeight="1">
      <c r="N904" s="638"/>
      <c r="P904" s="638"/>
    </row>
    <row r="905" spans="14:16" ht="15.75" customHeight="1">
      <c r="N905" s="638"/>
      <c r="P905" s="638"/>
    </row>
    <row r="906" spans="14:16" ht="15.75" customHeight="1">
      <c r="N906" s="638"/>
      <c r="P906" s="638"/>
    </row>
    <row r="907" spans="14:16" ht="15.75" customHeight="1">
      <c r="N907" s="638"/>
      <c r="P907" s="638"/>
    </row>
    <row r="908" spans="14:16" ht="15.75" customHeight="1">
      <c r="N908" s="638"/>
      <c r="P908" s="638"/>
    </row>
    <row r="909" spans="14:16" ht="15.75" customHeight="1">
      <c r="N909" s="638"/>
      <c r="P909" s="638"/>
    </row>
    <row r="910" spans="14:16" ht="15.75" customHeight="1">
      <c r="N910" s="638"/>
      <c r="P910" s="638"/>
    </row>
    <row r="911" spans="14:16" ht="15.75" customHeight="1">
      <c r="N911" s="638"/>
      <c r="P911" s="638"/>
    </row>
    <row r="912" spans="14:16" ht="15.75" customHeight="1">
      <c r="N912" s="638"/>
      <c r="P912" s="638"/>
    </row>
    <row r="913" spans="14:16" ht="15.75" customHeight="1">
      <c r="N913" s="638"/>
      <c r="P913" s="638"/>
    </row>
    <row r="914" spans="14:16" ht="15.75" customHeight="1">
      <c r="N914" s="638"/>
      <c r="P914" s="638"/>
    </row>
    <row r="915" spans="14:16" ht="15.75" customHeight="1">
      <c r="N915" s="638"/>
      <c r="P915" s="638"/>
    </row>
    <row r="916" spans="14:16" ht="15.75" customHeight="1">
      <c r="N916" s="638"/>
      <c r="P916" s="638"/>
    </row>
    <row r="917" spans="14:16" ht="15.75" customHeight="1">
      <c r="N917" s="638"/>
      <c r="P917" s="638"/>
    </row>
    <row r="918" spans="14:16" ht="15.75" customHeight="1">
      <c r="N918" s="638"/>
      <c r="P918" s="638"/>
    </row>
    <row r="919" spans="14:16" ht="15.75" customHeight="1">
      <c r="N919" s="638"/>
      <c r="P919" s="638"/>
    </row>
    <row r="920" spans="14:16" ht="15.75" customHeight="1">
      <c r="N920" s="638"/>
      <c r="P920" s="638"/>
    </row>
    <row r="921" spans="14:16" ht="15.75" customHeight="1">
      <c r="N921" s="638"/>
      <c r="P921" s="638"/>
    </row>
    <row r="922" spans="14:16" ht="15.75" customHeight="1">
      <c r="N922" s="638"/>
      <c r="P922" s="638"/>
    </row>
    <row r="923" spans="14:16" ht="15.75" customHeight="1">
      <c r="N923" s="638"/>
      <c r="P923" s="638"/>
    </row>
    <row r="924" spans="14:16" ht="15.75" customHeight="1">
      <c r="N924" s="638"/>
      <c r="P924" s="638"/>
    </row>
    <row r="925" spans="14:16" ht="15.75" customHeight="1">
      <c r="N925" s="638"/>
      <c r="P925" s="638"/>
    </row>
    <row r="926" spans="14:16" ht="15.75" customHeight="1">
      <c r="N926" s="638"/>
      <c r="P926" s="638"/>
    </row>
    <row r="927" spans="14:16" ht="15.75" customHeight="1">
      <c r="N927" s="638"/>
      <c r="P927" s="638"/>
    </row>
    <row r="928" spans="14:16" ht="15.75" customHeight="1">
      <c r="N928" s="638"/>
      <c r="P928" s="638"/>
    </row>
    <row r="929" spans="14:16" ht="15.75" customHeight="1">
      <c r="N929" s="638"/>
      <c r="P929" s="638"/>
    </row>
    <row r="930" spans="14:16" ht="15.75" customHeight="1">
      <c r="N930" s="638"/>
      <c r="P930" s="638"/>
    </row>
    <row r="931" spans="14:16" ht="15.75" customHeight="1">
      <c r="N931" s="638"/>
      <c r="P931" s="638"/>
    </row>
    <row r="932" spans="14:16" ht="15.75" customHeight="1">
      <c r="N932" s="638"/>
      <c r="P932" s="638"/>
    </row>
    <row r="933" spans="14:16" ht="15.75" customHeight="1">
      <c r="N933" s="638"/>
      <c r="P933" s="638"/>
    </row>
    <row r="934" spans="14:16" ht="15.75" customHeight="1">
      <c r="N934" s="638"/>
      <c r="P934" s="638"/>
    </row>
    <row r="935" spans="14:16" ht="15.75" customHeight="1">
      <c r="N935" s="638"/>
      <c r="P935" s="638"/>
    </row>
    <row r="936" spans="14:16" ht="15.75" customHeight="1">
      <c r="N936" s="638"/>
      <c r="P936" s="638"/>
    </row>
    <row r="937" spans="14:16" ht="15.75" customHeight="1">
      <c r="N937" s="638"/>
      <c r="P937" s="638"/>
    </row>
    <row r="938" spans="14:16" ht="15.75" customHeight="1">
      <c r="N938" s="638"/>
      <c r="P938" s="638"/>
    </row>
    <row r="939" spans="14:16" ht="15.75" customHeight="1">
      <c r="N939" s="638"/>
      <c r="P939" s="638"/>
    </row>
    <row r="940" spans="14:16" ht="15.75" customHeight="1">
      <c r="N940" s="638"/>
      <c r="P940" s="638"/>
    </row>
    <row r="941" spans="14:16" ht="15.75" customHeight="1">
      <c r="N941" s="638"/>
      <c r="P941" s="638"/>
    </row>
    <row r="942" spans="14:16" ht="15.75" customHeight="1">
      <c r="N942" s="638"/>
      <c r="P942" s="638"/>
    </row>
    <row r="943" spans="14:16" ht="15.75" customHeight="1">
      <c r="N943" s="638"/>
      <c r="P943" s="638"/>
    </row>
    <row r="944" spans="14:16" ht="15.75" customHeight="1">
      <c r="N944" s="638"/>
      <c r="P944" s="638"/>
    </row>
    <row r="945" spans="14:16" ht="15.75" customHeight="1">
      <c r="N945" s="638"/>
      <c r="P945" s="638"/>
    </row>
    <row r="946" spans="14:16" ht="15.75" customHeight="1">
      <c r="N946" s="638"/>
      <c r="P946" s="638"/>
    </row>
    <row r="947" spans="14:16" ht="15.75" customHeight="1">
      <c r="N947" s="638"/>
      <c r="P947" s="638"/>
    </row>
    <row r="948" spans="14:16" ht="15.75" customHeight="1">
      <c r="N948" s="638"/>
      <c r="P948" s="638"/>
    </row>
    <row r="949" spans="14:16" ht="15.75" customHeight="1">
      <c r="N949" s="638"/>
      <c r="P949" s="638"/>
    </row>
    <row r="950" spans="14:16" ht="15.75" customHeight="1">
      <c r="N950" s="638"/>
      <c r="P950" s="638"/>
    </row>
    <row r="951" spans="14:16" ht="15.75" customHeight="1">
      <c r="N951" s="638"/>
      <c r="P951" s="638"/>
    </row>
    <row r="952" spans="14:16" ht="15.75" customHeight="1">
      <c r="N952" s="638"/>
      <c r="P952" s="638"/>
    </row>
    <row r="953" spans="14:16" ht="15.75" customHeight="1">
      <c r="N953" s="638"/>
      <c r="P953" s="638"/>
    </row>
    <row r="954" spans="14:16" ht="15.75" customHeight="1">
      <c r="N954" s="638"/>
      <c r="P954" s="638"/>
    </row>
    <row r="955" spans="14:16" ht="15.75" customHeight="1">
      <c r="N955" s="638"/>
      <c r="P955" s="638"/>
    </row>
    <row r="956" spans="14:16" ht="15.75" customHeight="1">
      <c r="N956" s="638"/>
      <c r="P956" s="638"/>
    </row>
    <row r="957" spans="14:16" ht="15.75" customHeight="1">
      <c r="N957" s="638"/>
      <c r="P957" s="638"/>
    </row>
    <row r="958" spans="14:16" ht="15.75" customHeight="1">
      <c r="N958" s="638"/>
      <c r="P958" s="638"/>
    </row>
    <row r="959" spans="14:16" ht="15.75" customHeight="1">
      <c r="N959" s="638"/>
      <c r="P959" s="638"/>
    </row>
    <row r="960" spans="14:16" ht="15.75" customHeight="1">
      <c r="N960" s="638"/>
      <c r="P960" s="638"/>
    </row>
    <row r="961" spans="14:16" ht="15.75" customHeight="1">
      <c r="N961" s="638"/>
      <c r="P961" s="638"/>
    </row>
    <row r="962" spans="14:16" ht="15.75" customHeight="1">
      <c r="N962" s="638"/>
      <c r="P962" s="638"/>
    </row>
    <row r="963" spans="14:16" ht="15.75" customHeight="1">
      <c r="N963" s="638"/>
      <c r="P963" s="638"/>
    </row>
    <row r="964" spans="14:16" ht="15.75" customHeight="1">
      <c r="N964" s="638"/>
      <c r="P964" s="638"/>
    </row>
    <row r="965" spans="14:16" ht="15.75" customHeight="1">
      <c r="N965" s="638"/>
      <c r="P965" s="638"/>
    </row>
    <row r="966" spans="14:16" ht="15.75" customHeight="1">
      <c r="N966" s="638"/>
      <c r="P966" s="638"/>
    </row>
    <row r="967" spans="14:16" ht="15.75" customHeight="1">
      <c r="N967" s="638"/>
      <c r="P967" s="638"/>
    </row>
    <row r="968" spans="14:16" ht="15.75" customHeight="1">
      <c r="N968" s="638"/>
      <c r="P968" s="638"/>
    </row>
    <row r="969" spans="14:16" ht="15.75" customHeight="1">
      <c r="N969" s="638"/>
      <c r="P969" s="638"/>
    </row>
    <row r="970" spans="14:16" ht="15.75" customHeight="1">
      <c r="N970" s="638"/>
      <c r="P970" s="638"/>
    </row>
    <row r="971" spans="14:16" ht="15.75" customHeight="1">
      <c r="N971" s="638"/>
      <c r="P971" s="638"/>
    </row>
    <row r="972" spans="14:16" ht="15.75" customHeight="1">
      <c r="N972" s="638"/>
      <c r="P972" s="638"/>
    </row>
    <row r="973" spans="14:16" ht="15.75" customHeight="1">
      <c r="N973" s="638"/>
      <c r="P973" s="638"/>
    </row>
    <row r="974" spans="14:16" ht="15.75" customHeight="1">
      <c r="N974" s="638"/>
      <c r="P974" s="638"/>
    </row>
    <row r="975" spans="14:16" ht="15.75" customHeight="1">
      <c r="N975" s="638"/>
      <c r="P975" s="638"/>
    </row>
    <row r="976" spans="14:16" ht="15.75" customHeight="1">
      <c r="N976" s="638"/>
      <c r="P976" s="638"/>
    </row>
    <row r="977" spans="14:16" ht="15.75" customHeight="1">
      <c r="N977" s="638"/>
      <c r="P977" s="638"/>
    </row>
    <row r="978" spans="14:16" ht="15.75" customHeight="1">
      <c r="N978" s="638"/>
      <c r="P978" s="638"/>
    </row>
    <row r="979" spans="14:16" ht="15.75" customHeight="1">
      <c r="N979" s="638"/>
      <c r="P979" s="638"/>
    </row>
    <row r="980" spans="14:16" ht="15.75" customHeight="1">
      <c r="N980" s="638"/>
      <c r="P980" s="638"/>
    </row>
    <row r="981" spans="14:16" ht="15.75" customHeight="1">
      <c r="N981" s="638"/>
      <c r="P981" s="638"/>
    </row>
    <row r="982" spans="14:16" ht="15.75" customHeight="1">
      <c r="N982" s="638"/>
      <c r="P982" s="638"/>
    </row>
    <row r="983" spans="14:16" ht="15.75" customHeight="1">
      <c r="N983" s="638"/>
      <c r="P983" s="638"/>
    </row>
    <row r="984" spans="14:16" ht="15.75" customHeight="1">
      <c r="N984" s="638"/>
      <c r="P984" s="638"/>
    </row>
    <row r="985" spans="14:16" ht="15.75" customHeight="1">
      <c r="N985" s="638"/>
      <c r="P985" s="638"/>
    </row>
    <row r="986" spans="14:16" ht="15.75" customHeight="1">
      <c r="N986" s="638"/>
      <c r="P986" s="638"/>
    </row>
    <row r="987" spans="14:16" ht="15.75" customHeight="1">
      <c r="N987" s="638"/>
      <c r="P987" s="638"/>
    </row>
    <row r="988" spans="14:16" ht="15.75" customHeight="1">
      <c r="N988" s="638"/>
      <c r="P988" s="638"/>
    </row>
    <row r="989" spans="14:16" ht="15.75" customHeight="1">
      <c r="N989" s="638"/>
      <c r="P989" s="638"/>
    </row>
    <row r="990" spans="14:16" ht="15.75" customHeight="1">
      <c r="N990" s="638"/>
      <c r="P990" s="638"/>
    </row>
    <row r="991" spans="14:16" ht="15.75" customHeight="1">
      <c r="N991" s="638"/>
      <c r="P991" s="638"/>
    </row>
    <row r="992" spans="14:16" ht="15.75" customHeight="1">
      <c r="N992" s="638"/>
      <c r="P992" s="638"/>
    </row>
    <row r="993" spans="14:16" ht="15.75" customHeight="1">
      <c r="N993" s="638"/>
      <c r="P993" s="638"/>
    </row>
    <row r="994" spans="14:16" ht="15.75" customHeight="1">
      <c r="N994" s="638"/>
      <c r="P994" s="638"/>
    </row>
    <row r="995" spans="14:16" ht="15.75" customHeight="1">
      <c r="N995" s="638"/>
      <c r="P995" s="638"/>
    </row>
    <row r="996" spans="14:16" ht="15.75" customHeight="1">
      <c r="N996" s="638"/>
      <c r="P996" s="638"/>
    </row>
    <row r="997" spans="14:16" ht="15.75" customHeight="1">
      <c r="N997" s="638"/>
      <c r="P997" s="638"/>
    </row>
    <row r="998" spans="14:16" ht="15.75" customHeight="1">
      <c r="N998" s="638"/>
      <c r="P998" s="638"/>
    </row>
    <row r="999" spans="14:16" ht="15.75" customHeight="1">
      <c r="N999" s="638"/>
      <c r="P999" s="638"/>
    </row>
    <row r="1000" spans="14:16" ht="15.75" customHeight="1">
      <c r="N1000" s="638"/>
      <c r="P1000" s="638"/>
    </row>
  </sheetData>
  <autoFilter ref="A1:T51">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G5" sqref="G5"/>
    </sheetView>
  </sheetViews>
  <sheetFormatPr baseColWidth="10" defaultColWidth="12.625" defaultRowHeight="15" customHeight="1"/>
  <cols>
    <col min="1" max="1" width="5.62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30.75" style="571" customWidth="1"/>
    <col min="11" max="11" width="7.375" style="571" customWidth="1"/>
    <col min="12" max="12" width="42.625" style="571" customWidth="1"/>
    <col min="13" max="13" width="8.25" style="571" customWidth="1"/>
    <col min="14" max="14" width="46.25" style="571" customWidth="1"/>
    <col min="15" max="15" width="16.375" style="571" customWidth="1"/>
    <col min="16" max="16" width="45.875" style="571" customWidth="1"/>
    <col min="17" max="19" width="15.87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11" t="s">
        <v>11</v>
      </c>
      <c r="O1" s="1108"/>
      <c r="P1" s="1123"/>
      <c r="Q1" s="1107" t="s">
        <v>12</v>
      </c>
      <c r="R1" s="1108"/>
      <c r="S1" s="1109"/>
      <c r="T1" s="166"/>
      <c r="U1" s="166"/>
      <c r="V1" s="166"/>
      <c r="W1" s="166"/>
      <c r="X1" s="166"/>
      <c r="Y1" s="166"/>
      <c r="Z1" s="166"/>
    </row>
    <row r="2" spans="1:26" ht="90.75" customHeight="1">
      <c r="A2" s="1124"/>
      <c r="B2" s="1121"/>
      <c r="C2" s="1121"/>
      <c r="D2" s="1121"/>
      <c r="E2" s="1121"/>
      <c r="F2" s="1121"/>
      <c r="G2" s="1121"/>
      <c r="H2" s="1121"/>
      <c r="I2" s="1122"/>
      <c r="J2" s="143" t="s">
        <v>13</v>
      </c>
      <c r="K2" s="144" t="s">
        <v>14</v>
      </c>
      <c r="L2" s="639" t="s">
        <v>15</v>
      </c>
      <c r="M2" s="640" t="s">
        <v>14</v>
      </c>
      <c r="N2" s="641" t="s">
        <v>254</v>
      </c>
      <c r="O2" s="642" t="s">
        <v>14</v>
      </c>
      <c r="P2" s="643" t="s">
        <v>19</v>
      </c>
      <c r="Q2" s="143" t="s">
        <v>20</v>
      </c>
      <c r="R2" s="639" t="s">
        <v>21</v>
      </c>
      <c r="S2" s="644" t="s">
        <v>22</v>
      </c>
      <c r="T2" s="169"/>
      <c r="U2" s="169"/>
      <c r="V2" s="169"/>
      <c r="W2" s="169"/>
      <c r="X2" s="169"/>
      <c r="Y2" s="169"/>
      <c r="Z2" s="169"/>
    </row>
    <row r="3" spans="1:26" ht="80.099999999999994" customHeight="1">
      <c r="A3" s="645" t="s">
        <v>16</v>
      </c>
      <c r="B3" s="646" t="s">
        <v>17</v>
      </c>
      <c r="C3" s="646" t="s">
        <v>66</v>
      </c>
      <c r="D3" s="647" t="s">
        <v>588</v>
      </c>
      <c r="E3" s="648" t="s">
        <v>589</v>
      </c>
      <c r="F3" s="647" t="s">
        <v>628</v>
      </c>
      <c r="G3" s="648" t="s">
        <v>630</v>
      </c>
      <c r="H3" s="649" t="s">
        <v>632</v>
      </c>
      <c r="I3" s="650"/>
      <c r="J3" s="651" t="s">
        <v>633</v>
      </c>
      <c r="K3" s="652">
        <v>0</v>
      </c>
      <c r="L3" s="648"/>
      <c r="M3" s="653">
        <v>0</v>
      </c>
      <c r="N3" s="654" t="s">
        <v>2096</v>
      </c>
      <c r="O3" s="655"/>
      <c r="P3" s="656" t="s">
        <v>2097</v>
      </c>
      <c r="Q3" s="655"/>
      <c r="R3" s="656" t="s">
        <v>151</v>
      </c>
      <c r="S3" s="655"/>
      <c r="T3" s="170"/>
      <c r="U3" s="587"/>
      <c r="V3" s="166"/>
      <c r="W3" s="166"/>
      <c r="X3" s="166"/>
      <c r="Y3" s="166"/>
      <c r="Z3" s="166"/>
    </row>
    <row r="4" spans="1:26" ht="80.099999999999994" customHeight="1">
      <c r="A4" s="577" t="s">
        <v>23</v>
      </c>
      <c r="B4" s="132" t="s">
        <v>532</v>
      </c>
      <c r="C4" s="132" t="s">
        <v>28</v>
      </c>
      <c r="D4" s="578" t="s">
        <v>987</v>
      </c>
      <c r="E4" s="579" t="s">
        <v>988</v>
      </c>
      <c r="F4" s="578" t="s">
        <v>989</v>
      </c>
      <c r="G4" s="579" t="s">
        <v>991</v>
      </c>
      <c r="H4" s="580" t="s">
        <v>632</v>
      </c>
      <c r="I4" s="581"/>
      <c r="J4" s="145"/>
      <c r="K4" s="133">
        <v>0</v>
      </c>
      <c r="L4" s="579" t="s">
        <v>1933</v>
      </c>
      <c r="M4" s="146">
        <v>0</v>
      </c>
      <c r="N4" s="657" t="s">
        <v>2098</v>
      </c>
      <c r="O4" s="655"/>
      <c r="P4" s="657" t="s">
        <v>2099</v>
      </c>
      <c r="Q4" s="655"/>
      <c r="R4" s="656" t="s">
        <v>53</v>
      </c>
      <c r="S4" s="655"/>
      <c r="T4" s="170"/>
      <c r="U4" s="587"/>
      <c r="V4" s="169"/>
      <c r="W4" s="169"/>
      <c r="X4" s="169"/>
      <c r="Y4" s="169"/>
      <c r="Z4" s="169"/>
    </row>
    <row r="5" spans="1:26" ht="80.099999999999994" customHeight="1">
      <c r="A5" s="577" t="s">
        <v>23</v>
      </c>
      <c r="B5" s="132" t="s">
        <v>532</v>
      </c>
      <c r="C5" s="132" t="s">
        <v>28</v>
      </c>
      <c r="D5" s="578" t="s">
        <v>987</v>
      </c>
      <c r="E5" s="579" t="s">
        <v>988</v>
      </c>
      <c r="F5" s="578" t="s">
        <v>1691</v>
      </c>
      <c r="G5" s="579" t="s">
        <v>1692</v>
      </c>
      <c r="H5" s="580"/>
      <c r="I5" s="581" t="s">
        <v>1929</v>
      </c>
      <c r="J5" s="145"/>
      <c r="K5" s="133">
        <v>0</v>
      </c>
      <c r="L5" s="579" t="s">
        <v>2764</v>
      </c>
      <c r="M5" s="146">
        <v>0</v>
      </c>
      <c r="N5" s="657" t="s">
        <v>2100</v>
      </c>
      <c r="O5" s="655"/>
      <c r="P5" s="657" t="s">
        <v>2101</v>
      </c>
      <c r="Q5" s="655"/>
      <c r="R5" s="656" t="s">
        <v>151</v>
      </c>
      <c r="S5" s="655"/>
      <c r="T5" s="170"/>
      <c r="U5" s="587"/>
      <c r="V5" s="586"/>
      <c r="W5" s="586"/>
      <c r="X5" s="586"/>
      <c r="Y5" s="586"/>
      <c r="Z5" s="586"/>
    </row>
    <row r="6" spans="1:26" ht="80.099999999999994" customHeight="1">
      <c r="A6" s="577" t="s">
        <v>581</v>
      </c>
      <c r="B6" s="132" t="s">
        <v>582</v>
      </c>
      <c r="C6" s="132" t="s">
        <v>583</v>
      </c>
      <c r="D6" s="578" t="s">
        <v>584</v>
      </c>
      <c r="E6" s="579" t="s">
        <v>585</v>
      </c>
      <c r="F6" s="578" t="s">
        <v>2102</v>
      </c>
      <c r="G6" s="579" t="s">
        <v>2103</v>
      </c>
      <c r="H6" s="580" t="s">
        <v>632</v>
      </c>
      <c r="I6" s="581"/>
      <c r="J6" s="145"/>
      <c r="K6" s="133">
        <v>0</v>
      </c>
      <c r="L6" s="579" t="s">
        <v>2104</v>
      </c>
      <c r="M6" s="146">
        <v>0</v>
      </c>
      <c r="N6" s="654" t="s">
        <v>2105</v>
      </c>
      <c r="O6" s="655"/>
      <c r="P6" s="656" t="s">
        <v>2106</v>
      </c>
      <c r="Q6" s="658" t="s">
        <v>151</v>
      </c>
      <c r="R6" s="622"/>
      <c r="S6" s="655"/>
      <c r="T6" s="170"/>
      <c r="U6" s="587"/>
      <c r="V6" s="586"/>
      <c r="W6" s="586"/>
      <c r="X6" s="586"/>
      <c r="Y6" s="586"/>
      <c r="Z6" s="586"/>
    </row>
    <row r="7" spans="1:26" ht="80.099999999999994" customHeight="1">
      <c r="A7" s="577" t="s">
        <v>58</v>
      </c>
      <c r="B7" s="132" t="s">
        <v>80</v>
      </c>
      <c r="C7" s="132" t="s">
        <v>677</v>
      </c>
      <c r="D7" s="578" t="s">
        <v>710</v>
      </c>
      <c r="E7" s="579" t="s">
        <v>711</v>
      </c>
      <c r="F7" s="578" t="s">
        <v>712</v>
      </c>
      <c r="G7" s="579" t="s">
        <v>713</v>
      </c>
      <c r="H7" s="580" t="s">
        <v>632</v>
      </c>
      <c r="I7" s="581"/>
      <c r="J7" s="145"/>
      <c r="K7" s="133">
        <v>0</v>
      </c>
      <c r="L7" s="579"/>
      <c r="M7" s="146">
        <v>0</v>
      </c>
      <c r="N7" s="657" t="s">
        <v>2107</v>
      </c>
      <c r="O7" s="655"/>
      <c r="P7" s="657" t="s">
        <v>2108</v>
      </c>
      <c r="Q7" s="658" t="s">
        <v>151</v>
      </c>
      <c r="R7" s="622"/>
      <c r="S7" s="655"/>
      <c r="T7" s="170"/>
      <c r="U7" s="587"/>
      <c r="V7" s="586"/>
      <c r="W7" s="586"/>
      <c r="X7" s="586"/>
      <c r="Y7" s="586"/>
      <c r="Z7" s="586"/>
    </row>
    <row r="8" spans="1:26" ht="80.099999999999994" customHeight="1">
      <c r="A8" s="592" t="s">
        <v>781</v>
      </c>
      <c r="B8" s="593" t="s">
        <v>782</v>
      </c>
      <c r="C8" s="593" t="s">
        <v>783</v>
      </c>
      <c r="D8" s="594" t="s">
        <v>784</v>
      </c>
      <c r="E8" s="595" t="s">
        <v>785</v>
      </c>
      <c r="F8" s="594" t="s">
        <v>789</v>
      </c>
      <c r="G8" s="595" t="s">
        <v>790</v>
      </c>
      <c r="H8" s="596" t="s">
        <v>632</v>
      </c>
      <c r="I8" s="597"/>
      <c r="J8" s="598" t="s">
        <v>2109</v>
      </c>
      <c r="K8" s="659">
        <v>0</v>
      </c>
      <c r="L8" s="595"/>
      <c r="M8" s="148">
        <v>0</v>
      </c>
      <c r="N8" s="657" t="s">
        <v>2107</v>
      </c>
      <c r="O8" s="655"/>
      <c r="P8" s="656" t="s">
        <v>2108</v>
      </c>
      <c r="Q8" s="658" t="s">
        <v>151</v>
      </c>
      <c r="R8" s="622"/>
      <c r="S8" s="655"/>
      <c r="T8" s="170"/>
      <c r="U8" s="587"/>
      <c r="V8" s="586"/>
      <c r="W8" s="586"/>
      <c r="X8" s="586"/>
      <c r="Y8" s="586"/>
      <c r="Z8" s="586"/>
    </row>
    <row r="9" spans="1:26" ht="16.5">
      <c r="A9" s="602"/>
      <c r="B9" s="602"/>
      <c r="C9" s="602"/>
      <c r="D9" s="602"/>
      <c r="E9" s="602"/>
      <c r="F9" s="602"/>
      <c r="G9" s="602"/>
      <c r="H9" s="603"/>
      <c r="I9" s="603"/>
      <c r="J9" s="602"/>
      <c r="K9" s="602"/>
      <c r="L9" s="602"/>
      <c r="M9" s="606"/>
      <c r="N9" s="602"/>
      <c r="O9" s="606"/>
      <c r="P9" s="602"/>
      <c r="Q9" s="606"/>
      <c r="R9" s="602"/>
      <c r="S9" s="602"/>
      <c r="T9" s="602"/>
      <c r="U9" s="166"/>
      <c r="V9" s="586"/>
      <c r="W9" s="586"/>
      <c r="X9" s="586"/>
      <c r="Y9" s="586"/>
      <c r="Z9" s="586"/>
    </row>
    <row r="10" spans="1:26" ht="16.5">
      <c r="A10" s="602"/>
      <c r="B10" s="602"/>
      <c r="C10" s="602"/>
      <c r="D10" s="602"/>
      <c r="E10" s="602"/>
      <c r="F10" s="602"/>
      <c r="G10" s="602"/>
      <c r="H10" s="603"/>
      <c r="I10" s="603"/>
      <c r="J10" s="169"/>
      <c r="K10" s="608"/>
      <c r="L10" s="169"/>
      <c r="M10" s="608"/>
      <c r="N10" s="169"/>
      <c r="O10" s="608"/>
      <c r="P10" s="169"/>
      <c r="Q10" s="608"/>
      <c r="R10" s="169"/>
      <c r="S10" s="169"/>
      <c r="T10" s="169"/>
      <c r="U10" s="169"/>
      <c r="V10" s="586"/>
      <c r="W10" s="586"/>
      <c r="X10" s="586"/>
      <c r="Y10" s="586"/>
      <c r="Z10" s="586"/>
    </row>
    <row r="11" spans="1:26" ht="16.5">
      <c r="A11" s="586"/>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6" ht="16.5">
      <c r="A12" s="586"/>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6" ht="16.5">
      <c r="A13" s="586"/>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row>
    <row r="14" spans="1:26" ht="16.5">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row>
    <row r="15" spans="1:26" ht="16.5">
      <c r="A15" s="586"/>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J3" sqref="J3"/>
    </sheetView>
  </sheetViews>
  <sheetFormatPr baseColWidth="10" defaultColWidth="12.625" defaultRowHeight="15" customHeight="1"/>
  <cols>
    <col min="1" max="1" width="5.625" style="571" customWidth="1"/>
    <col min="2" max="2" width="13.875" style="571" customWidth="1"/>
    <col min="3" max="3" width="16.5" style="571" customWidth="1"/>
    <col min="4" max="4" width="6.625" style="571" customWidth="1"/>
    <col min="5" max="5" width="34.5" style="571" customWidth="1"/>
    <col min="6" max="6" width="8.375" style="571" customWidth="1"/>
    <col min="7" max="7" width="31.625" style="571" customWidth="1"/>
    <col min="8" max="8" width="13.75" style="571" customWidth="1"/>
    <col min="9" max="9" width="13.375" style="571" customWidth="1"/>
    <col min="10" max="10" width="33.625" style="571" customWidth="1"/>
    <col min="11" max="11" width="7.375" style="571" customWidth="1"/>
    <col min="12" max="12" width="53.125" style="571" customWidth="1"/>
    <col min="13" max="13" width="5.375" style="571" customWidth="1"/>
    <col min="14" max="14" width="42.75" style="571" customWidth="1"/>
    <col min="15" max="15" width="5.125" style="571" customWidth="1"/>
    <col min="16" max="16" width="28.375" style="571" customWidth="1"/>
    <col min="17" max="17" width="10.875" style="571" customWidth="1"/>
    <col min="18" max="18" width="11.625" style="571" customWidth="1"/>
    <col min="19" max="19" width="10.5" style="571" customWidth="1"/>
    <col min="20" max="20" width="10.75" style="571" customWidth="1"/>
    <col min="21" max="21" width="74.125" style="571" customWidth="1"/>
    <col min="22" max="26" width="9.375" style="571" customWidth="1"/>
    <col min="27" max="16384" width="12.625" style="571"/>
  </cols>
  <sheetData>
    <row r="1" spans="1:26" ht="16.5" customHeight="1" thickBot="1">
      <c r="A1" s="1115" t="s">
        <v>0</v>
      </c>
      <c r="B1" s="1113" t="s">
        <v>1</v>
      </c>
      <c r="C1" s="1113" t="s">
        <v>2</v>
      </c>
      <c r="D1" s="1113" t="s">
        <v>3</v>
      </c>
      <c r="E1" s="1113" t="s">
        <v>3</v>
      </c>
      <c r="F1" s="1113" t="s">
        <v>4</v>
      </c>
      <c r="G1" s="1113" t="s">
        <v>4</v>
      </c>
      <c r="H1" s="1117" t="s">
        <v>5</v>
      </c>
      <c r="I1" s="1170" t="s">
        <v>7</v>
      </c>
      <c r="J1" s="1164" t="s">
        <v>10</v>
      </c>
      <c r="K1" s="1165"/>
      <c r="L1" s="1165"/>
      <c r="M1" s="1166"/>
      <c r="N1" s="1167" t="s">
        <v>11</v>
      </c>
      <c r="O1" s="1168"/>
      <c r="P1" s="1169"/>
      <c r="Q1" s="1164" t="s">
        <v>12</v>
      </c>
      <c r="R1" s="1165"/>
      <c r="S1" s="1166"/>
      <c r="T1" s="166"/>
      <c r="U1" s="166"/>
      <c r="V1" s="166"/>
      <c r="W1" s="166"/>
      <c r="X1" s="166"/>
      <c r="Y1" s="166"/>
      <c r="Z1" s="166"/>
    </row>
    <row r="2" spans="1:26" ht="76.5">
      <c r="A2" s="1152"/>
      <c r="B2" s="1101"/>
      <c r="C2" s="1101"/>
      <c r="D2" s="1101"/>
      <c r="E2" s="1101"/>
      <c r="F2" s="1101"/>
      <c r="G2" s="1101"/>
      <c r="H2" s="1101"/>
      <c r="I2" s="1151"/>
      <c r="J2" s="660" t="s">
        <v>13</v>
      </c>
      <c r="K2" s="661" t="s">
        <v>14</v>
      </c>
      <c r="L2" s="662" t="s">
        <v>15</v>
      </c>
      <c r="M2" s="663" t="s">
        <v>14</v>
      </c>
      <c r="N2" s="664" t="s">
        <v>254</v>
      </c>
      <c r="O2" s="661" t="s">
        <v>14</v>
      </c>
      <c r="P2" s="665" t="s">
        <v>19</v>
      </c>
      <c r="Q2" s="666" t="s">
        <v>20</v>
      </c>
      <c r="R2" s="666" t="s">
        <v>21</v>
      </c>
      <c r="S2" s="666" t="s">
        <v>22</v>
      </c>
      <c r="T2" s="169"/>
      <c r="U2" s="169"/>
      <c r="V2" s="169"/>
      <c r="W2" s="169"/>
      <c r="X2" s="169"/>
      <c r="Y2" s="169"/>
    </row>
    <row r="3" spans="1:26" ht="80.099999999999994" customHeight="1">
      <c r="A3" s="577" t="s">
        <v>16</v>
      </c>
      <c r="B3" s="132" t="s">
        <v>17</v>
      </c>
      <c r="C3" s="132" t="s">
        <v>66</v>
      </c>
      <c r="D3" s="578" t="s">
        <v>68</v>
      </c>
      <c r="E3" s="579" t="s">
        <v>69</v>
      </c>
      <c r="F3" s="578" t="s">
        <v>492</v>
      </c>
      <c r="G3" s="579" t="s">
        <v>493</v>
      </c>
      <c r="H3" s="580"/>
      <c r="I3" s="667" t="s">
        <v>1320</v>
      </c>
      <c r="J3" s="171" t="s">
        <v>2155</v>
      </c>
      <c r="K3" s="133">
        <v>8400000</v>
      </c>
      <c r="L3" s="668" t="s">
        <v>1321</v>
      </c>
      <c r="M3" s="146" t="s">
        <v>1813</v>
      </c>
      <c r="N3" s="669" t="s">
        <v>2877</v>
      </c>
      <c r="O3" s="146"/>
      <c r="P3" s="669" t="s">
        <v>2157</v>
      </c>
      <c r="Q3" s="670"/>
      <c r="R3" s="671"/>
      <c r="S3" s="672"/>
      <c r="T3" s="587"/>
      <c r="U3" s="166"/>
      <c r="V3" s="166"/>
      <c r="W3" s="166"/>
      <c r="X3" s="166"/>
      <c r="Y3" s="166"/>
    </row>
    <row r="4" spans="1:26" ht="80.099999999999994" customHeight="1">
      <c r="A4" s="577" t="s">
        <v>120</v>
      </c>
      <c r="B4" s="132" t="s">
        <v>122</v>
      </c>
      <c r="C4" s="132" t="s">
        <v>125</v>
      </c>
      <c r="D4" s="578" t="s">
        <v>126</v>
      </c>
      <c r="E4" s="579" t="s">
        <v>127</v>
      </c>
      <c r="F4" s="578" t="s">
        <v>129</v>
      </c>
      <c r="G4" s="579" t="s">
        <v>132</v>
      </c>
      <c r="H4" s="580" t="s">
        <v>1320</v>
      </c>
      <c r="I4" s="581"/>
      <c r="J4" s="673" t="s">
        <v>2159</v>
      </c>
      <c r="K4" s="133">
        <v>8400000</v>
      </c>
      <c r="L4" s="674" t="s">
        <v>2161</v>
      </c>
      <c r="M4" s="146">
        <v>0</v>
      </c>
      <c r="N4" s="673" t="s">
        <v>2878</v>
      </c>
      <c r="O4" s="133"/>
      <c r="P4" s="675" t="s">
        <v>2163</v>
      </c>
      <c r="Q4" s="676" t="s">
        <v>53</v>
      </c>
      <c r="R4" s="177"/>
      <c r="S4" s="676"/>
      <c r="T4" s="587"/>
      <c r="U4" s="169"/>
      <c r="V4" s="169"/>
      <c r="W4" s="169"/>
      <c r="X4" s="169"/>
      <c r="Y4" s="169"/>
    </row>
    <row r="5" spans="1:26" ht="80.099999999999994" customHeight="1" thickBot="1">
      <c r="A5" s="592" t="s">
        <v>781</v>
      </c>
      <c r="B5" s="593" t="s">
        <v>782</v>
      </c>
      <c r="C5" s="593" t="s">
        <v>795</v>
      </c>
      <c r="D5" s="594" t="s">
        <v>784</v>
      </c>
      <c r="E5" s="595" t="s">
        <v>785</v>
      </c>
      <c r="F5" s="594" t="s">
        <v>823</v>
      </c>
      <c r="G5" s="595" t="s">
        <v>824</v>
      </c>
      <c r="H5" s="596" t="s">
        <v>1320</v>
      </c>
      <c r="I5" s="597"/>
      <c r="J5" s="677" t="s">
        <v>2165</v>
      </c>
      <c r="K5" s="678" t="s">
        <v>2167</v>
      </c>
      <c r="M5" s="148">
        <v>0</v>
      </c>
      <c r="N5" s="677"/>
      <c r="O5" s="250"/>
      <c r="P5" s="679"/>
      <c r="Q5" s="672"/>
      <c r="R5" s="671"/>
      <c r="S5" s="672"/>
      <c r="T5" s="587"/>
      <c r="U5" s="586"/>
      <c r="V5" s="586"/>
      <c r="W5" s="586"/>
      <c r="X5" s="586"/>
      <c r="Y5" s="586"/>
    </row>
    <row r="6" spans="1:26" ht="16.5">
      <c r="A6" s="602"/>
      <c r="B6" s="602"/>
      <c r="C6" s="602"/>
      <c r="D6" s="602"/>
      <c r="E6" s="602"/>
      <c r="F6" s="602"/>
      <c r="G6" s="602"/>
      <c r="H6" s="603"/>
      <c r="I6" s="603"/>
      <c r="J6" s="602"/>
      <c r="K6" s="602"/>
      <c r="L6" s="602"/>
      <c r="M6" s="602"/>
      <c r="N6" s="606"/>
      <c r="O6" s="602"/>
      <c r="P6" s="606"/>
      <c r="Q6" s="602"/>
      <c r="R6" s="606"/>
      <c r="S6" s="602"/>
      <c r="T6" s="602"/>
      <c r="U6" s="166"/>
      <c r="V6" s="586"/>
      <c r="W6" s="586"/>
      <c r="X6" s="586"/>
      <c r="Y6" s="586"/>
      <c r="Z6" s="586"/>
    </row>
    <row r="7" spans="1:26" ht="16.5">
      <c r="A7" s="602"/>
      <c r="B7" s="602"/>
      <c r="C7" s="602"/>
      <c r="D7" s="602"/>
      <c r="E7" s="602"/>
      <c r="F7" s="602"/>
      <c r="G7" s="602"/>
      <c r="H7" s="603"/>
      <c r="I7" s="603"/>
      <c r="J7" s="169"/>
      <c r="K7" s="608"/>
      <c r="L7" s="608"/>
      <c r="M7" s="169"/>
      <c r="N7" s="608"/>
      <c r="O7" s="169"/>
      <c r="P7" s="608"/>
      <c r="Q7" s="169"/>
      <c r="R7" s="608"/>
      <c r="S7" s="169"/>
      <c r="T7" s="169"/>
      <c r="U7" s="169"/>
      <c r="V7" s="586"/>
      <c r="W7" s="586"/>
      <c r="X7" s="586"/>
      <c r="Y7" s="586"/>
      <c r="Z7" s="586"/>
    </row>
    <row r="8" spans="1:26" ht="16.5">
      <c r="A8" s="586"/>
      <c r="B8" s="586"/>
      <c r="C8" s="586"/>
      <c r="D8" s="586"/>
      <c r="E8" s="586"/>
      <c r="F8" s="586"/>
      <c r="G8" s="586"/>
      <c r="H8" s="586"/>
      <c r="I8" s="586"/>
      <c r="J8" s="586"/>
      <c r="K8" s="586"/>
      <c r="L8" s="586"/>
      <c r="M8" s="586"/>
      <c r="N8" s="586"/>
      <c r="O8" s="586"/>
      <c r="P8" s="586"/>
      <c r="Q8" s="586"/>
      <c r="R8" s="586"/>
      <c r="S8" s="586"/>
      <c r="T8" s="586"/>
      <c r="U8" s="586"/>
      <c r="V8" s="586"/>
      <c r="W8" s="586"/>
      <c r="X8" s="586"/>
      <c r="Y8" s="586"/>
      <c r="Z8" s="586"/>
    </row>
    <row r="9" spans="1:26" ht="16.5">
      <c r="A9" s="586"/>
      <c r="B9" s="586"/>
      <c r="C9" s="586"/>
      <c r="D9" s="586"/>
      <c r="E9" s="586"/>
      <c r="F9" s="586"/>
      <c r="G9" s="586"/>
      <c r="H9" s="586"/>
      <c r="I9" s="586"/>
      <c r="J9" s="586"/>
      <c r="K9" s="586"/>
      <c r="L9" s="586"/>
      <c r="M9" s="586"/>
      <c r="N9" s="586"/>
      <c r="O9" s="586"/>
      <c r="P9" s="586"/>
      <c r="Q9" s="586"/>
      <c r="R9" s="586"/>
      <c r="S9" s="586"/>
      <c r="T9" s="586"/>
      <c r="U9" s="586"/>
      <c r="V9" s="586"/>
      <c r="W9" s="586"/>
      <c r="X9" s="586"/>
      <c r="Y9" s="586"/>
      <c r="Z9" s="586"/>
    </row>
    <row r="10" spans="1:26" ht="16.5">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6" ht="16.5">
      <c r="A11" s="586"/>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6" ht="16.5">
      <c r="A12" s="586"/>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6" ht="16.5">
      <c r="A13" s="586"/>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row>
    <row r="14" spans="1:26" ht="16.5">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row>
    <row r="15" spans="1:26" ht="16.5">
      <c r="A15" s="586"/>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J1:M1"/>
    <mergeCell ref="N1:P1"/>
    <mergeCell ref="Q1:S1"/>
    <mergeCell ref="H1:H2"/>
    <mergeCell ref="I1:I2"/>
    <mergeCell ref="A1:A2"/>
    <mergeCell ref="B1:B2"/>
    <mergeCell ref="C1:C2"/>
    <mergeCell ref="D1:D2"/>
    <mergeCell ref="E1:E2"/>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activeCell="F1" sqref="F1"/>
      <selection pane="bottomLeft" activeCell="G4" sqref="G4"/>
    </sheetView>
  </sheetViews>
  <sheetFormatPr baseColWidth="10" defaultColWidth="12.625" defaultRowHeight="15" customHeight="1"/>
  <cols>
    <col min="1" max="1" width="7.12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46.125" style="571" customWidth="1"/>
    <col min="11" max="11" width="10" style="571" customWidth="1"/>
    <col min="12" max="12" width="44.625" style="571" customWidth="1"/>
    <col min="13" max="13" width="10.125" style="571" customWidth="1"/>
    <col min="14" max="14" width="53.125" style="571" customWidth="1"/>
    <col min="15" max="15" width="22.5" style="571" customWidth="1"/>
    <col min="16" max="16" width="53.125" style="571" customWidth="1"/>
    <col min="17" max="17" width="22.5" style="571" customWidth="1"/>
    <col min="18" max="18" width="10.75" style="571" customWidth="1"/>
    <col min="19" max="19" width="10"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7" customHeight="1">
      <c r="A2" s="1152"/>
      <c r="B2" s="1101"/>
      <c r="C2" s="1101"/>
      <c r="D2" s="1101"/>
      <c r="E2" s="1101"/>
      <c r="F2" s="1101"/>
      <c r="G2" s="1101"/>
      <c r="H2" s="1101"/>
      <c r="I2" s="1151"/>
      <c r="J2" s="572" t="s">
        <v>13</v>
      </c>
      <c r="K2" s="573" t="s">
        <v>14</v>
      </c>
      <c r="L2" s="574" t="s">
        <v>15</v>
      </c>
      <c r="M2" s="575" t="s">
        <v>14</v>
      </c>
      <c r="N2" s="572" t="s">
        <v>254</v>
      </c>
      <c r="O2" s="573" t="s">
        <v>14</v>
      </c>
      <c r="P2" s="572" t="s">
        <v>19</v>
      </c>
      <c r="Q2" s="572" t="s">
        <v>20</v>
      </c>
      <c r="R2" s="574" t="s">
        <v>21</v>
      </c>
      <c r="S2" s="576" t="s">
        <v>22</v>
      </c>
      <c r="T2" s="169"/>
      <c r="U2" s="169"/>
      <c r="V2" s="169"/>
      <c r="W2" s="169"/>
      <c r="X2" s="169"/>
      <c r="Y2" s="169"/>
      <c r="Z2" s="169"/>
    </row>
    <row r="3" spans="1:26" ht="80.099999999999994" customHeight="1">
      <c r="A3" s="577" t="s">
        <v>16</v>
      </c>
      <c r="B3" s="132" t="s">
        <v>17</v>
      </c>
      <c r="C3" s="132" t="s">
        <v>24</v>
      </c>
      <c r="D3" s="578" t="s">
        <v>25</v>
      </c>
      <c r="E3" s="579" t="s">
        <v>26</v>
      </c>
      <c r="F3" s="578" t="s">
        <v>199</v>
      </c>
      <c r="G3" s="579" t="s">
        <v>200</v>
      </c>
      <c r="H3" s="580"/>
      <c r="I3" s="581" t="s">
        <v>207</v>
      </c>
      <c r="J3" s="579" t="s">
        <v>2115</v>
      </c>
      <c r="K3" s="579" t="s">
        <v>2116</v>
      </c>
      <c r="L3" s="579" t="s">
        <v>2115</v>
      </c>
      <c r="M3" s="579" t="s">
        <v>2116</v>
      </c>
      <c r="N3" s="579" t="s">
        <v>2117</v>
      </c>
      <c r="O3" s="579" t="s">
        <v>2118</v>
      </c>
      <c r="P3" s="680" t="s">
        <v>2119</v>
      </c>
      <c r="Q3" s="681" t="s">
        <v>151</v>
      </c>
      <c r="R3" s="579"/>
      <c r="S3" s="579"/>
      <c r="T3" s="170"/>
      <c r="U3" s="134"/>
      <c r="V3" s="166"/>
      <c r="W3" s="166"/>
      <c r="X3" s="166"/>
      <c r="Y3" s="166"/>
      <c r="Z3" s="166"/>
    </row>
    <row r="4" spans="1:26" ht="80.099999999999994" customHeight="1">
      <c r="A4" s="577" t="s">
        <v>359</v>
      </c>
      <c r="B4" s="132" t="s">
        <v>360</v>
      </c>
      <c r="C4" s="132" t="s">
        <v>361</v>
      </c>
      <c r="D4" s="578" t="s">
        <v>362</v>
      </c>
      <c r="E4" s="579" t="s">
        <v>363</v>
      </c>
      <c r="F4" s="589" t="s">
        <v>364</v>
      </c>
      <c r="G4" s="579" t="s">
        <v>368</v>
      </c>
      <c r="H4" s="580" t="s">
        <v>207</v>
      </c>
      <c r="I4" s="581"/>
      <c r="J4" s="579" t="s">
        <v>2120</v>
      </c>
      <c r="K4" s="579" t="s">
        <v>2116</v>
      </c>
      <c r="L4" s="579" t="s">
        <v>2120</v>
      </c>
      <c r="M4" s="579" t="s">
        <v>2116</v>
      </c>
      <c r="N4" s="579" t="s">
        <v>2121</v>
      </c>
      <c r="O4" s="579" t="s">
        <v>2122</v>
      </c>
      <c r="P4" s="680"/>
      <c r="Q4" s="682"/>
      <c r="R4" s="579"/>
      <c r="S4" s="579"/>
      <c r="T4" s="170"/>
      <c r="U4" s="134"/>
      <c r="V4" s="169"/>
      <c r="W4" s="169"/>
      <c r="X4" s="169"/>
      <c r="Y4" s="169"/>
      <c r="Z4" s="169"/>
    </row>
    <row r="5" spans="1:26" ht="80.099999999999994" customHeight="1">
      <c r="A5" s="577" t="s">
        <v>359</v>
      </c>
      <c r="B5" s="132" t="s">
        <v>360</v>
      </c>
      <c r="C5" s="132" t="s">
        <v>373</v>
      </c>
      <c r="D5" s="578" t="s">
        <v>374</v>
      </c>
      <c r="E5" s="579" t="s">
        <v>375</v>
      </c>
      <c r="F5" s="589" t="s">
        <v>376</v>
      </c>
      <c r="G5" s="579" t="s">
        <v>377</v>
      </c>
      <c r="H5" s="580" t="s">
        <v>207</v>
      </c>
      <c r="I5" s="581"/>
      <c r="J5" s="579" t="s">
        <v>2125</v>
      </c>
      <c r="K5" s="579" t="s">
        <v>2116</v>
      </c>
      <c r="L5" s="579" t="s">
        <v>2125</v>
      </c>
      <c r="M5" s="579" t="s">
        <v>2116</v>
      </c>
      <c r="N5" s="579" t="s">
        <v>2126</v>
      </c>
      <c r="O5" s="579" t="s">
        <v>2127</v>
      </c>
      <c r="P5" s="680" t="s">
        <v>2128</v>
      </c>
      <c r="Q5" s="682" t="s">
        <v>151</v>
      </c>
      <c r="R5" s="579"/>
      <c r="S5" s="579"/>
      <c r="T5" s="170"/>
      <c r="U5" s="134"/>
      <c r="V5" s="586"/>
      <c r="W5" s="586"/>
      <c r="X5" s="586"/>
      <c r="Y5" s="586"/>
      <c r="Z5" s="586"/>
    </row>
    <row r="6" spans="1:26" ht="80.099999999999994" customHeight="1">
      <c r="A6" s="577" t="s">
        <v>743</v>
      </c>
      <c r="B6" s="132" t="s">
        <v>744</v>
      </c>
      <c r="C6" s="132" t="s">
        <v>1767</v>
      </c>
      <c r="D6" s="578" t="s">
        <v>2130</v>
      </c>
      <c r="E6" s="579" t="s">
        <v>2131</v>
      </c>
      <c r="F6" s="578" t="s">
        <v>2132</v>
      </c>
      <c r="G6" s="579" t="s">
        <v>2133</v>
      </c>
      <c r="H6" s="580" t="s">
        <v>207</v>
      </c>
      <c r="I6" s="581"/>
      <c r="J6" s="579" t="s">
        <v>2134</v>
      </c>
      <c r="K6" s="579" t="s">
        <v>2116</v>
      </c>
      <c r="L6" s="579" t="s">
        <v>2134</v>
      </c>
      <c r="M6" s="579" t="s">
        <v>2116</v>
      </c>
      <c r="N6" s="579" t="s">
        <v>2135</v>
      </c>
      <c r="O6" s="579" t="s">
        <v>2136</v>
      </c>
      <c r="P6" s="680" t="s">
        <v>2137</v>
      </c>
      <c r="Q6" s="682" t="s">
        <v>151</v>
      </c>
      <c r="R6" s="579"/>
      <c r="S6" s="579"/>
      <c r="T6" s="170"/>
      <c r="U6" s="134"/>
      <c r="V6" s="586"/>
      <c r="W6" s="586"/>
      <c r="X6" s="586"/>
      <c r="Y6" s="586"/>
      <c r="Z6" s="586"/>
    </row>
    <row r="7" spans="1:26" ht="80.099999999999994" customHeight="1">
      <c r="A7" s="592" t="s">
        <v>120</v>
      </c>
      <c r="B7" s="593" t="s">
        <v>122</v>
      </c>
      <c r="C7" s="593" t="s">
        <v>125</v>
      </c>
      <c r="D7" s="594" t="s">
        <v>126</v>
      </c>
      <c r="E7" s="595" t="s">
        <v>127</v>
      </c>
      <c r="F7" s="594" t="s">
        <v>129</v>
      </c>
      <c r="G7" s="595" t="s">
        <v>132</v>
      </c>
      <c r="H7" s="596" t="s">
        <v>207</v>
      </c>
      <c r="I7" s="597"/>
      <c r="J7" s="579" t="s">
        <v>2139</v>
      </c>
      <c r="K7" s="579" t="s">
        <v>2116</v>
      </c>
      <c r="L7" s="579" t="s">
        <v>2139</v>
      </c>
      <c r="M7" s="579" t="s">
        <v>2116</v>
      </c>
      <c r="N7" s="579" t="s">
        <v>2140</v>
      </c>
      <c r="O7" s="579" t="s">
        <v>2141</v>
      </c>
      <c r="P7" s="680" t="s">
        <v>2142</v>
      </c>
      <c r="Q7" s="682" t="s">
        <v>151</v>
      </c>
      <c r="R7" s="579"/>
      <c r="S7" s="579"/>
      <c r="T7" s="170"/>
      <c r="U7" s="134"/>
      <c r="V7" s="586"/>
      <c r="W7" s="586"/>
      <c r="X7" s="586"/>
      <c r="Y7" s="586"/>
      <c r="Z7" s="586"/>
    </row>
    <row r="8" spans="1:26" ht="16.5">
      <c r="A8" s="602"/>
      <c r="B8" s="602"/>
      <c r="C8" s="602"/>
      <c r="D8" s="602"/>
      <c r="E8" s="602"/>
      <c r="F8" s="602"/>
      <c r="G8" s="602"/>
      <c r="H8" s="603"/>
      <c r="I8" s="603"/>
      <c r="J8" s="602"/>
      <c r="K8" s="602"/>
      <c r="L8" s="602"/>
      <c r="M8" s="606"/>
      <c r="N8" s="602"/>
      <c r="O8" s="606"/>
      <c r="P8" s="683"/>
      <c r="Q8" s="608"/>
      <c r="R8" s="602"/>
      <c r="S8" s="602"/>
      <c r="T8" s="602"/>
      <c r="U8" s="166"/>
      <c r="V8" s="586"/>
      <c r="W8" s="586"/>
      <c r="X8" s="586"/>
      <c r="Y8" s="586"/>
      <c r="Z8" s="586"/>
    </row>
    <row r="9" spans="1:26" ht="16.5">
      <c r="A9" s="602"/>
      <c r="B9" s="602"/>
      <c r="C9" s="602"/>
      <c r="D9" s="602"/>
      <c r="E9" s="602"/>
      <c r="F9" s="602"/>
      <c r="G9" s="602"/>
      <c r="H9" s="603"/>
      <c r="I9" s="603"/>
      <c r="J9" s="169"/>
      <c r="K9" s="608"/>
      <c r="L9" s="169"/>
      <c r="M9" s="608"/>
      <c r="N9" s="169"/>
      <c r="O9" s="608"/>
      <c r="P9" s="683"/>
      <c r="Q9" s="608"/>
      <c r="R9" s="169"/>
      <c r="S9" s="169"/>
      <c r="T9" s="169"/>
      <c r="U9" s="169"/>
      <c r="V9" s="586"/>
      <c r="W9" s="586"/>
      <c r="X9" s="586"/>
      <c r="Y9" s="586"/>
      <c r="Z9" s="586"/>
    </row>
    <row r="10" spans="1:26" ht="16.5">
      <c r="A10" s="586"/>
      <c r="B10" s="586"/>
      <c r="C10" s="586"/>
      <c r="D10" s="586"/>
      <c r="E10" s="586"/>
      <c r="F10" s="586"/>
      <c r="G10" s="586"/>
      <c r="H10" s="586"/>
      <c r="I10" s="586"/>
      <c r="J10" s="684"/>
      <c r="K10" s="684"/>
      <c r="L10" s="684"/>
      <c r="M10" s="684"/>
      <c r="N10" s="684"/>
      <c r="O10" s="684"/>
      <c r="P10" s="685"/>
      <c r="Q10" s="686"/>
      <c r="R10" s="684"/>
      <c r="S10" s="684"/>
      <c r="T10" s="684"/>
      <c r="U10" s="684"/>
      <c r="V10" s="586"/>
      <c r="W10" s="586"/>
      <c r="X10" s="586"/>
      <c r="Y10" s="586"/>
      <c r="Z10" s="586"/>
    </row>
    <row r="11" spans="1:26" ht="16.5">
      <c r="A11" s="586"/>
      <c r="B11" s="586"/>
      <c r="C11" s="586"/>
      <c r="D11" s="586"/>
      <c r="E11" s="586"/>
      <c r="F11" s="586"/>
      <c r="G11" s="586"/>
      <c r="H11" s="586"/>
      <c r="I11" s="586"/>
      <c r="J11" s="684"/>
      <c r="K11" s="684"/>
      <c r="L11" s="684"/>
      <c r="M11" s="684"/>
      <c r="N11" s="684"/>
      <c r="O11" s="684"/>
      <c r="P11" s="685"/>
      <c r="Q11" s="686"/>
      <c r="R11" s="684"/>
      <c r="S11" s="684"/>
      <c r="T11" s="684"/>
      <c r="U11" s="684"/>
      <c r="V11" s="586"/>
      <c r="W11" s="586"/>
      <c r="X11" s="586"/>
      <c r="Y11" s="586"/>
      <c r="Z11" s="586"/>
    </row>
    <row r="12" spans="1:26" ht="16.5">
      <c r="A12" s="586"/>
      <c r="B12" s="586"/>
      <c r="C12" s="586"/>
      <c r="D12" s="586"/>
      <c r="E12" s="586"/>
      <c r="F12" s="586"/>
      <c r="G12" s="586"/>
      <c r="H12" s="586"/>
      <c r="I12" s="586"/>
      <c r="J12" s="684"/>
      <c r="K12" s="684"/>
      <c r="L12" s="684"/>
      <c r="M12" s="684"/>
      <c r="N12" s="684"/>
      <c r="O12" s="684"/>
      <c r="P12" s="685"/>
      <c r="Q12" s="686"/>
      <c r="R12" s="684"/>
      <c r="S12" s="684"/>
      <c r="T12" s="684"/>
      <c r="U12" s="684"/>
      <c r="V12" s="586"/>
      <c r="W12" s="586"/>
      <c r="X12" s="586"/>
      <c r="Y12" s="586"/>
      <c r="Z12" s="586"/>
    </row>
    <row r="13" spans="1:26" ht="16.5">
      <c r="A13" s="586"/>
      <c r="B13" s="586"/>
      <c r="C13" s="586"/>
      <c r="D13" s="586"/>
      <c r="E13" s="586"/>
      <c r="F13" s="586"/>
      <c r="G13" s="586"/>
      <c r="H13" s="586"/>
      <c r="I13" s="586"/>
      <c r="J13" s="684"/>
      <c r="K13" s="684"/>
      <c r="L13" s="684"/>
      <c r="M13" s="684"/>
      <c r="N13" s="684"/>
      <c r="O13" s="684"/>
      <c r="P13" s="685"/>
      <c r="Q13" s="686"/>
      <c r="R13" s="684"/>
      <c r="S13" s="684"/>
      <c r="T13" s="684"/>
      <c r="U13" s="684"/>
      <c r="V13" s="586"/>
      <c r="W13" s="586"/>
      <c r="X13" s="586"/>
      <c r="Y13" s="586"/>
      <c r="Z13" s="586"/>
    </row>
    <row r="14" spans="1:26" ht="16.5">
      <c r="A14" s="586"/>
      <c r="B14" s="586"/>
      <c r="C14" s="586"/>
      <c r="D14" s="586"/>
      <c r="E14" s="586"/>
      <c r="F14" s="586"/>
      <c r="G14" s="586"/>
      <c r="H14" s="586"/>
      <c r="I14" s="586"/>
      <c r="J14" s="684"/>
      <c r="K14" s="684"/>
      <c r="L14" s="684"/>
      <c r="M14" s="684"/>
      <c r="N14" s="684"/>
      <c r="O14" s="684"/>
      <c r="P14" s="685"/>
      <c r="Q14" s="686"/>
      <c r="R14" s="684"/>
      <c r="S14" s="684"/>
      <c r="T14" s="684"/>
      <c r="U14" s="684"/>
      <c r="V14" s="586"/>
      <c r="W14" s="586"/>
      <c r="X14" s="586"/>
      <c r="Y14" s="586"/>
      <c r="Z14" s="586"/>
    </row>
    <row r="15" spans="1:26" ht="16.5">
      <c r="A15" s="586"/>
      <c r="B15" s="586"/>
      <c r="C15" s="586"/>
      <c r="D15" s="586"/>
      <c r="E15" s="586"/>
      <c r="F15" s="586"/>
      <c r="G15" s="586"/>
      <c r="H15" s="586"/>
      <c r="I15" s="586"/>
      <c r="J15" s="684"/>
      <c r="K15" s="684"/>
      <c r="L15" s="684"/>
      <c r="M15" s="684"/>
      <c r="N15" s="684"/>
      <c r="O15" s="684"/>
      <c r="P15" s="685"/>
      <c r="Q15" s="686"/>
      <c r="R15" s="684"/>
      <c r="S15" s="684"/>
      <c r="T15" s="684"/>
      <c r="U15" s="684"/>
      <c r="V15" s="586"/>
      <c r="W15" s="586"/>
      <c r="X15" s="586"/>
      <c r="Y15" s="586"/>
      <c r="Z15" s="586"/>
    </row>
    <row r="16" spans="1:26" ht="16.5">
      <c r="A16" s="586"/>
      <c r="B16" s="586"/>
      <c r="C16" s="586"/>
      <c r="D16" s="586"/>
      <c r="E16" s="586"/>
      <c r="F16" s="586"/>
      <c r="G16" s="586"/>
      <c r="H16" s="586"/>
      <c r="I16" s="586"/>
      <c r="J16" s="684"/>
      <c r="K16" s="684"/>
      <c r="L16" s="684"/>
      <c r="M16" s="684"/>
      <c r="N16" s="684"/>
      <c r="O16" s="684"/>
      <c r="P16" s="685"/>
      <c r="Q16" s="686"/>
      <c r="R16" s="684"/>
      <c r="S16" s="684"/>
      <c r="T16" s="684"/>
      <c r="U16" s="684"/>
      <c r="V16" s="586"/>
      <c r="W16" s="586"/>
      <c r="X16" s="586"/>
      <c r="Y16" s="586"/>
      <c r="Z16" s="586"/>
    </row>
    <row r="17" spans="1:26" ht="16.5">
      <c r="A17" s="586"/>
      <c r="B17" s="586"/>
      <c r="C17" s="586"/>
      <c r="D17" s="586"/>
      <c r="E17" s="586"/>
      <c r="F17" s="586"/>
      <c r="G17" s="586"/>
      <c r="H17" s="586"/>
      <c r="I17" s="586"/>
      <c r="J17" s="684"/>
      <c r="K17" s="684"/>
      <c r="L17" s="684"/>
      <c r="M17" s="684"/>
      <c r="N17" s="684"/>
      <c r="O17" s="684"/>
      <c r="P17" s="685"/>
      <c r="Q17" s="686"/>
      <c r="R17" s="684"/>
      <c r="S17" s="684"/>
      <c r="T17" s="684"/>
      <c r="U17" s="684"/>
      <c r="V17" s="586"/>
      <c r="W17" s="586"/>
      <c r="X17" s="586"/>
      <c r="Y17" s="586"/>
      <c r="Z17" s="586"/>
    </row>
    <row r="18" spans="1:26" ht="16.5">
      <c r="A18" s="586"/>
      <c r="B18" s="586"/>
      <c r="C18" s="586"/>
      <c r="D18" s="586"/>
      <c r="E18" s="586"/>
      <c r="F18" s="586"/>
      <c r="G18" s="586"/>
      <c r="H18" s="586"/>
      <c r="I18" s="586"/>
      <c r="J18" s="684"/>
      <c r="K18" s="684"/>
      <c r="L18" s="684"/>
      <c r="M18" s="684"/>
      <c r="N18" s="684"/>
      <c r="O18" s="684"/>
      <c r="P18" s="685"/>
      <c r="Q18" s="686"/>
      <c r="R18" s="684"/>
      <c r="S18" s="684"/>
      <c r="T18" s="684"/>
      <c r="U18" s="684"/>
      <c r="V18" s="586"/>
      <c r="W18" s="586"/>
      <c r="X18" s="586"/>
      <c r="Y18" s="586"/>
      <c r="Z18" s="586"/>
    </row>
    <row r="19" spans="1:26" ht="16.5">
      <c r="A19" s="586"/>
      <c r="B19" s="586"/>
      <c r="C19" s="586"/>
      <c r="D19" s="586"/>
      <c r="E19" s="586"/>
      <c r="F19" s="586"/>
      <c r="G19" s="586"/>
      <c r="H19" s="586"/>
      <c r="I19" s="586"/>
      <c r="J19" s="684"/>
      <c r="K19" s="684"/>
      <c r="L19" s="684"/>
      <c r="M19" s="684"/>
      <c r="N19" s="684"/>
      <c r="O19" s="684"/>
      <c r="P19" s="685"/>
      <c r="Q19" s="686"/>
      <c r="R19" s="684"/>
      <c r="S19" s="684"/>
      <c r="T19" s="684"/>
      <c r="U19" s="684"/>
      <c r="V19" s="586"/>
      <c r="W19" s="586"/>
      <c r="X19" s="586"/>
      <c r="Y19" s="586"/>
      <c r="Z19" s="586"/>
    </row>
    <row r="20" spans="1:26" ht="16.5">
      <c r="A20" s="586"/>
      <c r="B20" s="586"/>
      <c r="C20" s="586"/>
      <c r="D20" s="586"/>
      <c r="E20" s="586"/>
      <c r="F20" s="586"/>
      <c r="G20" s="586"/>
      <c r="H20" s="586"/>
      <c r="I20" s="586"/>
      <c r="J20" s="684"/>
      <c r="K20" s="684"/>
      <c r="L20" s="684"/>
      <c r="M20" s="684"/>
      <c r="N20" s="684"/>
      <c r="O20" s="684"/>
      <c r="P20" s="685"/>
      <c r="Q20" s="686"/>
      <c r="R20" s="684"/>
      <c r="S20" s="684"/>
      <c r="T20" s="684"/>
      <c r="U20" s="684"/>
      <c r="V20" s="586"/>
      <c r="W20" s="586"/>
      <c r="X20" s="586"/>
      <c r="Y20" s="586"/>
      <c r="Z20" s="586"/>
    </row>
    <row r="21" spans="1:26" ht="15.75" customHeight="1">
      <c r="A21" s="586"/>
      <c r="B21" s="586"/>
      <c r="C21" s="586"/>
      <c r="D21" s="586"/>
      <c r="E21" s="586"/>
      <c r="F21" s="586"/>
      <c r="G21" s="586"/>
      <c r="H21" s="586"/>
      <c r="I21" s="586"/>
      <c r="J21" s="684"/>
      <c r="K21" s="684"/>
      <c r="L21" s="684"/>
      <c r="M21" s="684"/>
      <c r="N21" s="684"/>
      <c r="O21" s="684"/>
      <c r="P21" s="685"/>
      <c r="Q21" s="686"/>
      <c r="R21" s="684"/>
      <c r="S21" s="684"/>
      <c r="T21" s="684"/>
      <c r="U21" s="684"/>
      <c r="V21" s="586"/>
      <c r="W21" s="586"/>
      <c r="X21" s="586"/>
      <c r="Y21" s="586"/>
      <c r="Z21" s="586"/>
    </row>
    <row r="22" spans="1:26" ht="15.75" customHeight="1">
      <c r="A22" s="586"/>
      <c r="B22" s="586"/>
      <c r="C22" s="586"/>
      <c r="D22" s="586"/>
      <c r="E22" s="586"/>
      <c r="F22" s="586"/>
      <c r="G22" s="586"/>
      <c r="H22" s="586"/>
      <c r="I22" s="586"/>
      <c r="J22" s="684"/>
      <c r="K22" s="684"/>
      <c r="L22" s="684"/>
      <c r="M22" s="684"/>
      <c r="N22" s="684"/>
      <c r="O22" s="684"/>
      <c r="P22" s="685"/>
      <c r="Q22" s="686"/>
      <c r="R22" s="684"/>
      <c r="S22" s="684"/>
      <c r="T22" s="684"/>
      <c r="U22" s="684"/>
      <c r="V22" s="586"/>
      <c r="W22" s="586"/>
      <c r="X22" s="586"/>
      <c r="Y22" s="586"/>
      <c r="Z22" s="586"/>
    </row>
    <row r="23" spans="1:26" ht="15.75" customHeight="1">
      <c r="A23" s="586"/>
      <c r="B23" s="586"/>
      <c r="C23" s="586"/>
      <c r="D23" s="586"/>
      <c r="E23" s="586"/>
      <c r="F23" s="586"/>
      <c r="G23" s="586"/>
      <c r="H23" s="586"/>
      <c r="I23" s="586"/>
      <c r="J23" s="684"/>
      <c r="K23" s="684"/>
      <c r="L23" s="684"/>
      <c r="M23" s="684"/>
      <c r="N23" s="684"/>
      <c r="O23" s="684"/>
      <c r="P23" s="685"/>
      <c r="Q23" s="686"/>
      <c r="R23" s="684"/>
      <c r="S23" s="684"/>
      <c r="T23" s="684"/>
      <c r="U23" s="684"/>
      <c r="V23" s="586"/>
      <c r="W23" s="586"/>
      <c r="X23" s="586"/>
      <c r="Y23" s="586"/>
      <c r="Z23" s="586"/>
    </row>
    <row r="24" spans="1:26" ht="15.75" customHeight="1">
      <c r="A24" s="586"/>
      <c r="B24" s="586"/>
      <c r="C24" s="586"/>
      <c r="D24" s="586"/>
      <c r="E24" s="586"/>
      <c r="F24" s="586"/>
      <c r="G24" s="586"/>
      <c r="H24" s="586"/>
      <c r="I24" s="586"/>
      <c r="J24" s="684"/>
      <c r="K24" s="684"/>
      <c r="L24" s="684"/>
      <c r="M24" s="684"/>
      <c r="N24" s="684"/>
      <c r="O24" s="684"/>
      <c r="P24" s="685"/>
      <c r="Q24" s="686"/>
      <c r="R24" s="684"/>
      <c r="S24" s="684"/>
      <c r="T24" s="684"/>
      <c r="U24" s="684"/>
      <c r="V24" s="586"/>
      <c r="W24" s="586"/>
      <c r="X24" s="586"/>
      <c r="Y24" s="586"/>
      <c r="Z24" s="586"/>
    </row>
    <row r="25" spans="1:26" ht="15.75" customHeight="1">
      <c r="A25" s="586"/>
      <c r="B25" s="586"/>
      <c r="C25" s="586"/>
      <c r="D25" s="586"/>
      <c r="E25" s="586"/>
      <c r="F25" s="586"/>
      <c r="G25" s="586"/>
      <c r="H25" s="586"/>
      <c r="I25" s="586"/>
      <c r="J25" s="684"/>
      <c r="K25" s="684"/>
      <c r="L25" s="684"/>
      <c r="M25" s="684"/>
      <c r="N25" s="684"/>
      <c r="O25" s="684"/>
      <c r="P25" s="685"/>
      <c r="Q25" s="686"/>
      <c r="R25" s="684"/>
      <c r="S25" s="684"/>
      <c r="T25" s="684"/>
      <c r="U25" s="684"/>
      <c r="V25" s="586"/>
      <c r="W25" s="586"/>
      <c r="X25" s="586"/>
      <c r="Y25" s="586"/>
      <c r="Z25" s="586"/>
    </row>
    <row r="26" spans="1:26" ht="15.75" customHeight="1">
      <c r="A26" s="586"/>
      <c r="B26" s="586"/>
      <c r="C26" s="586"/>
      <c r="D26" s="586"/>
      <c r="E26" s="586"/>
      <c r="F26" s="586"/>
      <c r="G26" s="586"/>
      <c r="H26" s="586"/>
      <c r="I26" s="586"/>
      <c r="J26" s="684"/>
      <c r="K26" s="684"/>
      <c r="L26" s="684"/>
      <c r="M26" s="684"/>
      <c r="N26" s="684"/>
      <c r="O26" s="684"/>
      <c r="P26" s="685"/>
      <c r="Q26" s="686"/>
      <c r="R26" s="684"/>
      <c r="S26" s="684"/>
      <c r="T26" s="684"/>
      <c r="U26" s="684"/>
      <c r="V26" s="586"/>
      <c r="W26" s="586"/>
      <c r="X26" s="586"/>
      <c r="Y26" s="586"/>
      <c r="Z26" s="586"/>
    </row>
    <row r="27" spans="1:26" ht="15.75" customHeight="1">
      <c r="A27" s="586"/>
      <c r="B27" s="586"/>
      <c r="C27" s="586"/>
      <c r="D27" s="586"/>
      <c r="E27" s="586"/>
      <c r="F27" s="586"/>
      <c r="G27" s="586"/>
      <c r="H27" s="586"/>
      <c r="I27" s="586"/>
      <c r="J27" s="684"/>
      <c r="K27" s="684"/>
      <c r="L27" s="684"/>
      <c r="M27" s="684"/>
      <c r="N27" s="684"/>
      <c r="O27" s="684"/>
      <c r="P27" s="685"/>
      <c r="Q27" s="686"/>
      <c r="R27" s="684"/>
      <c r="S27" s="684"/>
      <c r="T27" s="684"/>
      <c r="U27" s="684"/>
      <c r="V27" s="586"/>
      <c r="W27" s="586"/>
      <c r="X27" s="586"/>
      <c r="Y27" s="586"/>
      <c r="Z27" s="586"/>
    </row>
    <row r="28" spans="1:26" ht="15.75" customHeight="1">
      <c r="A28" s="586"/>
      <c r="B28" s="586"/>
      <c r="C28" s="586"/>
      <c r="D28" s="586"/>
      <c r="E28" s="586"/>
      <c r="F28" s="586"/>
      <c r="G28" s="586"/>
      <c r="H28" s="586"/>
      <c r="I28" s="586"/>
      <c r="J28" s="684"/>
      <c r="K28" s="684"/>
      <c r="L28" s="684"/>
      <c r="M28" s="684"/>
      <c r="N28" s="684"/>
      <c r="O28" s="684"/>
      <c r="P28" s="685"/>
      <c r="Q28" s="686"/>
      <c r="R28" s="684"/>
      <c r="S28" s="684"/>
      <c r="T28" s="684"/>
      <c r="U28" s="684"/>
      <c r="V28" s="586"/>
      <c r="W28" s="586"/>
      <c r="X28" s="586"/>
      <c r="Y28" s="586"/>
      <c r="Z28" s="586"/>
    </row>
    <row r="29" spans="1:26" ht="15.75" customHeight="1">
      <c r="A29" s="586"/>
      <c r="B29" s="586"/>
      <c r="C29" s="586"/>
      <c r="D29" s="586"/>
      <c r="E29" s="586"/>
      <c r="F29" s="586"/>
      <c r="G29" s="586"/>
      <c r="H29" s="586"/>
      <c r="I29" s="586"/>
      <c r="J29" s="684"/>
      <c r="K29" s="684"/>
      <c r="L29" s="684"/>
      <c r="M29" s="684"/>
      <c r="N29" s="684"/>
      <c r="O29" s="684"/>
      <c r="P29" s="685"/>
      <c r="Q29" s="686"/>
      <c r="R29" s="684"/>
      <c r="S29" s="684"/>
      <c r="T29" s="684"/>
      <c r="U29" s="684"/>
      <c r="V29" s="586"/>
      <c r="W29" s="586"/>
      <c r="X29" s="586"/>
      <c r="Y29" s="586"/>
      <c r="Z29" s="586"/>
    </row>
    <row r="30" spans="1:26" ht="15.75" customHeight="1">
      <c r="A30" s="586"/>
      <c r="B30" s="586"/>
      <c r="C30" s="586"/>
      <c r="D30" s="586"/>
      <c r="E30" s="586"/>
      <c r="F30" s="586"/>
      <c r="G30" s="586"/>
      <c r="H30" s="586"/>
      <c r="I30" s="586"/>
      <c r="J30" s="684"/>
      <c r="K30" s="684"/>
      <c r="L30" s="684"/>
      <c r="M30" s="684"/>
      <c r="N30" s="684"/>
      <c r="O30" s="684"/>
      <c r="P30" s="685"/>
      <c r="Q30" s="686"/>
      <c r="R30" s="684"/>
      <c r="S30" s="684"/>
      <c r="T30" s="684"/>
      <c r="U30" s="684"/>
      <c r="V30" s="586"/>
      <c r="W30" s="586"/>
      <c r="X30" s="586"/>
      <c r="Y30" s="586"/>
      <c r="Z30" s="586"/>
    </row>
    <row r="31" spans="1:26" ht="15.75" customHeight="1">
      <c r="A31" s="586"/>
      <c r="B31" s="586"/>
      <c r="C31" s="586"/>
      <c r="D31" s="586"/>
      <c r="E31" s="586"/>
      <c r="F31" s="586"/>
      <c r="G31" s="586"/>
      <c r="H31" s="586"/>
      <c r="I31" s="586"/>
      <c r="J31" s="684"/>
      <c r="K31" s="684"/>
      <c r="L31" s="684"/>
      <c r="M31" s="684"/>
      <c r="N31" s="684"/>
      <c r="O31" s="684"/>
      <c r="P31" s="685"/>
      <c r="Q31" s="686"/>
      <c r="R31" s="684"/>
      <c r="S31" s="684"/>
      <c r="T31" s="684"/>
      <c r="U31" s="684"/>
      <c r="V31" s="586"/>
      <c r="W31" s="586"/>
      <c r="X31" s="586"/>
      <c r="Y31" s="586"/>
      <c r="Z31" s="586"/>
    </row>
    <row r="32" spans="1:26" ht="15.75" customHeight="1">
      <c r="A32" s="586"/>
      <c r="B32" s="586"/>
      <c r="C32" s="586"/>
      <c r="D32" s="586"/>
      <c r="E32" s="586"/>
      <c r="F32" s="586"/>
      <c r="G32" s="586"/>
      <c r="H32" s="586"/>
      <c r="I32" s="586"/>
      <c r="J32" s="684"/>
      <c r="K32" s="684"/>
      <c r="L32" s="684"/>
      <c r="M32" s="684"/>
      <c r="N32" s="684"/>
      <c r="O32" s="684"/>
      <c r="P32" s="685"/>
      <c r="Q32" s="686"/>
      <c r="R32" s="684"/>
      <c r="S32" s="684"/>
      <c r="T32" s="684"/>
      <c r="U32" s="684"/>
      <c r="V32" s="586"/>
      <c r="W32" s="586"/>
      <c r="X32" s="586"/>
      <c r="Y32" s="586"/>
      <c r="Z32" s="586"/>
    </row>
    <row r="33" spans="1:26" ht="15.75" customHeight="1">
      <c r="A33" s="586"/>
      <c r="B33" s="586"/>
      <c r="C33" s="586"/>
      <c r="D33" s="586"/>
      <c r="E33" s="586"/>
      <c r="F33" s="586"/>
      <c r="G33" s="586"/>
      <c r="H33" s="586"/>
      <c r="I33" s="586"/>
      <c r="J33" s="684"/>
      <c r="K33" s="684"/>
      <c r="L33" s="684"/>
      <c r="M33" s="684"/>
      <c r="N33" s="684"/>
      <c r="O33" s="684"/>
      <c r="P33" s="685"/>
      <c r="Q33" s="686"/>
      <c r="R33" s="684"/>
      <c r="S33" s="684"/>
      <c r="T33" s="684"/>
      <c r="U33" s="684"/>
      <c r="V33" s="586"/>
      <c r="W33" s="586"/>
      <c r="X33" s="586"/>
      <c r="Y33" s="586"/>
      <c r="Z33" s="586"/>
    </row>
    <row r="34" spans="1:26" ht="15.75" customHeight="1">
      <c r="A34" s="586"/>
      <c r="B34" s="586"/>
      <c r="C34" s="586"/>
      <c r="D34" s="586"/>
      <c r="E34" s="586"/>
      <c r="F34" s="586"/>
      <c r="G34" s="586"/>
      <c r="H34" s="586"/>
      <c r="I34" s="586"/>
      <c r="J34" s="684"/>
      <c r="K34" s="684"/>
      <c r="L34" s="684"/>
      <c r="M34" s="684"/>
      <c r="N34" s="684"/>
      <c r="O34" s="684"/>
      <c r="P34" s="685"/>
      <c r="Q34" s="686"/>
      <c r="R34" s="684"/>
      <c r="S34" s="684"/>
      <c r="T34" s="684"/>
      <c r="U34" s="684"/>
      <c r="V34" s="586"/>
      <c r="W34" s="586"/>
      <c r="X34" s="586"/>
      <c r="Y34" s="586"/>
      <c r="Z34" s="586"/>
    </row>
    <row r="35" spans="1:26" ht="15.75" customHeight="1">
      <c r="A35" s="586"/>
      <c r="B35" s="586"/>
      <c r="C35" s="586"/>
      <c r="D35" s="586"/>
      <c r="E35" s="586"/>
      <c r="F35" s="586"/>
      <c r="G35" s="586"/>
      <c r="H35" s="586"/>
      <c r="I35" s="586"/>
      <c r="J35" s="684"/>
      <c r="K35" s="684"/>
      <c r="L35" s="684"/>
      <c r="M35" s="684"/>
      <c r="N35" s="684"/>
      <c r="O35" s="684"/>
      <c r="P35" s="685"/>
      <c r="Q35" s="686"/>
      <c r="R35" s="684"/>
      <c r="S35" s="684"/>
      <c r="T35" s="684"/>
      <c r="U35" s="684"/>
      <c r="V35" s="586"/>
      <c r="W35" s="586"/>
      <c r="X35" s="586"/>
      <c r="Y35" s="586"/>
      <c r="Z35" s="586"/>
    </row>
    <row r="36" spans="1:26" ht="15.75" customHeight="1">
      <c r="A36" s="586"/>
      <c r="B36" s="586"/>
      <c r="C36" s="586"/>
      <c r="D36" s="586"/>
      <c r="E36" s="586"/>
      <c r="F36" s="586"/>
      <c r="G36" s="586"/>
      <c r="H36" s="586"/>
      <c r="I36" s="586"/>
      <c r="J36" s="684"/>
      <c r="K36" s="684"/>
      <c r="L36" s="684"/>
      <c r="M36" s="684"/>
      <c r="N36" s="684"/>
      <c r="O36" s="684"/>
      <c r="P36" s="685"/>
      <c r="Q36" s="686"/>
      <c r="R36" s="684"/>
      <c r="S36" s="684"/>
      <c r="T36" s="684"/>
      <c r="U36" s="684"/>
      <c r="V36" s="586"/>
      <c r="W36" s="586"/>
      <c r="X36" s="586"/>
      <c r="Y36" s="586"/>
      <c r="Z36" s="586"/>
    </row>
    <row r="37" spans="1:26" ht="15.75" customHeight="1">
      <c r="A37" s="586"/>
      <c r="B37" s="586"/>
      <c r="C37" s="586"/>
      <c r="D37" s="586"/>
      <c r="E37" s="586"/>
      <c r="F37" s="586"/>
      <c r="G37" s="586"/>
      <c r="H37" s="586"/>
      <c r="I37" s="586"/>
      <c r="J37" s="684"/>
      <c r="K37" s="684"/>
      <c r="L37" s="684"/>
      <c r="M37" s="684"/>
      <c r="N37" s="684"/>
      <c r="O37" s="684"/>
      <c r="P37" s="685"/>
      <c r="Q37" s="686"/>
      <c r="R37" s="684"/>
      <c r="S37" s="684"/>
      <c r="T37" s="684"/>
      <c r="U37" s="684"/>
      <c r="V37" s="586"/>
      <c r="W37" s="586"/>
      <c r="X37" s="586"/>
      <c r="Y37" s="586"/>
      <c r="Z37" s="586"/>
    </row>
    <row r="38" spans="1:26" ht="15.75" customHeight="1">
      <c r="A38" s="586"/>
      <c r="B38" s="586"/>
      <c r="C38" s="586"/>
      <c r="D38" s="586"/>
      <c r="E38" s="586"/>
      <c r="F38" s="586"/>
      <c r="G38" s="586"/>
      <c r="H38" s="586"/>
      <c r="I38" s="586"/>
      <c r="J38" s="684"/>
      <c r="K38" s="684"/>
      <c r="L38" s="684"/>
      <c r="M38" s="684"/>
      <c r="N38" s="684"/>
      <c r="O38" s="684"/>
      <c r="P38" s="685"/>
      <c r="Q38" s="686"/>
      <c r="R38" s="684"/>
      <c r="S38" s="684"/>
      <c r="T38" s="684"/>
      <c r="U38" s="684"/>
      <c r="V38" s="586"/>
      <c r="W38" s="586"/>
      <c r="X38" s="586"/>
      <c r="Y38" s="586"/>
      <c r="Z38" s="586"/>
    </row>
    <row r="39" spans="1:26" ht="15.75" customHeight="1">
      <c r="A39" s="586"/>
      <c r="B39" s="586"/>
      <c r="C39" s="586"/>
      <c r="D39" s="586"/>
      <c r="E39" s="586"/>
      <c r="F39" s="586"/>
      <c r="G39" s="586"/>
      <c r="H39" s="586"/>
      <c r="I39" s="586"/>
      <c r="J39" s="684"/>
      <c r="K39" s="684"/>
      <c r="L39" s="684"/>
      <c r="M39" s="684"/>
      <c r="N39" s="684"/>
      <c r="O39" s="684"/>
      <c r="P39" s="685"/>
      <c r="Q39" s="686"/>
      <c r="R39" s="684"/>
      <c r="S39" s="684"/>
      <c r="T39" s="684"/>
      <c r="U39" s="684"/>
      <c r="V39" s="586"/>
      <c r="W39" s="586"/>
      <c r="X39" s="586"/>
      <c r="Y39" s="586"/>
      <c r="Z39" s="586"/>
    </row>
    <row r="40" spans="1:26" ht="15.75" customHeight="1">
      <c r="A40" s="586"/>
      <c r="B40" s="586"/>
      <c r="C40" s="586"/>
      <c r="D40" s="586"/>
      <c r="E40" s="586"/>
      <c r="F40" s="586"/>
      <c r="G40" s="586"/>
      <c r="H40" s="586"/>
      <c r="I40" s="586"/>
      <c r="J40" s="684"/>
      <c r="K40" s="684"/>
      <c r="L40" s="684"/>
      <c r="M40" s="684"/>
      <c r="N40" s="684"/>
      <c r="O40" s="684"/>
      <c r="P40" s="685"/>
      <c r="Q40" s="686"/>
      <c r="R40" s="684"/>
      <c r="S40" s="684"/>
      <c r="T40" s="684"/>
      <c r="U40" s="684"/>
      <c r="V40" s="586"/>
      <c r="W40" s="586"/>
      <c r="X40" s="586"/>
      <c r="Y40" s="586"/>
      <c r="Z40" s="586"/>
    </row>
    <row r="41" spans="1:26" ht="15.75" customHeight="1">
      <c r="A41" s="586"/>
      <c r="B41" s="586"/>
      <c r="C41" s="586"/>
      <c r="D41" s="586"/>
      <c r="E41" s="586"/>
      <c r="F41" s="586"/>
      <c r="G41" s="586"/>
      <c r="H41" s="586"/>
      <c r="I41" s="586"/>
      <c r="J41" s="684"/>
      <c r="K41" s="684"/>
      <c r="L41" s="684"/>
      <c r="M41" s="684"/>
      <c r="N41" s="684"/>
      <c r="O41" s="684"/>
      <c r="P41" s="685"/>
      <c r="Q41" s="686"/>
      <c r="R41" s="684"/>
      <c r="S41" s="684"/>
      <c r="T41" s="684"/>
      <c r="U41" s="684"/>
      <c r="V41" s="586"/>
      <c r="W41" s="586"/>
      <c r="X41" s="586"/>
      <c r="Y41" s="586"/>
      <c r="Z41" s="586"/>
    </row>
    <row r="42" spans="1:26" ht="15.75" customHeight="1">
      <c r="A42" s="586"/>
      <c r="B42" s="586"/>
      <c r="C42" s="586"/>
      <c r="D42" s="586"/>
      <c r="E42" s="586"/>
      <c r="F42" s="586"/>
      <c r="G42" s="586"/>
      <c r="H42" s="586"/>
      <c r="I42" s="586"/>
      <c r="J42" s="684"/>
      <c r="K42" s="684"/>
      <c r="L42" s="684"/>
      <c r="M42" s="684"/>
      <c r="N42" s="684"/>
      <c r="O42" s="684"/>
      <c r="P42" s="685"/>
      <c r="Q42" s="686"/>
      <c r="R42" s="684"/>
      <c r="S42" s="684"/>
      <c r="T42" s="684"/>
      <c r="U42" s="684"/>
      <c r="V42" s="586"/>
      <c r="W42" s="586"/>
      <c r="X42" s="586"/>
      <c r="Y42" s="586"/>
      <c r="Z42" s="586"/>
    </row>
    <row r="43" spans="1:26" ht="15.75" customHeight="1">
      <c r="A43" s="586"/>
      <c r="B43" s="586"/>
      <c r="C43" s="586"/>
      <c r="D43" s="586"/>
      <c r="E43" s="586"/>
      <c r="F43" s="586"/>
      <c r="G43" s="586"/>
      <c r="H43" s="586"/>
      <c r="I43" s="586"/>
      <c r="J43" s="684"/>
      <c r="K43" s="684"/>
      <c r="L43" s="684"/>
      <c r="M43" s="684"/>
      <c r="N43" s="684"/>
      <c r="O43" s="684"/>
      <c r="P43" s="685"/>
      <c r="Q43" s="686"/>
      <c r="R43" s="684"/>
      <c r="S43" s="684"/>
      <c r="T43" s="684"/>
      <c r="U43" s="684"/>
      <c r="V43" s="586"/>
      <c r="W43" s="586"/>
      <c r="X43" s="586"/>
      <c r="Y43" s="586"/>
      <c r="Z43" s="586"/>
    </row>
    <row r="44" spans="1:26" ht="15.75" customHeight="1">
      <c r="A44" s="586"/>
      <c r="B44" s="586"/>
      <c r="C44" s="586"/>
      <c r="D44" s="586"/>
      <c r="E44" s="586"/>
      <c r="F44" s="586"/>
      <c r="G44" s="586"/>
      <c r="H44" s="586"/>
      <c r="I44" s="586"/>
      <c r="J44" s="684"/>
      <c r="K44" s="684"/>
      <c r="L44" s="684"/>
      <c r="M44" s="684"/>
      <c r="N44" s="684"/>
      <c r="O44" s="684"/>
      <c r="P44" s="685"/>
      <c r="Q44" s="686"/>
      <c r="R44" s="684"/>
      <c r="S44" s="684"/>
      <c r="T44" s="684"/>
      <c r="U44" s="684"/>
      <c r="V44" s="586"/>
      <c r="W44" s="586"/>
      <c r="X44" s="586"/>
      <c r="Y44" s="586"/>
      <c r="Z44" s="586"/>
    </row>
    <row r="45" spans="1:26" ht="15.75" customHeight="1">
      <c r="A45" s="586"/>
      <c r="B45" s="586"/>
      <c r="C45" s="586"/>
      <c r="D45" s="586"/>
      <c r="E45" s="586"/>
      <c r="F45" s="586"/>
      <c r="G45" s="586"/>
      <c r="H45" s="586"/>
      <c r="I45" s="586"/>
      <c r="J45" s="684"/>
      <c r="K45" s="684"/>
      <c r="L45" s="684"/>
      <c r="M45" s="684"/>
      <c r="N45" s="684"/>
      <c r="O45" s="684"/>
      <c r="P45" s="685"/>
      <c r="Q45" s="686"/>
      <c r="R45" s="684"/>
      <c r="S45" s="684"/>
      <c r="T45" s="684"/>
      <c r="U45" s="684"/>
      <c r="V45" s="586"/>
      <c r="W45" s="586"/>
      <c r="X45" s="586"/>
      <c r="Y45" s="586"/>
      <c r="Z45" s="586"/>
    </row>
    <row r="46" spans="1:26" ht="15.75" customHeight="1">
      <c r="A46" s="586"/>
      <c r="B46" s="586"/>
      <c r="C46" s="586"/>
      <c r="D46" s="586"/>
      <c r="E46" s="586"/>
      <c r="F46" s="586"/>
      <c r="G46" s="586"/>
      <c r="H46" s="586"/>
      <c r="I46" s="586"/>
      <c r="J46" s="684"/>
      <c r="K46" s="684"/>
      <c r="L46" s="684"/>
      <c r="M46" s="684"/>
      <c r="N46" s="684"/>
      <c r="O46" s="684"/>
      <c r="P46" s="685"/>
      <c r="Q46" s="686"/>
      <c r="R46" s="684"/>
      <c r="S46" s="684"/>
      <c r="T46" s="684"/>
      <c r="U46" s="684"/>
      <c r="V46" s="586"/>
      <c r="W46" s="586"/>
      <c r="X46" s="586"/>
      <c r="Y46" s="586"/>
      <c r="Z46" s="586"/>
    </row>
    <row r="47" spans="1:26" ht="15.75" customHeight="1">
      <c r="A47" s="586"/>
      <c r="B47" s="586"/>
      <c r="C47" s="586"/>
      <c r="D47" s="586"/>
      <c r="E47" s="586"/>
      <c r="F47" s="586"/>
      <c r="G47" s="586"/>
      <c r="H47" s="586"/>
      <c r="I47" s="586"/>
      <c r="J47" s="684"/>
      <c r="K47" s="684"/>
      <c r="L47" s="684"/>
      <c r="M47" s="684"/>
      <c r="N47" s="684"/>
      <c r="O47" s="684"/>
      <c r="P47" s="685"/>
      <c r="Q47" s="686"/>
      <c r="R47" s="684"/>
      <c r="S47" s="684"/>
      <c r="T47" s="684"/>
      <c r="U47" s="684"/>
      <c r="V47" s="586"/>
      <c r="W47" s="586"/>
      <c r="X47" s="586"/>
      <c r="Y47" s="586"/>
      <c r="Z47" s="586"/>
    </row>
    <row r="48" spans="1:26" ht="15.75" customHeight="1">
      <c r="A48" s="586"/>
      <c r="B48" s="586"/>
      <c r="C48" s="586"/>
      <c r="D48" s="586"/>
      <c r="E48" s="586"/>
      <c r="F48" s="586"/>
      <c r="G48" s="586"/>
      <c r="H48" s="586"/>
      <c r="I48" s="586"/>
      <c r="J48" s="684"/>
      <c r="K48" s="684"/>
      <c r="L48" s="684"/>
      <c r="M48" s="684"/>
      <c r="N48" s="684"/>
      <c r="O48" s="684"/>
      <c r="P48" s="685"/>
      <c r="Q48" s="686"/>
      <c r="R48" s="684"/>
      <c r="S48" s="684"/>
      <c r="T48" s="684"/>
      <c r="U48" s="684"/>
      <c r="V48" s="586"/>
      <c r="W48" s="586"/>
      <c r="X48" s="586"/>
      <c r="Y48" s="586"/>
      <c r="Z48" s="586"/>
    </row>
    <row r="49" spans="1:26" ht="15.75" customHeight="1">
      <c r="A49" s="586"/>
      <c r="B49" s="586"/>
      <c r="C49" s="586"/>
      <c r="D49" s="586"/>
      <c r="E49" s="586"/>
      <c r="F49" s="586"/>
      <c r="G49" s="586"/>
      <c r="H49" s="586"/>
      <c r="I49" s="586"/>
      <c r="J49" s="684"/>
      <c r="K49" s="684"/>
      <c r="L49" s="684"/>
      <c r="M49" s="684"/>
      <c r="N49" s="684"/>
      <c r="O49" s="684"/>
      <c r="P49" s="685"/>
      <c r="Q49" s="686"/>
      <c r="R49" s="684"/>
      <c r="S49" s="684"/>
      <c r="T49" s="684"/>
      <c r="U49" s="684"/>
      <c r="V49" s="586"/>
      <c r="W49" s="586"/>
      <c r="X49" s="586"/>
      <c r="Y49" s="586"/>
      <c r="Z49" s="586"/>
    </row>
    <row r="50" spans="1:26" ht="15.75" customHeight="1">
      <c r="A50" s="586"/>
      <c r="B50" s="586"/>
      <c r="C50" s="586"/>
      <c r="D50" s="586"/>
      <c r="E50" s="586"/>
      <c r="F50" s="586"/>
      <c r="G50" s="586"/>
      <c r="H50" s="586"/>
      <c r="I50" s="586"/>
      <c r="J50" s="684"/>
      <c r="K50" s="684"/>
      <c r="L50" s="684"/>
      <c r="M50" s="684"/>
      <c r="N50" s="684"/>
      <c r="O50" s="684"/>
      <c r="P50" s="685"/>
      <c r="Q50" s="686"/>
      <c r="R50" s="684"/>
      <c r="S50" s="684"/>
      <c r="T50" s="684"/>
      <c r="U50" s="684"/>
      <c r="V50" s="586"/>
      <c r="W50" s="586"/>
      <c r="X50" s="586"/>
      <c r="Y50" s="586"/>
      <c r="Z50" s="586"/>
    </row>
    <row r="51" spans="1:26" ht="15.75" customHeight="1">
      <c r="A51" s="586"/>
      <c r="B51" s="586"/>
      <c r="C51" s="586"/>
      <c r="D51" s="586"/>
      <c r="E51" s="586"/>
      <c r="F51" s="586"/>
      <c r="G51" s="586"/>
      <c r="H51" s="586"/>
      <c r="I51" s="586"/>
      <c r="J51" s="684"/>
      <c r="K51" s="684"/>
      <c r="L51" s="684"/>
      <c r="M51" s="684"/>
      <c r="N51" s="684"/>
      <c r="O51" s="684"/>
      <c r="P51" s="685"/>
      <c r="Q51" s="686"/>
      <c r="R51" s="684"/>
      <c r="S51" s="684"/>
      <c r="T51" s="684"/>
      <c r="U51" s="684"/>
      <c r="V51" s="586"/>
      <c r="W51" s="586"/>
      <c r="X51" s="586"/>
      <c r="Y51" s="586"/>
      <c r="Z51" s="586"/>
    </row>
    <row r="52" spans="1:26" ht="15.75" customHeight="1">
      <c r="A52" s="586"/>
      <c r="B52" s="586"/>
      <c r="C52" s="586"/>
      <c r="D52" s="586"/>
      <c r="E52" s="586"/>
      <c r="F52" s="586"/>
      <c r="G52" s="586"/>
      <c r="H52" s="586"/>
      <c r="I52" s="586"/>
      <c r="J52" s="684"/>
      <c r="K52" s="684"/>
      <c r="L52" s="684"/>
      <c r="M52" s="684"/>
      <c r="N52" s="684"/>
      <c r="O52" s="684"/>
      <c r="P52" s="685"/>
      <c r="Q52" s="686"/>
      <c r="R52" s="684"/>
      <c r="S52" s="684"/>
      <c r="T52" s="684"/>
      <c r="U52" s="684"/>
      <c r="V52" s="586"/>
      <c r="W52" s="586"/>
      <c r="X52" s="586"/>
      <c r="Y52" s="586"/>
      <c r="Z52" s="586"/>
    </row>
    <row r="53" spans="1:26" ht="15.75" customHeight="1">
      <c r="A53" s="586"/>
      <c r="B53" s="586"/>
      <c r="C53" s="586"/>
      <c r="D53" s="586"/>
      <c r="E53" s="586"/>
      <c r="F53" s="586"/>
      <c r="G53" s="586"/>
      <c r="H53" s="586"/>
      <c r="I53" s="586"/>
      <c r="J53" s="684"/>
      <c r="K53" s="684"/>
      <c r="L53" s="684"/>
      <c r="M53" s="684"/>
      <c r="N53" s="684"/>
      <c r="O53" s="684"/>
      <c r="P53" s="685"/>
      <c r="Q53" s="686"/>
      <c r="R53" s="684"/>
      <c r="S53" s="684"/>
      <c r="T53" s="684"/>
      <c r="U53" s="684"/>
      <c r="V53" s="586"/>
      <c r="W53" s="586"/>
      <c r="X53" s="586"/>
      <c r="Y53" s="586"/>
      <c r="Z53" s="586"/>
    </row>
    <row r="54" spans="1:26" ht="15.75" customHeight="1">
      <c r="A54" s="586"/>
      <c r="B54" s="586"/>
      <c r="C54" s="586"/>
      <c r="D54" s="586"/>
      <c r="E54" s="586"/>
      <c r="F54" s="586"/>
      <c r="G54" s="586"/>
      <c r="H54" s="586"/>
      <c r="I54" s="586"/>
      <c r="J54" s="684"/>
      <c r="K54" s="684"/>
      <c r="L54" s="684"/>
      <c r="M54" s="684"/>
      <c r="N54" s="684"/>
      <c r="O54" s="684"/>
      <c r="P54" s="685"/>
      <c r="Q54" s="686"/>
      <c r="R54" s="684"/>
      <c r="S54" s="684"/>
      <c r="T54" s="684"/>
      <c r="U54" s="684"/>
      <c r="V54" s="586"/>
      <c r="W54" s="586"/>
      <c r="X54" s="586"/>
      <c r="Y54" s="586"/>
      <c r="Z54" s="586"/>
    </row>
    <row r="55" spans="1:26" ht="15.75" customHeight="1">
      <c r="A55" s="586"/>
      <c r="B55" s="586"/>
      <c r="C55" s="586"/>
      <c r="D55" s="586"/>
      <c r="E55" s="586"/>
      <c r="F55" s="586"/>
      <c r="G55" s="586"/>
      <c r="H55" s="586"/>
      <c r="I55" s="586"/>
      <c r="J55" s="684"/>
      <c r="K55" s="684"/>
      <c r="L55" s="684"/>
      <c r="M55" s="684"/>
      <c r="N55" s="684"/>
      <c r="O55" s="684"/>
      <c r="P55" s="685"/>
      <c r="Q55" s="686"/>
      <c r="R55" s="684"/>
      <c r="S55" s="684"/>
      <c r="T55" s="684"/>
      <c r="U55" s="684"/>
      <c r="V55" s="586"/>
      <c r="W55" s="586"/>
      <c r="X55" s="586"/>
      <c r="Y55" s="586"/>
      <c r="Z55" s="586"/>
    </row>
    <row r="56" spans="1:26" ht="15.75" customHeight="1">
      <c r="A56" s="586"/>
      <c r="B56" s="586"/>
      <c r="C56" s="586"/>
      <c r="D56" s="586"/>
      <c r="E56" s="586"/>
      <c r="F56" s="586"/>
      <c r="G56" s="586"/>
      <c r="H56" s="586"/>
      <c r="I56" s="586"/>
      <c r="J56" s="684"/>
      <c r="K56" s="684"/>
      <c r="L56" s="684"/>
      <c r="M56" s="684"/>
      <c r="N56" s="684"/>
      <c r="O56" s="684"/>
      <c r="P56" s="685"/>
      <c r="Q56" s="686"/>
      <c r="R56" s="684"/>
      <c r="S56" s="684"/>
      <c r="T56" s="684"/>
      <c r="U56" s="684"/>
      <c r="V56" s="586"/>
      <c r="W56" s="586"/>
      <c r="X56" s="586"/>
      <c r="Y56" s="586"/>
      <c r="Z56" s="586"/>
    </row>
    <row r="57" spans="1:26" ht="15.75" customHeight="1">
      <c r="A57" s="586"/>
      <c r="B57" s="586"/>
      <c r="C57" s="586"/>
      <c r="D57" s="586"/>
      <c r="E57" s="586"/>
      <c r="F57" s="586"/>
      <c r="G57" s="586"/>
      <c r="H57" s="586"/>
      <c r="I57" s="586"/>
      <c r="J57" s="684"/>
      <c r="K57" s="684"/>
      <c r="L57" s="684"/>
      <c r="M57" s="684"/>
      <c r="N57" s="684"/>
      <c r="O57" s="684"/>
      <c r="P57" s="685"/>
      <c r="Q57" s="686"/>
      <c r="R57" s="684"/>
      <c r="S57" s="684"/>
      <c r="T57" s="684"/>
      <c r="U57" s="684"/>
      <c r="V57" s="586"/>
      <c r="W57" s="586"/>
      <c r="X57" s="586"/>
      <c r="Y57" s="586"/>
      <c r="Z57" s="586"/>
    </row>
    <row r="58" spans="1:26" ht="15.75" customHeight="1">
      <c r="A58" s="586"/>
      <c r="B58" s="586"/>
      <c r="C58" s="586"/>
      <c r="D58" s="586"/>
      <c r="E58" s="586"/>
      <c r="F58" s="586"/>
      <c r="G58" s="586"/>
      <c r="H58" s="586"/>
      <c r="I58" s="586"/>
      <c r="J58" s="684"/>
      <c r="K58" s="684"/>
      <c r="L58" s="684"/>
      <c r="M58" s="684"/>
      <c r="N58" s="684"/>
      <c r="O58" s="684"/>
      <c r="P58" s="685"/>
      <c r="Q58" s="686"/>
      <c r="R58" s="684"/>
      <c r="S58" s="684"/>
      <c r="T58" s="684"/>
      <c r="U58" s="684"/>
      <c r="V58" s="586"/>
      <c r="W58" s="586"/>
      <c r="X58" s="586"/>
      <c r="Y58" s="586"/>
      <c r="Z58" s="586"/>
    </row>
    <row r="59" spans="1:26" ht="15.75" customHeight="1">
      <c r="A59" s="586"/>
      <c r="B59" s="586"/>
      <c r="C59" s="586"/>
      <c r="D59" s="586"/>
      <c r="E59" s="586"/>
      <c r="F59" s="586"/>
      <c r="G59" s="586"/>
      <c r="H59" s="586"/>
      <c r="I59" s="586"/>
      <c r="J59" s="684"/>
      <c r="K59" s="684"/>
      <c r="L59" s="684"/>
      <c r="M59" s="684"/>
      <c r="N59" s="684"/>
      <c r="O59" s="684"/>
      <c r="P59" s="685"/>
      <c r="Q59" s="686"/>
      <c r="R59" s="684"/>
      <c r="S59" s="684"/>
      <c r="T59" s="684"/>
      <c r="U59" s="684"/>
      <c r="V59" s="586"/>
      <c r="W59" s="586"/>
      <c r="X59" s="586"/>
      <c r="Y59" s="586"/>
      <c r="Z59" s="586"/>
    </row>
    <row r="60" spans="1:26" ht="15.75" customHeight="1">
      <c r="A60" s="586"/>
      <c r="B60" s="586"/>
      <c r="C60" s="586"/>
      <c r="D60" s="586"/>
      <c r="E60" s="586"/>
      <c r="F60" s="586"/>
      <c r="G60" s="586"/>
      <c r="H60" s="586"/>
      <c r="I60" s="586"/>
      <c r="J60" s="684"/>
      <c r="K60" s="684"/>
      <c r="L60" s="684"/>
      <c r="M60" s="684"/>
      <c r="N60" s="684"/>
      <c r="O60" s="684"/>
      <c r="P60" s="685"/>
      <c r="Q60" s="686"/>
      <c r="R60" s="684"/>
      <c r="S60" s="684"/>
      <c r="T60" s="684"/>
      <c r="U60" s="684"/>
      <c r="V60" s="586"/>
      <c r="W60" s="586"/>
      <c r="X60" s="586"/>
      <c r="Y60" s="586"/>
      <c r="Z60" s="586"/>
    </row>
    <row r="61" spans="1:26" ht="15.75" customHeight="1">
      <c r="A61" s="586"/>
      <c r="B61" s="586"/>
      <c r="C61" s="586"/>
      <c r="D61" s="586"/>
      <c r="E61" s="586"/>
      <c r="F61" s="586"/>
      <c r="G61" s="586"/>
      <c r="H61" s="586"/>
      <c r="I61" s="586"/>
      <c r="J61" s="684"/>
      <c r="K61" s="684"/>
      <c r="L61" s="684"/>
      <c r="M61" s="684"/>
      <c r="N61" s="684"/>
      <c r="O61" s="684"/>
      <c r="P61" s="685"/>
      <c r="Q61" s="686"/>
      <c r="R61" s="684"/>
      <c r="S61" s="684"/>
      <c r="T61" s="684"/>
      <c r="U61" s="684"/>
      <c r="V61" s="586"/>
      <c r="W61" s="586"/>
      <c r="X61" s="586"/>
      <c r="Y61" s="586"/>
      <c r="Z61" s="586"/>
    </row>
    <row r="62" spans="1:26" ht="15.75" customHeight="1">
      <c r="A62" s="586"/>
      <c r="B62" s="586"/>
      <c r="C62" s="586"/>
      <c r="D62" s="586"/>
      <c r="E62" s="586"/>
      <c r="F62" s="586"/>
      <c r="G62" s="586"/>
      <c r="H62" s="586"/>
      <c r="I62" s="586"/>
      <c r="J62" s="684"/>
      <c r="K62" s="684"/>
      <c r="L62" s="684"/>
      <c r="M62" s="684"/>
      <c r="N62" s="684"/>
      <c r="O62" s="684"/>
      <c r="P62" s="685"/>
      <c r="Q62" s="686"/>
      <c r="R62" s="684"/>
      <c r="S62" s="684"/>
      <c r="T62" s="684"/>
      <c r="U62" s="684"/>
      <c r="V62" s="586"/>
      <c r="W62" s="586"/>
      <c r="X62" s="586"/>
      <c r="Y62" s="586"/>
      <c r="Z62" s="586"/>
    </row>
    <row r="63" spans="1:26" ht="15.75" customHeight="1">
      <c r="A63" s="586"/>
      <c r="B63" s="586"/>
      <c r="C63" s="586"/>
      <c r="D63" s="586"/>
      <c r="E63" s="586"/>
      <c r="F63" s="586"/>
      <c r="G63" s="586"/>
      <c r="H63" s="586"/>
      <c r="I63" s="586"/>
      <c r="J63" s="684"/>
      <c r="K63" s="684"/>
      <c r="L63" s="684"/>
      <c r="M63" s="684"/>
      <c r="N63" s="684"/>
      <c r="O63" s="684"/>
      <c r="P63" s="685"/>
      <c r="Q63" s="686"/>
      <c r="R63" s="684"/>
      <c r="S63" s="684"/>
      <c r="T63" s="684"/>
      <c r="U63" s="684"/>
      <c r="V63" s="586"/>
      <c r="W63" s="586"/>
      <c r="X63" s="586"/>
      <c r="Y63" s="586"/>
      <c r="Z63" s="586"/>
    </row>
    <row r="64" spans="1:26" ht="15.75" customHeight="1">
      <c r="A64" s="586"/>
      <c r="B64" s="586"/>
      <c r="C64" s="586"/>
      <c r="D64" s="586"/>
      <c r="E64" s="586"/>
      <c r="F64" s="586"/>
      <c r="G64" s="586"/>
      <c r="H64" s="586"/>
      <c r="I64" s="586"/>
      <c r="J64" s="684"/>
      <c r="K64" s="684"/>
      <c r="L64" s="684"/>
      <c r="M64" s="684"/>
      <c r="N64" s="684"/>
      <c r="O64" s="684"/>
      <c r="P64" s="685"/>
      <c r="Q64" s="686"/>
      <c r="R64" s="684"/>
      <c r="S64" s="684"/>
      <c r="T64" s="684"/>
      <c r="U64" s="684"/>
      <c r="V64" s="586"/>
      <c r="W64" s="586"/>
      <c r="X64" s="586"/>
      <c r="Y64" s="586"/>
      <c r="Z64" s="586"/>
    </row>
    <row r="65" spans="1:26" ht="15.75" customHeight="1">
      <c r="A65" s="586"/>
      <c r="B65" s="586"/>
      <c r="C65" s="586"/>
      <c r="D65" s="586"/>
      <c r="E65" s="586"/>
      <c r="F65" s="586"/>
      <c r="G65" s="586"/>
      <c r="H65" s="586"/>
      <c r="I65" s="586"/>
      <c r="J65" s="684"/>
      <c r="K65" s="684"/>
      <c r="L65" s="684"/>
      <c r="M65" s="684"/>
      <c r="N65" s="684"/>
      <c r="O65" s="684"/>
      <c r="P65" s="685"/>
      <c r="Q65" s="686"/>
      <c r="R65" s="684"/>
      <c r="S65" s="684"/>
      <c r="T65" s="684"/>
      <c r="U65" s="684"/>
      <c r="V65" s="586"/>
      <c r="W65" s="586"/>
      <c r="X65" s="586"/>
      <c r="Y65" s="586"/>
      <c r="Z65" s="586"/>
    </row>
    <row r="66" spans="1:26" ht="15.75" customHeight="1">
      <c r="A66" s="586"/>
      <c r="B66" s="586"/>
      <c r="C66" s="586"/>
      <c r="D66" s="586"/>
      <c r="E66" s="586"/>
      <c r="F66" s="586"/>
      <c r="G66" s="586"/>
      <c r="H66" s="586"/>
      <c r="I66" s="586"/>
      <c r="J66" s="684"/>
      <c r="K66" s="684"/>
      <c r="L66" s="684"/>
      <c r="M66" s="684"/>
      <c r="N66" s="684"/>
      <c r="O66" s="684"/>
      <c r="P66" s="685"/>
      <c r="Q66" s="686"/>
      <c r="R66" s="684"/>
      <c r="S66" s="684"/>
      <c r="T66" s="684"/>
      <c r="U66" s="684"/>
      <c r="V66" s="586"/>
      <c r="W66" s="586"/>
      <c r="X66" s="586"/>
      <c r="Y66" s="586"/>
      <c r="Z66" s="586"/>
    </row>
    <row r="67" spans="1:26" ht="15.75" customHeight="1">
      <c r="A67" s="586"/>
      <c r="B67" s="586"/>
      <c r="C67" s="586"/>
      <c r="D67" s="586"/>
      <c r="E67" s="586"/>
      <c r="F67" s="586"/>
      <c r="G67" s="586"/>
      <c r="H67" s="586"/>
      <c r="I67" s="586"/>
      <c r="J67" s="684"/>
      <c r="K67" s="684"/>
      <c r="L67" s="684"/>
      <c r="M67" s="684"/>
      <c r="N67" s="684"/>
      <c r="O67" s="684"/>
      <c r="P67" s="685"/>
      <c r="Q67" s="686"/>
      <c r="R67" s="684"/>
      <c r="S67" s="684"/>
      <c r="T67" s="684"/>
      <c r="U67" s="684"/>
      <c r="V67" s="586"/>
      <c r="W67" s="586"/>
      <c r="X67" s="586"/>
      <c r="Y67" s="586"/>
      <c r="Z67" s="586"/>
    </row>
    <row r="68" spans="1:26" ht="15.75" customHeight="1">
      <c r="A68" s="586"/>
      <c r="B68" s="586"/>
      <c r="C68" s="586"/>
      <c r="D68" s="586"/>
      <c r="E68" s="586"/>
      <c r="F68" s="586"/>
      <c r="G68" s="586"/>
      <c r="H68" s="586"/>
      <c r="I68" s="586"/>
      <c r="J68" s="684"/>
      <c r="K68" s="684"/>
      <c r="L68" s="684"/>
      <c r="M68" s="684"/>
      <c r="N68" s="684"/>
      <c r="O68" s="684"/>
      <c r="P68" s="685"/>
      <c r="Q68" s="686"/>
      <c r="R68" s="684"/>
      <c r="S68" s="684"/>
      <c r="T68" s="684"/>
      <c r="U68" s="684"/>
      <c r="V68" s="586"/>
      <c r="W68" s="586"/>
      <c r="X68" s="586"/>
      <c r="Y68" s="586"/>
      <c r="Z68" s="586"/>
    </row>
    <row r="69" spans="1:26" ht="15.75" customHeight="1">
      <c r="A69" s="586"/>
      <c r="B69" s="586"/>
      <c r="C69" s="586"/>
      <c r="D69" s="586"/>
      <c r="E69" s="586"/>
      <c r="F69" s="586"/>
      <c r="G69" s="586"/>
      <c r="H69" s="586"/>
      <c r="I69" s="586"/>
      <c r="J69" s="684"/>
      <c r="K69" s="684"/>
      <c r="L69" s="684"/>
      <c r="M69" s="684"/>
      <c r="N69" s="684"/>
      <c r="O69" s="684"/>
      <c r="P69" s="685"/>
      <c r="Q69" s="686"/>
      <c r="R69" s="684"/>
      <c r="S69" s="684"/>
      <c r="T69" s="684"/>
      <c r="U69" s="684"/>
      <c r="V69" s="586"/>
      <c r="W69" s="586"/>
      <c r="X69" s="586"/>
      <c r="Y69" s="586"/>
      <c r="Z69" s="586"/>
    </row>
    <row r="70" spans="1:26" ht="15.75" customHeight="1">
      <c r="A70" s="586"/>
      <c r="B70" s="586"/>
      <c r="C70" s="586"/>
      <c r="D70" s="586"/>
      <c r="E70" s="586"/>
      <c r="F70" s="586"/>
      <c r="G70" s="586"/>
      <c r="H70" s="586"/>
      <c r="I70" s="586"/>
      <c r="J70" s="684"/>
      <c r="K70" s="684"/>
      <c r="L70" s="684"/>
      <c r="M70" s="684"/>
      <c r="N70" s="684"/>
      <c r="O70" s="684"/>
      <c r="P70" s="685"/>
      <c r="Q70" s="686"/>
      <c r="R70" s="684"/>
      <c r="S70" s="684"/>
      <c r="T70" s="684"/>
      <c r="U70" s="684"/>
      <c r="V70" s="586"/>
      <c r="W70" s="586"/>
      <c r="X70" s="586"/>
      <c r="Y70" s="586"/>
      <c r="Z70" s="586"/>
    </row>
    <row r="71" spans="1:26" ht="15.75" customHeight="1">
      <c r="A71" s="586"/>
      <c r="B71" s="586"/>
      <c r="C71" s="586"/>
      <c r="D71" s="586"/>
      <c r="E71" s="586"/>
      <c r="F71" s="586"/>
      <c r="G71" s="586"/>
      <c r="H71" s="586"/>
      <c r="I71" s="586"/>
      <c r="J71" s="684"/>
      <c r="K71" s="684"/>
      <c r="L71" s="684"/>
      <c r="M71" s="684"/>
      <c r="N71" s="684"/>
      <c r="O71" s="684"/>
      <c r="P71" s="685"/>
      <c r="Q71" s="686"/>
      <c r="R71" s="684"/>
      <c r="S71" s="684"/>
      <c r="T71" s="684"/>
      <c r="U71" s="684"/>
      <c r="V71" s="586"/>
      <c r="W71" s="586"/>
      <c r="X71" s="586"/>
      <c r="Y71" s="586"/>
      <c r="Z71" s="586"/>
    </row>
    <row r="72" spans="1:26" ht="15.75" customHeight="1">
      <c r="A72" s="586"/>
      <c r="B72" s="586"/>
      <c r="C72" s="586"/>
      <c r="D72" s="586"/>
      <c r="E72" s="586"/>
      <c r="F72" s="586"/>
      <c r="G72" s="586"/>
      <c r="H72" s="586"/>
      <c r="I72" s="586"/>
      <c r="J72" s="684"/>
      <c r="K72" s="684"/>
      <c r="L72" s="684"/>
      <c r="M72" s="684"/>
      <c r="N72" s="684"/>
      <c r="O72" s="684"/>
      <c r="P72" s="685"/>
      <c r="Q72" s="686"/>
      <c r="R72" s="684"/>
      <c r="S72" s="684"/>
      <c r="T72" s="684"/>
      <c r="U72" s="684"/>
      <c r="V72" s="586"/>
      <c r="W72" s="586"/>
      <c r="X72" s="586"/>
      <c r="Y72" s="586"/>
      <c r="Z72" s="586"/>
    </row>
    <row r="73" spans="1:26" ht="15.75" customHeight="1">
      <c r="A73" s="586"/>
      <c r="B73" s="586"/>
      <c r="C73" s="586"/>
      <c r="D73" s="586"/>
      <c r="E73" s="586"/>
      <c r="F73" s="586"/>
      <c r="G73" s="586"/>
      <c r="H73" s="586"/>
      <c r="I73" s="586"/>
      <c r="J73" s="684"/>
      <c r="K73" s="684"/>
      <c r="L73" s="684"/>
      <c r="M73" s="684"/>
      <c r="N73" s="684"/>
      <c r="O73" s="684"/>
      <c r="P73" s="685"/>
      <c r="Q73" s="686"/>
      <c r="R73" s="684"/>
      <c r="S73" s="684"/>
      <c r="T73" s="684"/>
      <c r="U73" s="684"/>
      <c r="V73" s="586"/>
      <c r="W73" s="586"/>
      <c r="X73" s="586"/>
      <c r="Y73" s="586"/>
      <c r="Z73" s="586"/>
    </row>
    <row r="74" spans="1:26" ht="15.75" customHeight="1">
      <c r="A74" s="586"/>
      <c r="B74" s="586"/>
      <c r="C74" s="586"/>
      <c r="D74" s="586"/>
      <c r="E74" s="586"/>
      <c r="F74" s="586"/>
      <c r="G74" s="586"/>
      <c r="H74" s="586"/>
      <c r="I74" s="586"/>
      <c r="J74" s="684"/>
      <c r="K74" s="684"/>
      <c r="L74" s="684"/>
      <c r="M74" s="684"/>
      <c r="N74" s="684"/>
      <c r="O74" s="684"/>
      <c r="P74" s="685"/>
      <c r="Q74" s="686"/>
      <c r="R74" s="684"/>
      <c r="S74" s="684"/>
      <c r="T74" s="684"/>
      <c r="U74" s="684"/>
      <c r="V74" s="586"/>
      <c r="W74" s="586"/>
      <c r="X74" s="586"/>
      <c r="Y74" s="586"/>
      <c r="Z74" s="586"/>
    </row>
    <row r="75" spans="1:26" ht="15.75" customHeight="1">
      <c r="A75" s="586"/>
      <c r="B75" s="586"/>
      <c r="C75" s="586"/>
      <c r="D75" s="586"/>
      <c r="E75" s="586"/>
      <c r="F75" s="586"/>
      <c r="G75" s="586"/>
      <c r="H75" s="586"/>
      <c r="I75" s="586"/>
      <c r="J75" s="684"/>
      <c r="K75" s="684"/>
      <c r="L75" s="684"/>
      <c r="M75" s="684"/>
      <c r="N75" s="684"/>
      <c r="O75" s="684"/>
      <c r="P75" s="685"/>
      <c r="Q75" s="686"/>
      <c r="R75" s="684"/>
      <c r="S75" s="684"/>
      <c r="T75" s="684"/>
      <c r="U75" s="684"/>
      <c r="V75" s="586"/>
      <c r="W75" s="586"/>
      <c r="X75" s="586"/>
      <c r="Y75" s="586"/>
      <c r="Z75" s="586"/>
    </row>
    <row r="76" spans="1:26" ht="15.75" customHeight="1">
      <c r="A76" s="586"/>
      <c r="B76" s="586"/>
      <c r="C76" s="586"/>
      <c r="D76" s="586"/>
      <c r="E76" s="586"/>
      <c r="F76" s="586"/>
      <c r="G76" s="586"/>
      <c r="H76" s="586"/>
      <c r="I76" s="586"/>
      <c r="J76" s="684"/>
      <c r="K76" s="684"/>
      <c r="L76" s="684"/>
      <c r="M76" s="684"/>
      <c r="N76" s="684"/>
      <c r="O76" s="684"/>
      <c r="P76" s="685"/>
      <c r="Q76" s="686"/>
      <c r="R76" s="684"/>
      <c r="S76" s="684"/>
      <c r="T76" s="684"/>
      <c r="U76" s="684"/>
      <c r="V76" s="586"/>
      <c r="W76" s="586"/>
      <c r="X76" s="586"/>
      <c r="Y76" s="586"/>
      <c r="Z76" s="586"/>
    </row>
    <row r="77" spans="1:26" ht="15.75" customHeight="1">
      <c r="A77" s="586"/>
      <c r="B77" s="586"/>
      <c r="C77" s="586"/>
      <c r="D77" s="586"/>
      <c r="E77" s="586"/>
      <c r="F77" s="586"/>
      <c r="G77" s="586"/>
      <c r="H77" s="586"/>
      <c r="I77" s="586"/>
      <c r="J77" s="684"/>
      <c r="K77" s="684"/>
      <c r="L77" s="684"/>
      <c r="M77" s="684"/>
      <c r="N77" s="684"/>
      <c r="O77" s="684"/>
      <c r="P77" s="685"/>
      <c r="Q77" s="686"/>
      <c r="R77" s="684"/>
      <c r="S77" s="684"/>
      <c r="T77" s="684"/>
      <c r="U77" s="684"/>
      <c r="V77" s="586"/>
      <c r="W77" s="586"/>
      <c r="X77" s="586"/>
      <c r="Y77" s="586"/>
      <c r="Z77" s="586"/>
    </row>
    <row r="78" spans="1:26" ht="15.75" customHeight="1">
      <c r="A78" s="586"/>
      <c r="B78" s="586"/>
      <c r="C78" s="586"/>
      <c r="D78" s="586"/>
      <c r="E78" s="586"/>
      <c r="F78" s="586"/>
      <c r="G78" s="586"/>
      <c r="H78" s="586"/>
      <c r="I78" s="586"/>
      <c r="J78" s="684"/>
      <c r="K78" s="684"/>
      <c r="L78" s="684"/>
      <c r="M78" s="684"/>
      <c r="N78" s="684"/>
      <c r="O78" s="684"/>
      <c r="P78" s="685"/>
      <c r="Q78" s="686"/>
      <c r="R78" s="684"/>
      <c r="S78" s="684"/>
      <c r="T78" s="684"/>
      <c r="U78" s="684"/>
      <c r="V78" s="586"/>
      <c r="W78" s="586"/>
      <c r="X78" s="586"/>
      <c r="Y78" s="586"/>
      <c r="Z78" s="586"/>
    </row>
    <row r="79" spans="1:26" ht="15.75" customHeight="1">
      <c r="A79" s="586"/>
      <c r="B79" s="586"/>
      <c r="C79" s="586"/>
      <c r="D79" s="586"/>
      <c r="E79" s="586"/>
      <c r="F79" s="586"/>
      <c r="G79" s="586"/>
      <c r="H79" s="586"/>
      <c r="I79" s="586"/>
      <c r="J79" s="684"/>
      <c r="K79" s="684"/>
      <c r="L79" s="684"/>
      <c r="M79" s="684"/>
      <c r="N79" s="684"/>
      <c r="O79" s="684"/>
      <c r="P79" s="685"/>
      <c r="Q79" s="686"/>
      <c r="R79" s="684"/>
      <c r="S79" s="684"/>
      <c r="T79" s="684"/>
      <c r="U79" s="684"/>
      <c r="V79" s="586"/>
      <c r="W79" s="586"/>
      <c r="X79" s="586"/>
      <c r="Y79" s="586"/>
      <c r="Z79" s="586"/>
    </row>
    <row r="80" spans="1:26" ht="15.75" customHeight="1">
      <c r="A80" s="586"/>
      <c r="B80" s="586"/>
      <c r="C80" s="586"/>
      <c r="D80" s="586"/>
      <c r="E80" s="586"/>
      <c r="F80" s="586"/>
      <c r="G80" s="586"/>
      <c r="H80" s="586"/>
      <c r="I80" s="586"/>
      <c r="J80" s="684"/>
      <c r="K80" s="684"/>
      <c r="L80" s="684"/>
      <c r="M80" s="684"/>
      <c r="N80" s="684"/>
      <c r="O80" s="684"/>
      <c r="P80" s="685"/>
      <c r="Q80" s="686"/>
      <c r="R80" s="684"/>
      <c r="S80" s="684"/>
      <c r="T80" s="684"/>
      <c r="U80" s="684"/>
      <c r="V80" s="586"/>
      <c r="W80" s="586"/>
      <c r="X80" s="586"/>
      <c r="Y80" s="586"/>
      <c r="Z80" s="586"/>
    </row>
    <row r="81" spans="1:26" ht="15.75" customHeight="1">
      <c r="A81" s="586"/>
      <c r="B81" s="586"/>
      <c r="C81" s="586"/>
      <c r="D81" s="586"/>
      <c r="E81" s="586"/>
      <c r="F81" s="586"/>
      <c r="G81" s="586"/>
      <c r="H81" s="586"/>
      <c r="I81" s="586"/>
      <c r="J81" s="684"/>
      <c r="K81" s="684"/>
      <c r="L81" s="684"/>
      <c r="M81" s="684"/>
      <c r="N81" s="684"/>
      <c r="O81" s="684"/>
      <c r="P81" s="685"/>
      <c r="Q81" s="686"/>
      <c r="R81" s="684"/>
      <c r="S81" s="684"/>
      <c r="T81" s="684"/>
      <c r="U81" s="684"/>
      <c r="V81" s="586"/>
      <c r="W81" s="586"/>
      <c r="X81" s="586"/>
      <c r="Y81" s="586"/>
      <c r="Z81" s="586"/>
    </row>
    <row r="82" spans="1:26" ht="15.75" customHeight="1">
      <c r="A82" s="586"/>
      <c r="B82" s="586"/>
      <c r="C82" s="586"/>
      <c r="D82" s="586"/>
      <c r="E82" s="586"/>
      <c r="F82" s="586"/>
      <c r="G82" s="586"/>
      <c r="H82" s="586"/>
      <c r="I82" s="586"/>
      <c r="J82" s="684"/>
      <c r="K82" s="684"/>
      <c r="L82" s="684"/>
      <c r="M82" s="684"/>
      <c r="N82" s="684"/>
      <c r="O82" s="684"/>
      <c r="P82" s="685"/>
      <c r="Q82" s="686"/>
      <c r="R82" s="684"/>
      <c r="S82" s="684"/>
      <c r="T82" s="684"/>
      <c r="U82" s="684"/>
      <c r="V82" s="586"/>
      <c r="W82" s="586"/>
      <c r="X82" s="586"/>
      <c r="Y82" s="586"/>
      <c r="Z82" s="586"/>
    </row>
    <row r="83" spans="1:26" ht="15.75" customHeight="1">
      <c r="A83" s="586"/>
      <c r="B83" s="586"/>
      <c r="C83" s="586"/>
      <c r="D83" s="586"/>
      <c r="E83" s="586"/>
      <c r="F83" s="586"/>
      <c r="G83" s="586"/>
      <c r="H83" s="586"/>
      <c r="I83" s="586"/>
      <c r="J83" s="684"/>
      <c r="K83" s="684"/>
      <c r="L83" s="684"/>
      <c r="M83" s="684"/>
      <c r="N83" s="684"/>
      <c r="O83" s="684"/>
      <c r="P83" s="685"/>
      <c r="Q83" s="686"/>
      <c r="R83" s="684"/>
      <c r="S83" s="684"/>
      <c r="T83" s="684"/>
      <c r="U83" s="684"/>
      <c r="V83" s="586"/>
      <c r="W83" s="586"/>
      <c r="X83" s="586"/>
      <c r="Y83" s="586"/>
      <c r="Z83" s="586"/>
    </row>
    <row r="84" spans="1:26" ht="15.75" customHeight="1">
      <c r="A84" s="586"/>
      <c r="B84" s="586"/>
      <c r="C84" s="586"/>
      <c r="D84" s="586"/>
      <c r="E84" s="586"/>
      <c r="F84" s="586"/>
      <c r="G84" s="586"/>
      <c r="H84" s="586"/>
      <c r="I84" s="586"/>
      <c r="J84" s="684"/>
      <c r="K84" s="684"/>
      <c r="L84" s="684"/>
      <c r="M84" s="684"/>
      <c r="N84" s="684"/>
      <c r="O84" s="684"/>
      <c r="P84" s="685"/>
      <c r="Q84" s="686"/>
      <c r="R84" s="684"/>
      <c r="S84" s="684"/>
      <c r="T84" s="684"/>
      <c r="U84" s="684"/>
      <c r="V84" s="586"/>
      <c r="W84" s="586"/>
      <c r="X84" s="586"/>
      <c r="Y84" s="586"/>
      <c r="Z84" s="586"/>
    </row>
    <row r="85" spans="1:26" ht="15.75" customHeight="1">
      <c r="A85" s="586"/>
      <c r="B85" s="586"/>
      <c r="C85" s="586"/>
      <c r="D85" s="586"/>
      <c r="E85" s="586"/>
      <c r="F85" s="586"/>
      <c r="G85" s="586"/>
      <c r="H85" s="586"/>
      <c r="I85" s="586"/>
      <c r="J85" s="684"/>
      <c r="K85" s="684"/>
      <c r="L85" s="684"/>
      <c r="M85" s="684"/>
      <c r="N85" s="684"/>
      <c r="O85" s="684"/>
      <c r="P85" s="685"/>
      <c r="Q85" s="686"/>
      <c r="R85" s="684"/>
      <c r="S85" s="684"/>
      <c r="T85" s="684"/>
      <c r="U85" s="684"/>
      <c r="V85" s="586"/>
      <c r="W85" s="586"/>
      <c r="X85" s="586"/>
      <c r="Y85" s="586"/>
      <c r="Z85" s="586"/>
    </row>
    <row r="86" spans="1:26" ht="15.75" customHeight="1">
      <c r="A86" s="586"/>
      <c r="B86" s="586"/>
      <c r="C86" s="586"/>
      <c r="D86" s="586"/>
      <c r="E86" s="586"/>
      <c r="F86" s="586"/>
      <c r="G86" s="586"/>
      <c r="H86" s="586"/>
      <c r="I86" s="586"/>
      <c r="J86" s="684"/>
      <c r="K86" s="684"/>
      <c r="L86" s="684"/>
      <c r="M86" s="684"/>
      <c r="N86" s="684"/>
      <c r="O86" s="684"/>
      <c r="P86" s="685"/>
      <c r="Q86" s="686"/>
      <c r="R86" s="684"/>
      <c r="S86" s="684"/>
      <c r="T86" s="684"/>
      <c r="U86" s="684"/>
      <c r="V86" s="586"/>
      <c r="W86" s="586"/>
      <c r="X86" s="586"/>
      <c r="Y86" s="586"/>
      <c r="Z86" s="586"/>
    </row>
    <row r="87" spans="1:26" ht="15.75" customHeight="1">
      <c r="A87" s="586"/>
      <c r="B87" s="586"/>
      <c r="C87" s="586"/>
      <c r="D87" s="586"/>
      <c r="E87" s="586"/>
      <c r="F87" s="586"/>
      <c r="G87" s="586"/>
      <c r="H87" s="586"/>
      <c r="I87" s="586"/>
      <c r="J87" s="684"/>
      <c r="K87" s="684"/>
      <c r="L87" s="684"/>
      <c r="M87" s="684"/>
      <c r="N87" s="684"/>
      <c r="O87" s="684"/>
      <c r="P87" s="685"/>
      <c r="Q87" s="686"/>
      <c r="R87" s="684"/>
      <c r="S87" s="684"/>
      <c r="T87" s="684"/>
      <c r="U87" s="684"/>
      <c r="V87" s="586"/>
      <c r="W87" s="586"/>
      <c r="X87" s="586"/>
      <c r="Y87" s="586"/>
      <c r="Z87" s="586"/>
    </row>
    <row r="88" spans="1:26" ht="15.75" customHeight="1">
      <c r="A88" s="586"/>
      <c r="B88" s="586"/>
      <c r="C88" s="586"/>
      <c r="D88" s="586"/>
      <c r="E88" s="586"/>
      <c r="F88" s="586"/>
      <c r="G88" s="586"/>
      <c r="H88" s="586"/>
      <c r="I88" s="586"/>
      <c r="J88" s="684"/>
      <c r="K88" s="684"/>
      <c r="L88" s="684"/>
      <c r="M88" s="684"/>
      <c r="N88" s="684"/>
      <c r="O88" s="684"/>
      <c r="P88" s="685"/>
      <c r="Q88" s="686"/>
      <c r="R88" s="684"/>
      <c r="S88" s="684"/>
      <c r="T88" s="684"/>
      <c r="U88" s="684"/>
      <c r="V88" s="586"/>
      <c r="W88" s="586"/>
      <c r="X88" s="586"/>
      <c r="Y88" s="586"/>
      <c r="Z88" s="586"/>
    </row>
    <row r="89" spans="1:26" ht="15.75" customHeight="1">
      <c r="A89" s="586"/>
      <c r="B89" s="586"/>
      <c r="C89" s="586"/>
      <c r="D89" s="586"/>
      <c r="E89" s="586"/>
      <c r="F89" s="586"/>
      <c r="G89" s="586"/>
      <c r="H89" s="586"/>
      <c r="I89" s="586"/>
      <c r="J89" s="684"/>
      <c r="K89" s="684"/>
      <c r="L89" s="684"/>
      <c r="M89" s="684"/>
      <c r="N89" s="684"/>
      <c r="O89" s="684"/>
      <c r="P89" s="685"/>
      <c r="Q89" s="686"/>
      <c r="R89" s="684"/>
      <c r="S89" s="684"/>
      <c r="T89" s="684"/>
      <c r="U89" s="684"/>
      <c r="V89" s="586"/>
      <c r="W89" s="586"/>
      <c r="X89" s="586"/>
      <c r="Y89" s="586"/>
      <c r="Z89" s="586"/>
    </row>
    <row r="90" spans="1:26" ht="15.75" customHeight="1">
      <c r="A90" s="586"/>
      <c r="B90" s="586"/>
      <c r="C90" s="586"/>
      <c r="D90" s="586"/>
      <c r="E90" s="586"/>
      <c r="F90" s="586"/>
      <c r="G90" s="586"/>
      <c r="H90" s="586"/>
      <c r="I90" s="586"/>
      <c r="J90" s="684"/>
      <c r="K90" s="684"/>
      <c r="L90" s="684"/>
      <c r="M90" s="684"/>
      <c r="N90" s="684"/>
      <c r="O90" s="684"/>
      <c r="P90" s="685"/>
      <c r="Q90" s="686"/>
      <c r="R90" s="684"/>
      <c r="S90" s="684"/>
      <c r="T90" s="684"/>
      <c r="U90" s="684"/>
      <c r="V90" s="586"/>
      <c r="W90" s="586"/>
      <c r="X90" s="586"/>
      <c r="Y90" s="586"/>
      <c r="Z90" s="586"/>
    </row>
    <row r="91" spans="1:26" ht="15.75" customHeight="1">
      <c r="A91" s="586"/>
      <c r="B91" s="586"/>
      <c r="C91" s="586"/>
      <c r="D91" s="586"/>
      <c r="E91" s="586"/>
      <c r="F91" s="586"/>
      <c r="G91" s="586"/>
      <c r="H91" s="586"/>
      <c r="I91" s="586"/>
      <c r="J91" s="684"/>
      <c r="K91" s="684"/>
      <c r="L91" s="684"/>
      <c r="M91" s="684"/>
      <c r="N91" s="684"/>
      <c r="O91" s="684"/>
      <c r="P91" s="685"/>
      <c r="Q91" s="686"/>
      <c r="R91" s="684"/>
      <c r="S91" s="684"/>
      <c r="T91" s="684"/>
      <c r="U91" s="684"/>
      <c r="V91" s="586"/>
      <c r="W91" s="586"/>
      <c r="X91" s="586"/>
      <c r="Y91" s="586"/>
      <c r="Z91" s="586"/>
    </row>
    <row r="92" spans="1:26" ht="15.75" customHeight="1">
      <c r="A92" s="586"/>
      <c r="B92" s="586"/>
      <c r="C92" s="586"/>
      <c r="D92" s="586"/>
      <c r="E92" s="586"/>
      <c r="F92" s="586"/>
      <c r="G92" s="586"/>
      <c r="H92" s="586"/>
      <c r="I92" s="586"/>
      <c r="J92" s="684"/>
      <c r="K92" s="684"/>
      <c r="L92" s="684"/>
      <c r="M92" s="684"/>
      <c r="N92" s="684"/>
      <c r="O92" s="684"/>
      <c r="P92" s="685"/>
      <c r="Q92" s="686"/>
      <c r="R92" s="684"/>
      <c r="S92" s="684"/>
      <c r="T92" s="684"/>
      <c r="U92" s="684"/>
      <c r="V92" s="586"/>
      <c r="W92" s="586"/>
      <c r="X92" s="586"/>
      <c r="Y92" s="586"/>
      <c r="Z92" s="586"/>
    </row>
    <row r="93" spans="1:26" ht="15.75" customHeight="1">
      <c r="A93" s="586"/>
      <c r="B93" s="586"/>
      <c r="C93" s="586"/>
      <c r="D93" s="586"/>
      <c r="E93" s="586"/>
      <c r="F93" s="586"/>
      <c r="G93" s="586"/>
      <c r="H93" s="586"/>
      <c r="I93" s="586"/>
      <c r="J93" s="684"/>
      <c r="K93" s="684"/>
      <c r="L93" s="684"/>
      <c r="M93" s="684"/>
      <c r="N93" s="684"/>
      <c r="O93" s="684"/>
      <c r="P93" s="685"/>
      <c r="Q93" s="686"/>
      <c r="R93" s="684"/>
      <c r="S93" s="684"/>
      <c r="T93" s="684"/>
      <c r="U93" s="684"/>
      <c r="V93" s="586"/>
      <c r="W93" s="586"/>
      <c r="X93" s="586"/>
      <c r="Y93" s="586"/>
      <c r="Z93" s="586"/>
    </row>
    <row r="94" spans="1:26" ht="15.75" customHeight="1">
      <c r="A94" s="586"/>
      <c r="B94" s="586"/>
      <c r="C94" s="586"/>
      <c r="D94" s="586"/>
      <c r="E94" s="586"/>
      <c r="F94" s="586"/>
      <c r="G94" s="586"/>
      <c r="H94" s="586"/>
      <c r="I94" s="586"/>
      <c r="J94" s="684"/>
      <c r="K94" s="684"/>
      <c r="L94" s="684"/>
      <c r="M94" s="684"/>
      <c r="N94" s="684"/>
      <c r="O94" s="684"/>
      <c r="P94" s="685"/>
      <c r="Q94" s="686"/>
      <c r="R94" s="684"/>
      <c r="S94" s="684"/>
      <c r="T94" s="684"/>
      <c r="U94" s="684"/>
      <c r="V94" s="586"/>
      <c r="W94" s="586"/>
      <c r="X94" s="586"/>
      <c r="Y94" s="586"/>
      <c r="Z94" s="586"/>
    </row>
    <row r="95" spans="1:26" ht="15.75" customHeight="1">
      <c r="A95" s="586"/>
      <c r="B95" s="586"/>
      <c r="C95" s="586"/>
      <c r="D95" s="586"/>
      <c r="E95" s="586"/>
      <c r="F95" s="586"/>
      <c r="G95" s="586"/>
      <c r="H95" s="586"/>
      <c r="I95" s="586"/>
      <c r="J95" s="684"/>
      <c r="K95" s="684"/>
      <c r="L95" s="684"/>
      <c r="M95" s="684"/>
      <c r="N95" s="684"/>
      <c r="O95" s="684"/>
      <c r="P95" s="685"/>
      <c r="Q95" s="686"/>
      <c r="R95" s="684"/>
      <c r="S95" s="684"/>
      <c r="T95" s="684"/>
      <c r="U95" s="684"/>
      <c r="V95" s="586"/>
      <c r="W95" s="586"/>
      <c r="X95" s="586"/>
      <c r="Y95" s="586"/>
      <c r="Z95" s="586"/>
    </row>
    <row r="96" spans="1:26" ht="15.75" customHeight="1">
      <c r="A96" s="586"/>
      <c r="B96" s="586"/>
      <c r="C96" s="586"/>
      <c r="D96" s="586"/>
      <c r="E96" s="586"/>
      <c r="F96" s="586"/>
      <c r="G96" s="586"/>
      <c r="H96" s="586"/>
      <c r="I96" s="586"/>
      <c r="J96" s="684"/>
      <c r="K96" s="684"/>
      <c r="L96" s="684"/>
      <c r="M96" s="684"/>
      <c r="N96" s="684"/>
      <c r="O96" s="684"/>
      <c r="P96" s="685"/>
      <c r="Q96" s="686"/>
      <c r="R96" s="684"/>
      <c r="S96" s="684"/>
      <c r="T96" s="684"/>
      <c r="U96" s="684"/>
      <c r="V96" s="586"/>
      <c r="W96" s="586"/>
      <c r="X96" s="586"/>
      <c r="Y96" s="586"/>
      <c r="Z96" s="586"/>
    </row>
    <row r="97" spans="1:26" ht="15.75" customHeight="1">
      <c r="A97" s="586"/>
      <c r="B97" s="586"/>
      <c r="C97" s="586"/>
      <c r="D97" s="586"/>
      <c r="E97" s="586"/>
      <c r="F97" s="586"/>
      <c r="G97" s="586"/>
      <c r="H97" s="586"/>
      <c r="I97" s="586"/>
      <c r="J97" s="684"/>
      <c r="K97" s="684"/>
      <c r="L97" s="684"/>
      <c r="M97" s="684"/>
      <c r="N97" s="684"/>
      <c r="O97" s="684"/>
      <c r="P97" s="685"/>
      <c r="Q97" s="686"/>
      <c r="R97" s="684"/>
      <c r="S97" s="684"/>
      <c r="T97" s="684"/>
      <c r="U97" s="684"/>
      <c r="V97" s="586"/>
      <c r="W97" s="586"/>
      <c r="X97" s="586"/>
      <c r="Y97" s="586"/>
      <c r="Z97" s="586"/>
    </row>
    <row r="98" spans="1:26" ht="15.75" customHeight="1">
      <c r="A98" s="586"/>
      <c r="B98" s="586"/>
      <c r="C98" s="586"/>
      <c r="D98" s="586"/>
      <c r="E98" s="586"/>
      <c r="F98" s="586"/>
      <c r="G98" s="586"/>
      <c r="H98" s="586"/>
      <c r="I98" s="586"/>
      <c r="J98" s="684"/>
      <c r="K98" s="684"/>
      <c r="L98" s="684"/>
      <c r="M98" s="684"/>
      <c r="N98" s="684"/>
      <c r="O98" s="684"/>
      <c r="P98" s="685"/>
      <c r="Q98" s="686"/>
      <c r="R98" s="684"/>
      <c r="S98" s="684"/>
      <c r="T98" s="684"/>
      <c r="U98" s="684"/>
      <c r="V98" s="586"/>
      <c r="W98" s="586"/>
      <c r="X98" s="586"/>
      <c r="Y98" s="586"/>
      <c r="Z98" s="586"/>
    </row>
    <row r="99" spans="1:26" ht="15.75" customHeight="1">
      <c r="A99" s="586"/>
      <c r="B99" s="586"/>
      <c r="C99" s="586"/>
      <c r="D99" s="586"/>
      <c r="E99" s="586"/>
      <c r="F99" s="586"/>
      <c r="G99" s="586"/>
      <c r="H99" s="586"/>
      <c r="I99" s="586"/>
      <c r="J99" s="684"/>
      <c r="K99" s="684"/>
      <c r="L99" s="684"/>
      <c r="M99" s="684"/>
      <c r="N99" s="684"/>
      <c r="O99" s="684"/>
      <c r="P99" s="685"/>
      <c r="Q99" s="686"/>
      <c r="R99" s="684"/>
      <c r="S99" s="684"/>
      <c r="T99" s="684"/>
      <c r="U99" s="684"/>
      <c r="V99" s="586"/>
      <c r="W99" s="586"/>
      <c r="X99" s="586"/>
      <c r="Y99" s="586"/>
      <c r="Z99" s="586"/>
    </row>
    <row r="100" spans="1:26" ht="15.75" customHeight="1">
      <c r="A100" s="586"/>
      <c r="B100" s="586"/>
      <c r="C100" s="586"/>
      <c r="D100" s="586"/>
      <c r="E100" s="586"/>
      <c r="F100" s="586"/>
      <c r="G100" s="586"/>
      <c r="H100" s="586"/>
      <c r="I100" s="586"/>
      <c r="J100" s="684"/>
      <c r="K100" s="684"/>
      <c r="L100" s="684"/>
      <c r="M100" s="684"/>
      <c r="N100" s="684"/>
      <c r="O100" s="684"/>
      <c r="P100" s="685"/>
      <c r="Q100" s="686"/>
      <c r="R100" s="684"/>
      <c r="S100" s="684"/>
      <c r="T100" s="684"/>
      <c r="U100" s="684"/>
      <c r="V100" s="586"/>
      <c r="W100" s="586"/>
      <c r="X100" s="586"/>
      <c r="Y100" s="586"/>
      <c r="Z100" s="586"/>
    </row>
    <row r="101" spans="1:26" ht="15.75" customHeight="1">
      <c r="A101" s="586"/>
      <c r="B101" s="586"/>
      <c r="C101" s="586"/>
      <c r="D101" s="586"/>
      <c r="E101" s="586"/>
      <c r="F101" s="586"/>
      <c r="G101" s="586"/>
      <c r="H101" s="586"/>
      <c r="I101" s="586"/>
      <c r="J101" s="684"/>
      <c r="K101" s="684"/>
      <c r="L101" s="684"/>
      <c r="M101" s="684"/>
      <c r="N101" s="684"/>
      <c r="O101" s="684"/>
      <c r="P101" s="685"/>
      <c r="Q101" s="686"/>
      <c r="R101" s="684"/>
      <c r="S101" s="684"/>
      <c r="T101" s="684"/>
      <c r="U101" s="684"/>
      <c r="V101" s="586"/>
      <c r="W101" s="586"/>
      <c r="X101" s="586"/>
      <c r="Y101" s="586"/>
      <c r="Z101" s="586"/>
    </row>
    <row r="102" spans="1:26" ht="15.75" customHeight="1">
      <c r="A102" s="586"/>
      <c r="B102" s="586"/>
      <c r="C102" s="586"/>
      <c r="D102" s="586"/>
      <c r="E102" s="586"/>
      <c r="F102" s="586"/>
      <c r="G102" s="586"/>
      <c r="H102" s="586"/>
      <c r="I102" s="586"/>
      <c r="J102" s="684"/>
      <c r="K102" s="684"/>
      <c r="L102" s="684"/>
      <c r="M102" s="684"/>
      <c r="N102" s="684"/>
      <c r="O102" s="684"/>
      <c r="P102" s="685"/>
      <c r="Q102" s="686"/>
      <c r="R102" s="684"/>
      <c r="S102" s="684"/>
      <c r="T102" s="684"/>
      <c r="U102" s="684"/>
      <c r="V102" s="586"/>
      <c r="W102" s="586"/>
      <c r="X102" s="586"/>
      <c r="Y102" s="586"/>
      <c r="Z102" s="586"/>
    </row>
    <row r="103" spans="1:26" ht="15.75" customHeight="1">
      <c r="A103" s="586"/>
      <c r="B103" s="586"/>
      <c r="C103" s="586"/>
      <c r="D103" s="586"/>
      <c r="E103" s="586"/>
      <c r="F103" s="586"/>
      <c r="G103" s="586"/>
      <c r="H103" s="586"/>
      <c r="I103" s="586"/>
      <c r="J103" s="684"/>
      <c r="K103" s="684"/>
      <c r="L103" s="684"/>
      <c r="M103" s="684"/>
      <c r="N103" s="684"/>
      <c r="O103" s="684"/>
      <c r="P103" s="685"/>
      <c r="Q103" s="686"/>
      <c r="R103" s="684"/>
      <c r="S103" s="684"/>
      <c r="T103" s="684"/>
      <c r="U103" s="684"/>
      <c r="V103" s="586"/>
      <c r="W103" s="586"/>
      <c r="X103" s="586"/>
      <c r="Y103" s="586"/>
      <c r="Z103" s="586"/>
    </row>
    <row r="104" spans="1:26" ht="15.75" customHeight="1">
      <c r="A104" s="586"/>
      <c r="B104" s="586"/>
      <c r="C104" s="586"/>
      <c r="D104" s="586"/>
      <c r="E104" s="586"/>
      <c r="F104" s="586"/>
      <c r="G104" s="586"/>
      <c r="H104" s="586"/>
      <c r="I104" s="586"/>
      <c r="J104" s="684"/>
      <c r="K104" s="684"/>
      <c r="L104" s="684"/>
      <c r="M104" s="684"/>
      <c r="N104" s="684"/>
      <c r="O104" s="684"/>
      <c r="P104" s="685"/>
      <c r="Q104" s="686"/>
      <c r="R104" s="684"/>
      <c r="S104" s="684"/>
      <c r="T104" s="684"/>
      <c r="U104" s="684"/>
      <c r="V104" s="586"/>
      <c r="W104" s="586"/>
      <c r="X104" s="586"/>
      <c r="Y104" s="586"/>
      <c r="Z104" s="586"/>
    </row>
    <row r="105" spans="1:26" ht="15.75" customHeight="1">
      <c r="A105" s="586"/>
      <c r="B105" s="586"/>
      <c r="C105" s="586"/>
      <c r="D105" s="586"/>
      <c r="E105" s="586"/>
      <c r="F105" s="586"/>
      <c r="G105" s="586"/>
      <c r="H105" s="586"/>
      <c r="I105" s="586"/>
      <c r="J105" s="684"/>
      <c r="K105" s="684"/>
      <c r="L105" s="684"/>
      <c r="M105" s="684"/>
      <c r="N105" s="684"/>
      <c r="O105" s="684"/>
      <c r="P105" s="685"/>
      <c r="Q105" s="686"/>
      <c r="R105" s="684"/>
      <c r="S105" s="684"/>
      <c r="T105" s="684"/>
      <c r="U105" s="684"/>
      <c r="V105" s="586"/>
      <c r="W105" s="586"/>
      <c r="X105" s="586"/>
      <c r="Y105" s="586"/>
      <c r="Z105" s="586"/>
    </row>
    <row r="106" spans="1:26" ht="15.75" customHeight="1">
      <c r="A106" s="586"/>
      <c r="B106" s="586"/>
      <c r="C106" s="586"/>
      <c r="D106" s="586"/>
      <c r="E106" s="586"/>
      <c r="F106" s="586"/>
      <c r="G106" s="586"/>
      <c r="H106" s="586"/>
      <c r="I106" s="586"/>
      <c r="J106" s="684"/>
      <c r="K106" s="684"/>
      <c r="L106" s="684"/>
      <c r="M106" s="684"/>
      <c r="N106" s="684"/>
      <c r="O106" s="684"/>
      <c r="P106" s="685"/>
      <c r="Q106" s="686"/>
      <c r="R106" s="684"/>
      <c r="S106" s="684"/>
      <c r="T106" s="684"/>
      <c r="U106" s="684"/>
      <c r="V106" s="586"/>
      <c r="W106" s="586"/>
      <c r="X106" s="586"/>
      <c r="Y106" s="586"/>
      <c r="Z106" s="586"/>
    </row>
    <row r="107" spans="1:26" ht="15.75" customHeight="1">
      <c r="A107" s="586"/>
      <c r="B107" s="586"/>
      <c r="C107" s="586"/>
      <c r="D107" s="586"/>
      <c r="E107" s="586"/>
      <c r="F107" s="586"/>
      <c r="G107" s="586"/>
      <c r="H107" s="586"/>
      <c r="I107" s="586"/>
      <c r="J107" s="684"/>
      <c r="K107" s="684"/>
      <c r="L107" s="684"/>
      <c r="M107" s="684"/>
      <c r="N107" s="684"/>
      <c r="O107" s="684"/>
      <c r="P107" s="685"/>
      <c r="Q107" s="686"/>
      <c r="R107" s="684"/>
      <c r="S107" s="684"/>
      <c r="T107" s="684"/>
      <c r="U107" s="684"/>
      <c r="V107" s="586"/>
      <c r="W107" s="586"/>
      <c r="X107" s="586"/>
      <c r="Y107" s="586"/>
      <c r="Z107" s="586"/>
    </row>
    <row r="108" spans="1:26" ht="15.75" customHeight="1">
      <c r="A108" s="586"/>
      <c r="B108" s="586"/>
      <c r="C108" s="586"/>
      <c r="D108" s="586"/>
      <c r="E108" s="586"/>
      <c r="F108" s="586"/>
      <c r="G108" s="586"/>
      <c r="H108" s="586"/>
      <c r="I108" s="586"/>
      <c r="J108" s="684"/>
      <c r="K108" s="684"/>
      <c r="L108" s="684"/>
      <c r="M108" s="684"/>
      <c r="N108" s="684"/>
      <c r="O108" s="684"/>
      <c r="P108" s="685"/>
      <c r="Q108" s="686"/>
      <c r="R108" s="684"/>
      <c r="S108" s="684"/>
      <c r="T108" s="684"/>
      <c r="U108" s="684"/>
      <c r="V108" s="586"/>
      <c r="W108" s="586"/>
      <c r="X108" s="586"/>
      <c r="Y108" s="586"/>
      <c r="Z108" s="586"/>
    </row>
    <row r="109" spans="1:26" ht="15.75" customHeight="1">
      <c r="A109" s="586"/>
      <c r="B109" s="586"/>
      <c r="C109" s="586"/>
      <c r="D109" s="586"/>
      <c r="E109" s="586"/>
      <c r="F109" s="586"/>
      <c r="G109" s="586"/>
      <c r="H109" s="586"/>
      <c r="I109" s="586"/>
      <c r="J109" s="684"/>
      <c r="K109" s="684"/>
      <c r="L109" s="684"/>
      <c r="M109" s="684"/>
      <c r="N109" s="684"/>
      <c r="O109" s="684"/>
      <c r="P109" s="685"/>
      <c r="Q109" s="686"/>
      <c r="R109" s="684"/>
      <c r="S109" s="684"/>
      <c r="T109" s="684"/>
      <c r="U109" s="684"/>
      <c r="V109" s="586"/>
      <c r="W109" s="586"/>
      <c r="X109" s="586"/>
      <c r="Y109" s="586"/>
      <c r="Z109" s="586"/>
    </row>
    <row r="110" spans="1:26" ht="15.75" customHeight="1">
      <c r="A110" s="586"/>
      <c r="B110" s="586"/>
      <c r="C110" s="586"/>
      <c r="D110" s="586"/>
      <c r="E110" s="586"/>
      <c r="F110" s="586"/>
      <c r="G110" s="586"/>
      <c r="H110" s="586"/>
      <c r="I110" s="586"/>
      <c r="J110" s="684"/>
      <c r="K110" s="684"/>
      <c r="L110" s="684"/>
      <c r="M110" s="684"/>
      <c r="N110" s="684"/>
      <c r="O110" s="684"/>
      <c r="P110" s="685"/>
      <c r="Q110" s="686"/>
      <c r="R110" s="684"/>
      <c r="S110" s="684"/>
      <c r="T110" s="684"/>
      <c r="U110" s="684"/>
      <c r="V110" s="586"/>
      <c r="W110" s="586"/>
      <c r="X110" s="586"/>
      <c r="Y110" s="586"/>
      <c r="Z110" s="586"/>
    </row>
    <row r="111" spans="1:26" ht="15.75" customHeight="1">
      <c r="A111" s="586"/>
      <c r="B111" s="586"/>
      <c r="C111" s="586"/>
      <c r="D111" s="586"/>
      <c r="E111" s="586"/>
      <c r="F111" s="586"/>
      <c r="G111" s="586"/>
      <c r="H111" s="586"/>
      <c r="I111" s="586"/>
      <c r="J111" s="684"/>
      <c r="K111" s="684"/>
      <c r="L111" s="684"/>
      <c r="M111" s="684"/>
      <c r="N111" s="684"/>
      <c r="O111" s="684"/>
      <c r="P111" s="685"/>
      <c r="Q111" s="686"/>
      <c r="R111" s="684"/>
      <c r="S111" s="684"/>
      <c r="T111" s="684"/>
      <c r="U111" s="684"/>
      <c r="V111" s="586"/>
      <c r="W111" s="586"/>
      <c r="X111" s="586"/>
      <c r="Y111" s="586"/>
      <c r="Z111" s="586"/>
    </row>
    <row r="112" spans="1:26" ht="15.75" customHeight="1">
      <c r="A112" s="586"/>
      <c r="B112" s="586"/>
      <c r="C112" s="586"/>
      <c r="D112" s="586"/>
      <c r="E112" s="586"/>
      <c r="F112" s="586"/>
      <c r="G112" s="586"/>
      <c r="H112" s="586"/>
      <c r="I112" s="586"/>
      <c r="J112" s="684"/>
      <c r="K112" s="684"/>
      <c r="L112" s="684"/>
      <c r="M112" s="684"/>
      <c r="N112" s="684"/>
      <c r="O112" s="684"/>
      <c r="P112" s="685"/>
      <c r="Q112" s="686"/>
      <c r="R112" s="684"/>
      <c r="S112" s="684"/>
      <c r="T112" s="684"/>
      <c r="U112" s="684"/>
      <c r="V112" s="586"/>
      <c r="W112" s="586"/>
      <c r="X112" s="586"/>
      <c r="Y112" s="586"/>
      <c r="Z112" s="586"/>
    </row>
    <row r="113" spans="1:26" ht="15.75" customHeight="1">
      <c r="A113" s="586"/>
      <c r="B113" s="586"/>
      <c r="C113" s="586"/>
      <c r="D113" s="586"/>
      <c r="E113" s="586"/>
      <c r="F113" s="586"/>
      <c r="G113" s="586"/>
      <c r="H113" s="586"/>
      <c r="I113" s="586"/>
      <c r="J113" s="684"/>
      <c r="K113" s="684"/>
      <c r="L113" s="684"/>
      <c r="M113" s="684"/>
      <c r="N113" s="684"/>
      <c r="O113" s="684"/>
      <c r="P113" s="685"/>
      <c r="Q113" s="686"/>
      <c r="R113" s="684"/>
      <c r="S113" s="684"/>
      <c r="T113" s="684"/>
      <c r="U113" s="684"/>
      <c r="V113" s="586"/>
      <c r="W113" s="586"/>
      <c r="X113" s="586"/>
      <c r="Y113" s="586"/>
      <c r="Z113" s="586"/>
    </row>
    <row r="114" spans="1:26" ht="15.75" customHeight="1">
      <c r="A114" s="586"/>
      <c r="B114" s="586"/>
      <c r="C114" s="586"/>
      <c r="D114" s="586"/>
      <c r="E114" s="586"/>
      <c r="F114" s="586"/>
      <c r="G114" s="586"/>
      <c r="H114" s="586"/>
      <c r="I114" s="586"/>
      <c r="J114" s="684"/>
      <c r="K114" s="684"/>
      <c r="L114" s="684"/>
      <c r="M114" s="684"/>
      <c r="N114" s="684"/>
      <c r="O114" s="684"/>
      <c r="P114" s="685"/>
      <c r="Q114" s="686"/>
      <c r="R114" s="684"/>
      <c r="S114" s="684"/>
      <c r="T114" s="684"/>
      <c r="U114" s="684"/>
      <c r="V114" s="586"/>
      <c r="W114" s="586"/>
      <c r="X114" s="586"/>
      <c r="Y114" s="586"/>
      <c r="Z114" s="586"/>
    </row>
    <row r="115" spans="1:26" ht="15.75" customHeight="1">
      <c r="A115" s="586"/>
      <c r="B115" s="586"/>
      <c r="C115" s="586"/>
      <c r="D115" s="586"/>
      <c r="E115" s="586"/>
      <c r="F115" s="586"/>
      <c r="G115" s="586"/>
      <c r="H115" s="586"/>
      <c r="I115" s="586"/>
      <c r="J115" s="684"/>
      <c r="K115" s="684"/>
      <c r="L115" s="684"/>
      <c r="M115" s="684"/>
      <c r="N115" s="684"/>
      <c r="O115" s="684"/>
      <c r="P115" s="685"/>
      <c r="Q115" s="686"/>
      <c r="R115" s="684"/>
      <c r="S115" s="684"/>
      <c r="T115" s="684"/>
      <c r="U115" s="684"/>
      <c r="V115" s="586"/>
      <c r="W115" s="586"/>
      <c r="X115" s="586"/>
      <c r="Y115" s="586"/>
      <c r="Z115" s="586"/>
    </row>
    <row r="116" spans="1:26" ht="15.75" customHeight="1">
      <c r="A116" s="586"/>
      <c r="B116" s="586"/>
      <c r="C116" s="586"/>
      <c r="D116" s="586"/>
      <c r="E116" s="586"/>
      <c r="F116" s="586"/>
      <c r="G116" s="586"/>
      <c r="H116" s="586"/>
      <c r="I116" s="586"/>
      <c r="J116" s="684"/>
      <c r="K116" s="684"/>
      <c r="L116" s="684"/>
      <c r="M116" s="684"/>
      <c r="N116" s="684"/>
      <c r="O116" s="684"/>
      <c r="P116" s="685"/>
      <c r="Q116" s="686"/>
      <c r="R116" s="684"/>
      <c r="S116" s="684"/>
      <c r="T116" s="684"/>
      <c r="U116" s="684"/>
      <c r="V116" s="586"/>
      <c r="W116" s="586"/>
      <c r="X116" s="586"/>
      <c r="Y116" s="586"/>
      <c r="Z116" s="586"/>
    </row>
    <row r="117" spans="1:26" ht="15.75" customHeight="1">
      <c r="A117" s="586"/>
      <c r="B117" s="586"/>
      <c r="C117" s="586"/>
      <c r="D117" s="586"/>
      <c r="E117" s="586"/>
      <c r="F117" s="586"/>
      <c r="G117" s="586"/>
      <c r="H117" s="586"/>
      <c r="I117" s="586"/>
      <c r="J117" s="684"/>
      <c r="K117" s="684"/>
      <c r="L117" s="684"/>
      <c r="M117" s="684"/>
      <c r="N117" s="684"/>
      <c r="O117" s="684"/>
      <c r="P117" s="685"/>
      <c r="Q117" s="686"/>
      <c r="R117" s="684"/>
      <c r="S117" s="684"/>
      <c r="T117" s="684"/>
      <c r="U117" s="684"/>
      <c r="V117" s="586"/>
      <c r="W117" s="586"/>
      <c r="X117" s="586"/>
      <c r="Y117" s="586"/>
      <c r="Z117" s="586"/>
    </row>
    <row r="118" spans="1:26" ht="15.75" customHeight="1">
      <c r="A118" s="586"/>
      <c r="B118" s="586"/>
      <c r="C118" s="586"/>
      <c r="D118" s="586"/>
      <c r="E118" s="586"/>
      <c r="F118" s="586"/>
      <c r="G118" s="586"/>
      <c r="H118" s="586"/>
      <c r="I118" s="586"/>
      <c r="J118" s="684"/>
      <c r="K118" s="684"/>
      <c r="L118" s="684"/>
      <c r="M118" s="684"/>
      <c r="N118" s="684"/>
      <c r="O118" s="684"/>
      <c r="P118" s="685"/>
      <c r="Q118" s="686"/>
      <c r="R118" s="684"/>
      <c r="S118" s="684"/>
      <c r="T118" s="684"/>
      <c r="U118" s="684"/>
      <c r="V118" s="586"/>
      <c r="W118" s="586"/>
      <c r="X118" s="586"/>
      <c r="Y118" s="586"/>
      <c r="Z118" s="586"/>
    </row>
    <row r="119" spans="1:26" ht="15.75" customHeight="1">
      <c r="A119" s="586"/>
      <c r="B119" s="586"/>
      <c r="C119" s="586"/>
      <c r="D119" s="586"/>
      <c r="E119" s="586"/>
      <c r="F119" s="586"/>
      <c r="G119" s="586"/>
      <c r="H119" s="586"/>
      <c r="I119" s="586"/>
      <c r="J119" s="684"/>
      <c r="K119" s="684"/>
      <c r="L119" s="684"/>
      <c r="M119" s="684"/>
      <c r="N119" s="684"/>
      <c r="O119" s="684"/>
      <c r="P119" s="685"/>
      <c r="Q119" s="686"/>
      <c r="R119" s="684"/>
      <c r="S119" s="684"/>
      <c r="T119" s="684"/>
      <c r="U119" s="684"/>
      <c r="V119" s="586"/>
      <c r="W119" s="586"/>
      <c r="X119" s="586"/>
      <c r="Y119" s="586"/>
      <c r="Z119" s="586"/>
    </row>
    <row r="120" spans="1:26" ht="15.75" customHeight="1">
      <c r="A120" s="586"/>
      <c r="B120" s="586"/>
      <c r="C120" s="586"/>
      <c r="D120" s="586"/>
      <c r="E120" s="586"/>
      <c r="F120" s="586"/>
      <c r="G120" s="586"/>
      <c r="H120" s="586"/>
      <c r="I120" s="586"/>
      <c r="J120" s="684"/>
      <c r="K120" s="684"/>
      <c r="L120" s="684"/>
      <c r="M120" s="684"/>
      <c r="N120" s="684"/>
      <c r="O120" s="684"/>
      <c r="P120" s="685"/>
      <c r="Q120" s="686"/>
      <c r="R120" s="684"/>
      <c r="S120" s="684"/>
      <c r="T120" s="684"/>
      <c r="U120" s="684"/>
      <c r="V120" s="586"/>
      <c r="W120" s="586"/>
      <c r="X120" s="586"/>
      <c r="Y120" s="586"/>
      <c r="Z120" s="586"/>
    </row>
    <row r="121" spans="1:26" ht="15.75" customHeight="1">
      <c r="A121" s="586"/>
      <c r="B121" s="586"/>
      <c r="C121" s="586"/>
      <c r="D121" s="586"/>
      <c r="E121" s="586"/>
      <c r="F121" s="586"/>
      <c r="G121" s="586"/>
      <c r="H121" s="586"/>
      <c r="I121" s="586"/>
      <c r="J121" s="684"/>
      <c r="K121" s="684"/>
      <c r="L121" s="684"/>
      <c r="M121" s="684"/>
      <c r="N121" s="684"/>
      <c r="O121" s="684"/>
      <c r="P121" s="685"/>
      <c r="Q121" s="686"/>
      <c r="R121" s="684"/>
      <c r="S121" s="684"/>
      <c r="T121" s="684"/>
      <c r="U121" s="684"/>
      <c r="V121" s="586"/>
      <c r="W121" s="586"/>
      <c r="X121" s="586"/>
      <c r="Y121" s="586"/>
      <c r="Z121" s="586"/>
    </row>
    <row r="122" spans="1:26" ht="15.75" customHeight="1">
      <c r="A122" s="586"/>
      <c r="B122" s="586"/>
      <c r="C122" s="586"/>
      <c r="D122" s="586"/>
      <c r="E122" s="586"/>
      <c r="F122" s="586"/>
      <c r="G122" s="586"/>
      <c r="H122" s="586"/>
      <c r="I122" s="586"/>
      <c r="J122" s="684"/>
      <c r="K122" s="684"/>
      <c r="L122" s="684"/>
      <c r="M122" s="684"/>
      <c r="N122" s="684"/>
      <c r="O122" s="684"/>
      <c r="P122" s="685"/>
      <c r="Q122" s="686"/>
      <c r="R122" s="684"/>
      <c r="S122" s="684"/>
      <c r="T122" s="684"/>
      <c r="U122" s="684"/>
      <c r="V122" s="586"/>
      <c r="W122" s="586"/>
      <c r="X122" s="586"/>
      <c r="Y122" s="586"/>
      <c r="Z122" s="586"/>
    </row>
    <row r="123" spans="1:26" ht="15.75" customHeight="1">
      <c r="A123" s="586"/>
      <c r="B123" s="586"/>
      <c r="C123" s="586"/>
      <c r="D123" s="586"/>
      <c r="E123" s="586"/>
      <c r="F123" s="586"/>
      <c r="G123" s="586"/>
      <c r="H123" s="586"/>
      <c r="I123" s="586"/>
      <c r="J123" s="684"/>
      <c r="K123" s="684"/>
      <c r="L123" s="684"/>
      <c r="M123" s="684"/>
      <c r="N123" s="684"/>
      <c r="O123" s="684"/>
      <c r="P123" s="685"/>
      <c r="Q123" s="686"/>
      <c r="R123" s="684"/>
      <c r="S123" s="684"/>
      <c r="T123" s="684"/>
      <c r="U123" s="684"/>
      <c r="V123" s="586"/>
      <c r="W123" s="586"/>
      <c r="X123" s="586"/>
      <c r="Y123" s="586"/>
      <c r="Z123" s="586"/>
    </row>
    <row r="124" spans="1:26" ht="15.75" customHeight="1">
      <c r="A124" s="586"/>
      <c r="B124" s="586"/>
      <c r="C124" s="586"/>
      <c r="D124" s="586"/>
      <c r="E124" s="586"/>
      <c r="F124" s="586"/>
      <c r="G124" s="586"/>
      <c r="H124" s="586"/>
      <c r="I124" s="586"/>
      <c r="J124" s="684"/>
      <c r="K124" s="684"/>
      <c r="L124" s="684"/>
      <c r="M124" s="684"/>
      <c r="N124" s="684"/>
      <c r="O124" s="684"/>
      <c r="P124" s="685"/>
      <c r="Q124" s="686"/>
      <c r="R124" s="684"/>
      <c r="S124" s="684"/>
      <c r="T124" s="684"/>
      <c r="U124" s="684"/>
      <c r="V124" s="586"/>
      <c r="W124" s="586"/>
      <c r="X124" s="586"/>
      <c r="Y124" s="586"/>
      <c r="Z124" s="586"/>
    </row>
    <row r="125" spans="1:26" ht="15.75" customHeight="1">
      <c r="A125" s="586"/>
      <c r="B125" s="586"/>
      <c r="C125" s="586"/>
      <c r="D125" s="586"/>
      <c r="E125" s="586"/>
      <c r="F125" s="586"/>
      <c r="G125" s="586"/>
      <c r="H125" s="586"/>
      <c r="I125" s="586"/>
      <c r="J125" s="684"/>
      <c r="K125" s="684"/>
      <c r="L125" s="684"/>
      <c r="M125" s="684"/>
      <c r="N125" s="684"/>
      <c r="O125" s="684"/>
      <c r="P125" s="685"/>
      <c r="Q125" s="686"/>
      <c r="R125" s="684"/>
      <c r="S125" s="684"/>
      <c r="T125" s="684"/>
      <c r="U125" s="684"/>
      <c r="V125" s="586"/>
      <c r="W125" s="586"/>
      <c r="X125" s="586"/>
      <c r="Y125" s="586"/>
      <c r="Z125" s="586"/>
    </row>
    <row r="126" spans="1:26" ht="15.75" customHeight="1">
      <c r="A126" s="586"/>
      <c r="B126" s="586"/>
      <c r="C126" s="586"/>
      <c r="D126" s="586"/>
      <c r="E126" s="586"/>
      <c r="F126" s="586"/>
      <c r="G126" s="586"/>
      <c r="H126" s="586"/>
      <c r="I126" s="586"/>
      <c r="J126" s="684"/>
      <c r="K126" s="684"/>
      <c r="L126" s="684"/>
      <c r="M126" s="684"/>
      <c r="N126" s="684"/>
      <c r="O126" s="684"/>
      <c r="P126" s="685"/>
      <c r="Q126" s="686"/>
      <c r="R126" s="684"/>
      <c r="S126" s="684"/>
      <c r="T126" s="684"/>
      <c r="U126" s="684"/>
      <c r="V126" s="586"/>
      <c r="W126" s="586"/>
      <c r="X126" s="586"/>
      <c r="Y126" s="586"/>
      <c r="Z126" s="586"/>
    </row>
    <row r="127" spans="1:26" ht="15.75" customHeight="1">
      <c r="A127" s="586"/>
      <c r="B127" s="586"/>
      <c r="C127" s="586"/>
      <c r="D127" s="586"/>
      <c r="E127" s="586"/>
      <c r="F127" s="586"/>
      <c r="G127" s="586"/>
      <c r="H127" s="586"/>
      <c r="I127" s="586"/>
      <c r="J127" s="684"/>
      <c r="K127" s="684"/>
      <c r="L127" s="684"/>
      <c r="M127" s="684"/>
      <c r="N127" s="684"/>
      <c r="O127" s="684"/>
      <c r="P127" s="685"/>
      <c r="Q127" s="686"/>
      <c r="R127" s="684"/>
      <c r="S127" s="684"/>
      <c r="T127" s="684"/>
      <c r="U127" s="684"/>
      <c r="V127" s="586"/>
      <c r="W127" s="586"/>
      <c r="X127" s="586"/>
      <c r="Y127" s="586"/>
      <c r="Z127" s="586"/>
    </row>
    <row r="128" spans="1:26" ht="15.75" customHeight="1">
      <c r="A128" s="586"/>
      <c r="B128" s="586"/>
      <c r="C128" s="586"/>
      <c r="D128" s="586"/>
      <c r="E128" s="586"/>
      <c r="F128" s="586"/>
      <c r="G128" s="586"/>
      <c r="H128" s="586"/>
      <c r="I128" s="586"/>
      <c r="J128" s="684"/>
      <c r="K128" s="684"/>
      <c r="L128" s="684"/>
      <c r="M128" s="684"/>
      <c r="N128" s="684"/>
      <c r="O128" s="684"/>
      <c r="P128" s="685"/>
      <c r="Q128" s="686"/>
      <c r="R128" s="684"/>
      <c r="S128" s="684"/>
      <c r="T128" s="684"/>
      <c r="U128" s="684"/>
      <c r="V128" s="586"/>
      <c r="W128" s="586"/>
      <c r="X128" s="586"/>
      <c r="Y128" s="586"/>
      <c r="Z128" s="586"/>
    </row>
    <row r="129" spans="1:26" ht="15.75" customHeight="1">
      <c r="A129" s="586"/>
      <c r="B129" s="586"/>
      <c r="C129" s="586"/>
      <c r="D129" s="586"/>
      <c r="E129" s="586"/>
      <c r="F129" s="586"/>
      <c r="G129" s="586"/>
      <c r="H129" s="586"/>
      <c r="I129" s="586"/>
      <c r="J129" s="684"/>
      <c r="K129" s="684"/>
      <c r="L129" s="684"/>
      <c r="M129" s="684"/>
      <c r="N129" s="684"/>
      <c r="O129" s="684"/>
      <c r="P129" s="685"/>
      <c r="Q129" s="686"/>
      <c r="R129" s="684"/>
      <c r="S129" s="684"/>
      <c r="T129" s="684"/>
      <c r="U129" s="684"/>
      <c r="V129" s="586"/>
      <c r="W129" s="586"/>
      <c r="X129" s="586"/>
      <c r="Y129" s="586"/>
      <c r="Z129" s="586"/>
    </row>
    <row r="130" spans="1:26" ht="15.75" customHeight="1">
      <c r="A130" s="586"/>
      <c r="B130" s="586"/>
      <c r="C130" s="586"/>
      <c r="D130" s="586"/>
      <c r="E130" s="586"/>
      <c r="F130" s="586"/>
      <c r="G130" s="586"/>
      <c r="H130" s="586"/>
      <c r="I130" s="586"/>
      <c r="J130" s="684"/>
      <c r="K130" s="684"/>
      <c r="L130" s="684"/>
      <c r="M130" s="684"/>
      <c r="N130" s="684"/>
      <c r="O130" s="684"/>
      <c r="P130" s="685"/>
      <c r="Q130" s="686"/>
      <c r="R130" s="684"/>
      <c r="S130" s="684"/>
      <c r="T130" s="684"/>
      <c r="U130" s="684"/>
      <c r="V130" s="586"/>
      <c r="W130" s="586"/>
      <c r="X130" s="586"/>
      <c r="Y130" s="586"/>
      <c r="Z130" s="586"/>
    </row>
    <row r="131" spans="1:26" ht="15.75" customHeight="1">
      <c r="A131" s="586"/>
      <c r="B131" s="586"/>
      <c r="C131" s="586"/>
      <c r="D131" s="586"/>
      <c r="E131" s="586"/>
      <c r="F131" s="586"/>
      <c r="G131" s="586"/>
      <c r="H131" s="586"/>
      <c r="I131" s="586"/>
      <c r="J131" s="684"/>
      <c r="K131" s="684"/>
      <c r="L131" s="684"/>
      <c r="M131" s="684"/>
      <c r="N131" s="684"/>
      <c r="O131" s="684"/>
      <c r="P131" s="685"/>
      <c r="Q131" s="686"/>
      <c r="R131" s="684"/>
      <c r="S131" s="684"/>
      <c r="T131" s="684"/>
      <c r="U131" s="684"/>
      <c r="V131" s="586"/>
      <c r="W131" s="586"/>
      <c r="X131" s="586"/>
      <c r="Y131" s="586"/>
      <c r="Z131" s="586"/>
    </row>
    <row r="132" spans="1:26" ht="15.75" customHeight="1">
      <c r="A132" s="586"/>
      <c r="B132" s="586"/>
      <c r="C132" s="586"/>
      <c r="D132" s="586"/>
      <c r="E132" s="586"/>
      <c r="F132" s="586"/>
      <c r="G132" s="586"/>
      <c r="H132" s="586"/>
      <c r="I132" s="586"/>
      <c r="J132" s="684"/>
      <c r="K132" s="684"/>
      <c r="L132" s="684"/>
      <c r="M132" s="684"/>
      <c r="N132" s="684"/>
      <c r="O132" s="684"/>
      <c r="P132" s="685"/>
      <c r="Q132" s="686"/>
      <c r="R132" s="684"/>
      <c r="S132" s="684"/>
      <c r="T132" s="684"/>
      <c r="U132" s="684"/>
      <c r="V132" s="586"/>
      <c r="W132" s="586"/>
      <c r="X132" s="586"/>
      <c r="Y132" s="586"/>
      <c r="Z132" s="586"/>
    </row>
    <row r="133" spans="1:26" ht="15.75" customHeight="1">
      <c r="A133" s="586"/>
      <c r="B133" s="586"/>
      <c r="C133" s="586"/>
      <c r="D133" s="586"/>
      <c r="E133" s="586"/>
      <c r="F133" s="586"/>
      <c r="G133" s="586"/>
      <c r="H133" s="586"/>
      <c r="I133" s="586"/>
      <c r="J133" s="684"/>
      <c r="K133" s="684"/>
      <c r="L133" s="684"/>
      <c r="M133" s="684"/>
      <c r="N133" s="684"/>
      <c r="O133" s="684"/>
      <c r="P133" s="685"/>
      <c r="Q133" s="686"/>
      <c r="R133" s="684"/>
      <c r="S133" s="684"/>
      <c r="T133" s="684"/>
      <c r="U133" s="684"/>
      <c r="V133" s="586"/>
      <c r="W133" s="586"/>
      <c r="X133" s="586"/>
      <c r="Y133" s="586"/>
      <c r="Z133" s="586"/>
    </row>
    <row r="134" spans="1:26" ht="15.75" customHeight="1">
      <c r="A134" s="586"/>
      <c r="B134" s="586"/>
      <c r="C134" s="586"/>
      <c r="D134" s="586"/>
      <c r="E134" s="586"/>
      <c r="F134" s="586"/>
      <c r="G134" s="586"/>
      <c r="H134" s="586"/>
      <c r="I134" s="586"/>
      <c r="J134" s="684"/>
      <c r="K134" s="684"/>
      <c r="L134" s="684"/>
      <c r="M134" s="684"/>
      <c r="N134" s="684"/>
      <c r="O134" s="684"/>
      <c r="P134" s="685"/>
      <c r="Q134" s="686"/>
      <c r="R134" s="684"/>
      <c r="S134" s="684"/>
      <c r="T134" s="684"/>
      <c r="U134" s="684"/>
      <c r="V134" s="586"/>
      <c r="W134" s="586"/>
      <c r="X134" s="586"/>
      <c r="Y134" s="586"/>
      <c r="Z134" s="586"/>
    </row>
    <row r="135" spans="1:26" ht="15.75" customHeight="1">
      <c r="A135" s="586"/>
      <c r="B135" s="586"/>
      <c r="C135" s="586"/>
      <c r="D135" s="586"/>
      <c r="E135" s="586"/>
      <c r="F135" s="586"/>
      <c r="G135" s="586"/>
      <c r="H135" s="586"/>
      <c r="I135" s="586"/>
      <c r="J135" s="684"/>
      <c r="K135" s="684"/>
      <c r="L135" s="684"/>
      <c r="M135" s="684"/>
      <c r="N135" s="684"/>
      <c r="O135" s="684"/>
      <c r="P135" s="685"/>
      <c r="Q135" s="686"/>
      <c r="R135" s="684"/>
      <c r="S135" s="684"/>
      <c r="T135" s="684"/>
      <c r="U135" s="684"/>
      <c r="V135" s="586"/>
      <c r="W135" s="586"/>
      <c r="X135" s="586"/>
      <c r="Y135" s="586"/>
      <c r="Z135" s="586"/>
    </row>
    <row r="136" spans="1:26" ht="15.75" customHeight="1">
      <c r="A136" s="586"/>
      <c r="B136" s="586"/>
      <c r="C136" s="586"/>
      <c r="D136" s="586"/>
      <c r="E136" s="586"/>
      <c r="F136" s="586"/>
      <c r="G136" s="586"/>
      <c r="H136" s="586"/>
      <c r="I136" s="586"/>
      <c r="J136" s="684"/>
      <c r="K136" s="684"/>
      <c r="L136" s="684"/>
      <c r="M136" s="684"/>
      <c r="N136" s="684"/>
      <c r="O136" s="684"/>
      <c r="P136" s="685"/>
      <c r="Q136" s="686"/>
      <c r="R136" s="684"/>
      <c r="S136" s="684"/>
      <c r="T136" s="684"/>
      <c r="U136" s="684"/>
      <c r="V136" s="586"/>
      <c r="W136" s="586"/>
      <c r="X136" s="586"/>
      <c r="Y136" s="586"/>
      <c r="Z136" s="586"/>
    </row>
    <row r="137" spans="1:26" ht="15.75" customHeight="1">
      <c r="A137" s="586"/>
      <c r="B137" s="586"/>
      <c r="C137" s="586"/>
      <c r="D137" s="586"/>
      <c r="E137" s="586"/>
      <c r="F137" s="586"/>
      <c r="G137" s="586"/>
      <c r="H137" s="586"/>
      <c r="I137" s="586"/>
      <c r="J137" s="684"/>
      <c r="K137" s="684"/>
      <c r="L137" s="684"/>
      <c r="M137" s="684"/>
      <c r="N137" s="684"/>
      <c r="O137" s="684"/>
      <c r="P137" s="685"/>
      <c r="Q137" s="686"/>
      <c r="R137" s="684"/>
      <c r="S137" s="684"/>
      <c r="T137" s="684"/>
      <c r="U137" s="684"/>
      <c r="V137" s="586"/>
      <c r="W137" s="586"/>
      <c r="X137" s="586"/>
      <c r="Y137" s="586"/>
      <c r="Z137" s="586"/>
    </row>
    <row r="138" spans="1:26" ht="15.75" customHeight="1">
      <c r="A138" s="586"/>
      <c r="B138" s="586"/>
      <c r="C138" s="586"/>
      <c r="D138" s="586"/>
      <c r="E138" s="586"/>
      <c r="F138" s="586"/>
      <c r="G138" s="586"/>
      <c r="H138" s="586"/>
      <c r="I138" s="586"/>
      <c r="J138" s="684"/>
      <c r="K138" s="684"/>
      <c r="L138" s="684"/>
      <c r="M138" s="684"/>
      <c r="N138" s="684"/>
      <c r="O138" s="684"/>
      <c r="P138" s="685"/>
      <c r="Q138" s="686"/>
      <c r="R138" s="684"/>
      <c r="S138" s="684"/>
      <c r="T138" s="684"/>
      <c r="U138" s="684"/>
      <c r="V138" s="586"/>
      <c r="W138" s="586"/>
      <c r="X138" s="586"/>
      <c r="Y138" s="586"/>
      <c r="Z138" s="586"/>
    </row>
    <row r="139" spans="1:26" ht="15.75" customHeight="1">
      <c r="A139" s="586"/>
      <c r="B139" s="586"/>
      <c r="C139" s="586"/>
      <c r="D139" s="586"/>
      <c r="E139" s="586"/>
      <c r="F139" s="586"/>
      <c r="G139" s="586"/>
      <c r="H139" s="586"/>
      <c r="I139" s="586"/>
      <c r="J139" s="684"/>
      <c r="K139" s="684"/>
      <c r="L139" s="684"/>
      <c r="M139" s="684"/>
      <c r="N139" s="684"/>
      <c r="O139" s="684"/>
      <c r="P139" s="685"/>
      <c r="Q139" s="686"/>
      <c r="R139" s="684"/>
      <c r="S139" s="684"/>
      <c r="T139" s="684"/>
      <c r="U139" s="684"/>
      <c r="V139" s="586"/>
      <c r="W139" s="586"/>
      <c r="X139" s="586"/>
      <c r="Y139" s="586"/>
      <c r="Z139" s="586"/>
    </row>
    <row r="140" spans="1:26" ht="15.75" customHeight="1">
      <c r="A140" s="586"/>
      <c r="B140" s="586"/>
      <c r="C140" s="586"/>
      <c r="D140" s="586"/>
      <c r="E140" s="586"/>
      <c r="F140" s="586"/>
      <c r="G140" s="586"/>
      <c r="H140" s="586"/>
      <c r="I140" s="586"/>
      <c r="J140" s="684"/>
      <c r="K140" s="684"/>
      <c r="L140" s="684"/>
      <c r="M140" s="684"/>
      <c r="N140" s="684"/>
      <c r="O140" s="684"/>
      <c r="P140" s="685"/>
      <c r="Q140" s="686"/>
      <c r="R140" s="684"/>
      <c r="S140" s="684"/>
      <c r="T140" s="684"/>
      <c r="U140" s="684"/>
      <c r="V140" s="586"/>
      <c r="W140" s="586"/>
      <c r="X140" s="586"/>
      <c r="Y140" s="586"/>
      <c r="Z140" s="586"/>
    </row>
    <row r="141" spans="1:26" ht="15.75" customHeight="1">
      <c r="A141" s="586"/>
      <c r="B141" s="586"/>
      <c r="C141" s="586"/>
      <c r="D141" s="586"/>
      <c r="E141" s="586"/>
      <c r="F141" s="586"/>
      <c r="G141" s="586"/>
      <c r="H141" s="586"/>
      <c r="I141" s="586"/>
      <c r="J141" s="684"/>
      <c r="K141" s="684"/>
      <c r="L141" s="684"/>
      <c r="M141" s="684"/>
      <c r="N141" s="684"/>
      <c r="O141" s="684"/>
      <c r="P141" s="685"/>
      <c r="Q141" s="686"/>
      <c r="R141" s="684"/>
      <c r="S141" s="684"/>
      <c r="T141" s="684"/>
      <c r="U141" s="684"/>
      <c r="V141" s="586"/>
      <c r="W141" s="586"/>
      <c r="X141" s="586"/>
      <c r="Y141" s="586"/>
      <c r="Z141" s="586"/>
    </row>
    <row r="142" spans="1:26" ht="15.75" customHeight="1">
      <c r="A142" s="586"/>
      <c r="B142" s="586"/>
      <c r="C142" s="586"/>
      <c r="D142" s="586"/>
      <c r="E142" s="586"/>
      <c r="F142" s="586"/>
      <c r="G142" s="586"/>
      <c r="H142" s="586"/>
      <c r="I142" s="586"/>
      <c r="J142" s="684"/>
      <c r="K142" s="684"/>
      <c r="L142" s="684"/>
      <c r="M142" s="684"/>
      <c r="N142" s="684"/>
      <c r="O142" s="684"/>
      <c r="P142" s="685"/>
      <c r="Q142" s="686"/>
      <c r="R142" s="684"/>
      <c r="S142" s="684"/>
      <c r="T142" s="684"/>
      <c r="U142" s="684"/>
      <c r="V142" s="586"/>
      <c r="W142" s="586"/>
      <c r="X142" s="586"/>
      <c r="Y142" s="586"/>
      <c r="Z142" s="586"/>
    </row>
    <row r="143" spans="1:26" ht="15.75" customHeight="1">
      <c r="A143" s="586"/>
      <c r="B143" s="586"/>
      <c r="C143" s="586"/>
      <c r="D143" s="586"/>
      <c r="E143" s="586"/>
      <c r="F143" s="586"/>
      <c r="G143" s="586"/>
      <c r="H143" s="586"/>
      <c r="I143" s="586"/>
      <c r="J143" s="684"/>
      <c r="K143" s="684"/>
      <c r="L143" s="684"/>
      <c r="M143" s="684"/>
      <c r="N143" s="684"/>
      <c r="O143" s="684"/>
      <c r="P143" s="685"/>
      <c r="Q143" s="686"/>
      <c r="R143" s="684"/>
      <c r="S143" s="684"/>
      <c r="T143" s="684"/>
      <c r="U143" s="684"/>
      <c r="V143" s="586"/>
      <c r="W143" s="586"/>
      <c r="X143" s="586"/>
      <c r="Y143" s="586"/>
      <c r="Z143" s="586"/>
    </row>
    <row r="144" spans="1:26" ht="15.75" customHeight="1">
      <c r="A144" s="586"/>
      <c r="B144" s="586"/>
      <c r="C144" s="586"/>
      <c r="D144" s="586"/>
      <c r="E144" s="586"/>
      <c r="F144" s="586"/>
      <c r="G144" s="586"/>
      <c r="H144" s="586"/>
      <c r="I144" s="586"/>
      <c r="J144" s="684"/>
      <c r="K144" s="684"/>
      <c r="L144" s="684"/>
      <c r="M144" s="684"/>
      <c r="N144" s="684"/>
      <c r="O144" s="684"/>
      <c r="P144" s="685"/>
      <c r="Q144" s="686"/>
      <c r="R144" s="684"/>
      <c r="S144" s="684"/>
      <c r="T144" s="684"/>
      <c r="U144" s="684"/>
      <c r="V144" s="586"/>
      <c r="W144" s="586"/>
      <c r="X144" s="586"/>
      <c r="Y144" s="586"/>
      <c r="Z144" s="586"/>
    </row>
    <row r="145" spans="1:26" ht="15.75" customHeight="1">
      <c r="A145" s="586"/>
      <c r="B145" s="586"/>
      <c r="C145" s="586"/>
      <c r="D145" s="586"/>
      <c r="E145" s="586"/>
      <c r="F145" s="586"/>
      <c r="G145" s="586"/>
      <c r="H145" s="586"/>
      <c r="I145" s="586"/>
      <c r="J145" s="684"/>
      <c r="K145" s="684"/>
      <c r="L145" s="684"/>
      <c r="M145" s="684"/>
      <c r="N145" s="684"/>
      <c r="O145" s="684"/>
      <c r="P145" s="685"/>
      <c r="Q145" s="686"/>
      <c r="R145" s="684"/>
      <c r="S145" s="684"/>
      <c r="T145" s="684"/>
      <c r="U145" s="684"/>
      <c r="V145" s="586"/>
      <c r="W145" s="586"/>
      <c r="X145" s="586"/>
      <c r="Y145" s="586"/>
      <c r="Z145" s="586"/>
    </row>
    <row r="146" spans="1:26" ht="15.75" customHeight="1">
      <c r="A146" s="586"/>
      <c r="B146" s="586"/>
      <c r="C146" s="586"/>
      <c r="D146" s="586"/>
      <c r="E146" s="586"/>
      <c r="F146" s="586"/>
      <c r="G146" s="586"/>
      <c r="H146" s="586"/>
      <c r="I146" s="586"/>
      <c r="J146" s="684"/>
      <c r="K146" s="684"/>
      <c r="L146" s="684"/>
      <c r="M146" s="684"/>
      <c r="N146" s="684"/>
      <c r="O146" s="684"/>
      <c r="P146" s="685"/>
      <c r="Q146" s="686"/>
      <c r="R146" s="684"/>
      <c r="S146" s="684"/>
      <c r="T146" s="684"/>
      <c r="U146" s="684"/>
      <c r="V146" s="586"/>
      <c r="W146" s="586"/>
      <c r="X146" s="586"/>
      <c r="Y146" s="586"/>
      <c r="Z146" s="586"/>
    </row>
    <row r="147" spans="1:26" ht="15.75" customHeight="1">
      <c r="A147" s="586"/>
      <c r="B147" s="586"/>
      <c r="C147" s="586"/>
      <c r="D147" s="586"/>
      <c r="E147" s="586"/>
      <c r="F147" s="586"/>
      <c r="G147" s="586"/>
      <c r="H147" s="586"/>
      <c r="I147" s="586"/>
      <c r="J147" s="684"/>
      <c r="K147" s="684"/>
      <c r="L147" s="684"/>
      <c r="M147" s="684"/>
      <c r="N147" s="684"/>
      <c r="O147" s="684"/>
      <c r="P147" s="685"/>
      <c r="Q147" s="686"/>
      <c r="R147" s="684"/>
      <c r="S147" s="684"/>
      <c r="T147" s="684"/>
      <c r="U147" s="684"/>
      <c r="V147" s="586"/>
      <c r="W147" s="586"/>
      <c r="X147" s="586"/>
      <c r="Y147" s="586"/>
      <c r="Z147" s="586"/>
    </row>
    <row r="148" spans="1:26" ht="15.75" customHeight="1">
      <c r="A148" s="586"/>
      <c r="B148" s="586"/>
      <c r="C148" s="586"/>
      <c r="D148" s="586"/>
      <c r="E148" s="586"/>
      <c r="F148" s="586"/>
      <c r="G148" s="586"/>
      <c r="H148" s="586"/>
      <c r="I148" s="586"/>
      <c r="J148" s="684"/>
      <c r="K148" s="684"/>
      <c r="L148" s="684"/>
      <c r="M148" s="684"/>
      <c r="N148" s="684"/>
      <c r="O148" s="684"/>
      <c r="P148" s="685"/>
      <c r="Q148" s="686"/>
      <c r="R148" s="684"/>
      <c r="S148" s="684"/>
      <c r="T148" s="684"/>
      <c r="U148" s="684"/>
      <c r="V148" s="586"/>
      <c r="W148" s="586"/>
      <c r="X148" s="586"/>
      <c r="Y148" s="586"/>
      <c r="Z148" s="586"/>
    </row>
    <row r="149" spans="1:26" ht="15.75" customHeight="1">
      <c r="A149" s="586"/>
      <c r="B149" s="586"/>
      <c r="C149" s="586"/>
      <c r="D149" s="586"/>
      <c r="E149" s="586"/>
      <c r="F149" s="586"/>
      <c r="G149" s="586"/>
      <c r="H149" s="586"/>
      <c r="I149" s="586"/>
      <c r="J149" s="684"/>
      <c r="K149" s="684"/>
      <c r="L149" s="684"/>
      <c r="M149" s="684"/>
      <c r="N149" s="684"/>
      <c r="O149" s="684"/>
      <c r="P149" s="685"/>
      <c r="Q149" s="686"/>
      <c r="R149" s="684"/>
      <c r="S149" s="684"/>
      <c r="T149" s="684"/>
      <c r="U149" s="684"/>
      <c r="V149" s="586"/>
      <c r="W149" s="586"/>
      <c r="X149" s="586"/>
      <c r="Y149" s="586"/>
      <c r="Z149" s="586"/>
    </row>
    <row r="150" spans="1:26" ht="15.75" customHeight="1">
      <c r="A150" s="586"/>
      <c r="B150" s="586"/>
      <c r="C150" s="586"/>
      <c r="D150" s="586"/>
      <c r="E150" s="586"/>
      <c r="F150" s="586"/>
      <c r="G150" s="586"/>
      <c r="H150" s="586"/>
      <c r="I150" s="586"/>
      <c r="J150" s="684"/>
      <c r="K150" s="684"/>
      <c r="L150" s="684"/>
      <c r="M150" s="684"/>
      <c r="N150" s="684"/>
      <c r="O150" s="684"/>
      <c r="P150" s="685"/>
      <c r="Q150" s="686"/>
      <c r="R150" s="684"/>
      <c r="S150" s="684"/>
      <c r="T150" s="684"/>
      <c r="U150" s="684"/>
      <c r="V150" s="586"/>
      <c r="W150" s="586"/>
      <c r="X150" s="586"/>
      <c r="Y150" s="586"/>
      <c r="Z150" s="586"/>
    </row>
    <row r="151" spans="1:26" ht="15.75" customHeight="1">
      <c r="A151" s="586"/>
      <c r="B151" s="586"/>
      <c r="C151" s="586"/>
      <c r="D151" s="586"/>
      <c r="E151" s="586"/>
      <c r="F151" s="586"/>
      <c r="G151" s="586"/>
      <c r="H151" s="586"/>
      <c r="I151" s="586"/>
      <c r="J151" s="684"/>
      <c r="K151" s="684"/>
      <c r="L151" s="684"/>
      <c r="M151" s="684"/>
      <c r="N151" s="684"/>
      <c r="O151" s="684"/>
      <c r="P151" s="685"/>
      <c r="Q151" s="686"/>
      <c r="R151" s="684"/>
      <c r="S151" s="684"/>
      <c r="T151" s="684"/>
      <c r="U151" s="684"/>
      <c r="V151" s="586"/>
      <c r="W151" s="586"/>
      <c r="X151" s="586"/>
      <c r="Y151" s="586"/>
      <c r="Z151" s="586"/>
    </row>
    <row r="152" spans="1:26" ht="15.75" customHeight="1">
      <c r="A152" s="586"/>
      <c r="B152" s="586"/>
      <c r="C152" s="586"/>
      <c r="D152" s="586"/>
      <c r="E152" s="586"/>
      <c r="F152" s="586"/>
      <c r="G152" s="586"/>
      <c r="H152" s="586"/>
      <c r="I152" s="586"/>
      <c r="J152" s="684"/>
      <c r="K152" s="684"/>
      <c r="L152" s="684"/>
      <c r="M152" s="684"/>
      <c r="N152" s="684"/>
      <c r="O152" s="684"/>
      <c r="P152" s="685"/>
      <c r="Q152" s="686"/>
      <c r="R152" s="684"/>
      <c r="S152" s="684"/>
      <c r="T152" s="684"/>
      <c r="U152" s="684"/>
      <c r="V152" s="586"/>
      <c r="W152" s="586"/>
      <c r="X152" s="586"/>
      <c r="Y152" s="586"/>
      <c r="Z152" s="586"/>
    </row>
    <row r="153" spans="1:26" ht="15.75" customHeight="1">
      <c r="A153" s="586"/>
      <c r="B153" s="586"/>
      <c r="C153" s="586"/>
      <c r="D153" s="586"/>
      <c r="E153" s="586"/>
      <c r="F153" s="586"/>
      <c r="G153" s="586"/>
      <c r="H153" s="586"/>
      <c r="I153" s="586"/>
      <c r="J153" s="684"/>
      <c r="K153" s="684"/>
      <c r="L153" s="684"/>
      <c r="M153" s="684"/>
      <c r="N153" s="684"/>
      <c r="O153" s="684"/>
      <c r="P153" s="685"/>
      <c r="Q153" s="686"/>
      <c r="R153" s="684"/>
      <c r="S153" s="684"/>
      <c r="T153" s="684"/>
      <c r="U153" s="684"/>
      <c r="V153" s="586"/>
      <c r="W153" s="586"/>
      <c r="X153" s="586"/>
      <c r="Y153" s="586"/>
      <c r="Z153" s="586"/>
    </row>
    <row r="154" spans="1:26" ht="15.75" customHeight="1">
      <c r="A154" s="586"/>
      <c r="B154" s="586"/>
      <c r="C154" s="586"/>
      <c r="D154" s="586"/>
      <c r="E154" s="586"/>
      <c r="F154" s="586"/>
      <c r="G154" s="586"/>
      <c r="H154" s="586"/>
      <c r="I154" s="586"/>
      <c r="J154" s="684"/>
      <c r="K154" s="684"/>
      <c r="L154" s="684"/>
      <c r="M154" s="684"/>
      <c r="N154" s="684"/>
      <c r="O154" s="684"/>
      <c r="P154" s="685"/>
      <c r="Q154" s="686"/>
      <c r="R154" s="684"/>
      <c r="S154" s="684"/>
      <c r="T154" s="684"/>
      <c r="U154" s="684"/>
      <c r="V154" s="586"/>
      <c r="W154" s="586"/>
      <c r="X154" s="586"/>
      <c r="Y154" s="586"/>
      <c r="Z154" s="586"/>
    </row>
    <row r="155" spans="1:26" ht="15.75" customHeight="1">
      <c r="A155" s="586"/>
      <c r="B155" s="586"/>
      <c r="C155" s="586"/>
      <c r="D155" s="586"/>
      <c r="E155" s="586"/>
      <c r="F155" s="586"/>
      <c r="G155" s="586"/>
      <c r="H155" s="586"/>
      <c r="I155" s="586"/>
      <c r="J155" s="684"/>
      <c r="K155" s="684"/>
      <c r="L155" s="684"/>
      <c r="M155" s="684"/>
      <c r="N155" s="684"/>
      <c r="O155" s="684"/>
      <c r="P155" s="685"/>
      <c r="Q155" s="686"/>
      <c r="R155" s="684"/>
      <c r="S155" s="684"/>
      <c r="T155" s="684"/>
      <c r="U155" s="684"/>
      <c r="V155" s="586"/>
      <c r="W155" s="586"/>
      <c r="X155" s="586"/>
      <c r="Y155" s="586"/>
      <c r="Z155" s="586"/>
    </row>
    <row r="156" spans="1:26" ht="15.75" customHeight="1">
      <c r="A156" s="586"/>
      <c r="B156" s="586"/>
      <c r="C156" s="586"/>
      <c r="D156" s="586"/>
      <c r="E156" s="586"/>
      <c r="F156" s="586"/>
      <c r="G156" s="586"/>
      <c r="H156" s="586"/>
      <c r="I156" s="586"/>
      <c r="J156" s="684"/>
      <c r="K156" s="684"/>
      <c r="L156" s="684"/>
      <c r="M156" s="684"/>
      <c r="N156" s="684"/>
      <c r="O156" s="684"/>
      <c r="P156" s="685"/>
      <c r="Q156" s="686"/>
      <c r="R156" s="684"/>
      <c r="S156" s="684"/>
      <c r="T156" s="684"/>
      <c r="U156" s="684"/>
      <c r="V156" s="586"/>
      <c r="W156" s="586"/>
      <c r="X156" s="586"/>
      <c r="Y156" s="586"/>
      <c r="Z156" s="586"/>
    </row>
    <row r="157" spans="1:26" ht="15.75" customHeight="1">
      <c r="A157" s="586"/>
      <c r="B157" s="586"/>
      <c r="C157" s="586"/>
      <c r="D157" s="586"/>
      <c r="E157" s="586"/>
      <c r="F157" s="586"/>
      <c r="G157" s="586"/>
      <c r="H157" s="586"/>
      <c r="I157" s="586"/>
      <c r="J157" s="684"/>
      <c r="K157" s="684"/>
      <c r="L157" s="684"/>
      <c r="M157" s="684"/>
      <c r="N157" s="684"/>
      <c r="O157" s="684"/>
      <c r="P157" s="685"/>
      <c r="Q157" s="686"/>
      <c r="R157" s="684"/>
      <c r="S157" s="684"/>
      <c r="T157" s="684"/>
      <c r="U157" s="684"/>
      <c r="V157" s="586"/>
      <c r="W157" s="586"/>
      <c r="X157" s="586"/>
      <c r="Y157" s="586"/>
      <c r="Z157" s="586"/>
    </row>
    <row r="158" spans="1:26" ht="15.75" customHeight="1">
      <c r="A158" s="586"/>
      <c r="B158" s="586"/>
      <c r="C158" s="586"/>
      <c r="D158" s="586"/>
      <c r="E158" s="586"/>
      <c r="F158" s="586"/>
      <c r="G158" s="586"/>
      <c r="H158" s="586"/>
      <c r="I158" s="586"/>
      <c r="J158" s="684"/>
      <c r="K158" s="684"/>
      <c r="L158" s="684"/>
      <c r="M158" s="684"/>
      <c r="N158" s="684"/>
      <c r="O158" s="684"/>
      <c r="P158" s="685"/>
      <c r="Q158" s="686"/>
      <c r="R158" s="684"/>
      <c r="S158" s="684"/>
      <c r="T158" s="684"/>
      <c r="U158" s="684"/>
      <c r="V158" s="586"/>
      <c r="W158" s="586"/>
      <c r="X158" s="586"/>
      <c r="Y158" s="586"/>
      <c r="Z158" s="586"/>
    </row>
    <row r="159" spans="1:26" ht="15.75" customHeight="1">
      <c r="A159" s="586"/>
      <c r="B159" s="586"/>
      <c r="C159" s="586"/>
      <c r="D159" s="586"/>
      <c r="E159" s="586"/>
      <c r="F159" s="586"/>
      <c r="G159" s="586"/>
      <c r="H159" s="586"/>
      <c r="I159" s="586"/>
      <c r="J159" s="684"/>
      <c r="K159" s="684"/>
      <c r="L159" s="684"/>
      <c r="M159" s="684"/>
      <c r="N159" s="684"/>
      <c r="O159" s="684"/>
      <c r="P159" s="685"/>
      <c r="Q159" s="686"/>
      <c r="R159" s="684"/>
      <c r="S159" s="684"/>
      <c r="T159" s="684"/>
      <c r="U159" s="684"/>
      <c r="V159" s="586"/>
      <c r="W159" s="586"/>
      <c r="X159" s="586"/>
      <c r="Y159" s="586"/>
      <c r="Z159" s="586"/>
    </row>
    <row r="160" spans="1:26" ht="15.75" customHeight="1">
      <c r="A160" s="586"/>
      <c r="B160" s="586"/>
      <c r="C160" s="586"/>
      <c r="D160" s="586"/>
      <c r="E160" s="586"/>
      <c r="F160" s="586"/>
      <c r="G160" s="586"/>
      <c r="H160" s="586"/>
      <c r="I160" s="586"/>
      <c r="J160" s="684"/>
      <c r="K160" s="684"/>
      <c r="L160" s="684"/>
      <c r="M160" s="684"/>
      <c r="N160" s="684"/>
      <c r="O160" s="684"/>
      <c r="P160" s="685"/>
      <c r="Q160" s="686"/>
      <c r="R160" s="684"/>
      <c r="S160" s="684"/>
      <c r="T160" s="684"/>
      <c r="U160" s="684"/>
      <c r="V160" s="586"/>
      <c r="W160" s="586"/>
      <c r="X160" s="586"/>
      <c r="Y160" s="586"/>
      <c r="Z160" s="586"/>
    </row>
    <row r="161" spans="1:26" ht="15.75" customHeight="1">
      <c r="A161" s="586"/>
      <c r="B161" s="586"/>
      <c r="C161" s="586"/>
      <c r="D161" s="586"/>
      <c r="E161" s="586"/>
      <c r="F161" s="586"/>
      <c r="G161" s="586"/>
      <c r="H161" s="586"/>
      <c r="I161" s="586"/>
      <c r="J161" s="684"/>
      <c r="K161" s="684"/>
      <c r="L161" s="684"/>
      <c r="M161" s="684"/>
      <c r="N161" s="684"/>
      <c r="O161" s="684"/>
      <c r="P161" s="685"/>
      <c r="Q161" s="686"/>
      <c r="R161" s="684"/>
      <c r="S161" s="684"/>
      <c r="T161" s="684"/>
      <c r="U161" s="684"/>
      <c r="V161" s="586"/>
      <c r="W161" s="586"/>
      <c r="X161" s="586"/>
      <c r="Y161" s="586"/>
      <c r="Z161" s="586"/>
    </row>
    <row r="162" spans="1:26" ht="15.75" customHeight="1">
      <c r="A162" s="586"/>
      <c r="B162" s="586"/>
      <c r="C162" s="586"/>
      <c r="D162" s="586"/>
      <c r="E162" s="586"/>
      <c r="F162" s="586"/>
      <c r="G162" s="586"/>
      <c r="H162" s="586"/>
      <c r="I162" s="586"/>
      <c r="J162" s="684"/>
      <c r="K162" s="684"/>
      <c r="L162" s="684"/>
      <c r="M162" s="684"/>
      <c r="N162" s="684"/>
      <c r="O162" s="684"/>
      <c r="P162" s="685"/>
      <c r="Q162" s="686"/>
      <c r="R162" s="684"/>
      <c r="S162" s="684"/>
      <c r="T162" s="684"/>
      <c r="U162" s="684"/>
      <c r="V162" s="586"/>
      <c r="W162" s="586"/>
      <c r="X162" s="586"/>
      <c r="Y162" s="586"/>
      <c r="Z162" s="586"/>
    </row>
    <row r="163" spans="1:26" ht="15.75" customHeight="1">
      <c r="A163" s="586"/>
      <c r="B163" s="586"/>
      <c r="C163" s="586"/>
      <c r="D163" s="586"/>
      <c r="E163" s="586"/>
      <c r="F163" s="586"/>
      <c r="G163" s="586"/>
      <c r="H163" s="586"/>
      <c r="I163" s="586"/>
      <c r="J163" s="684"/>
      <c r="K163" s="684"/>
      <c r="L163" s="684"/>
      <c r="M163" s="684"/>
      <c r="N163" s="684"/>
      <c r="O163" s="684"/>
      <c r="P163" s="685"/>
      <c r="Q163" s="686"/>
      <c r="R163" s="684"/>
      <c r="S163" s="684"/>
      <c r="T163" s="684"/>
      <c r="U163" s="684"/>
      <c r="V163" s="586"/>
      <c r="W163" s="586"/>
      <c r="X163" s="586"/>
      <c r="Y163" s="586"/>
      <c r="Z163" s="586"/>
    </row>
    <row r="164" spans="1:26" ht="15.75" customHeight="1">
      <c r="A164" s="586"/>
      <c r="B164" s="586"/>
      <c r="C164" s="586"/>
      <c r="D164" s="586"/>
      <c r="E164" s="586"/>
      <c r="F164" s="586"/>
      <c r="G164" s="586"/>
      <c r="H164" s="586"/>
      <c r="I164" s="586"/>
      <c r="J164" s="684"/>
      <c r="K164" s="684"/>
      <c r="L164" s="684"/>
      <c r="M164" s="684"/>
      <c r="N164" s="684"/>
      <c r="O164" s="684"/>
      <c r="P164" s="685"/>
      <c r="Q164" s="686"/>
      <c r="R164" s="684"/>
      <c r="S164" s="684"/>
      <c r="T164" s="684"/>
      <c r="U164" s="684"/>
      <c r="V164" s="586"/>
      <c r="W164" s="586"/>
      <c r="X164" s="586"/>
      <c r="Y164" s="586"/>
      <c r="Z164" s="586"/>
    </row>
    <row r="165" spans="1:26" ht="15.75" customHeight="1">
      <c r="A165" s="586"/>
      <c r="B165" s="586"/>
      <c r="C165" s="586"/>
      <c r="D165" s="586"/>
      <c r="E165" s="586"/>
      <c r="F165" s="586"/>
      <c r="G165" s="586"/>
      <c r="H165" s="586"/>
      <c r="I165" s="586"/>
      <c r="J165" s="684"/>
      <c r="K165" s="684"/>
      <c r="L165" s="684"/>
      <c r="M165" s="684"/>
      <c r="N165" s="684"/>
      <c r="O165" s="684"/>
      <c r="P165" s="685"/>
      <c r="Q165" s="686"/>
      <c r="R165" s="684"/>
      <c r="S165" s="684"/>
      <c r="T165" s="684"/>
      <c r="U165" s="684"/>
      <c r="V165" s="586"/>
      <c r="W165" s="586"/>
      <c r="X165" s="586"/>
      <c r="Y165" s="586"/>
      <c r="Z165" s="586"/>
    </row>
    <row r="166" spans="1:26" ht="15.75" customHeight="1">
      <c r="A166" s="586"/>
      <c r="B166" s="586"/>
      <c r="C166" s="586"/>
      <c r="D166" s="586"/>
      <c r="E166" s="586"/>
      <c r="F166" s="586"/>
      <c r="G166" s="586"/>
      <c r="H166" s="586"/>
      <c r="I166" s="586"/>
      <c r="J166" s="684"/>
      <c r="K166" s="684"/>
      <c r="L166" s="684"/>
      <c r="M166" s="684"/>
      <c r="N166" s="684"/>
      <c r="O166" s="684"/>
      <c r="P166" s="685"/>
      <c r="Q166" s="686"/>
      <c r="R166" s="684"/>
      <c r="S166" s="684"/>
      <c r="T166" s="684"/>
      <c r="U166" s="684"/>
      <c r="V166" s="586"/>
      <c r="W166" s="586"/>
      <c r="X166" s="586"/>
      <c r="Y166" s="586"/>
      <c r="Z166" s="586"/>
    </row>
    <row r="167" spans="1:26" ht="15.75" customHeight="1">
      <c r="A167" s="586"/>
      <c r="B167" s="586"/>
      <c r="C167" s="586"/>
      <c r="D167" s="586"/>
      <c r="E167" s="586"/>
      <c r="F167" s="586"/>
      <c r="G167" s="586"/>
      <c r="H167" s="586"/>
      <c r="I167" s="586"/>
      <c r="J167" s="684"/>
      <c r="K167" s="684"/>
      <c r="L167" s="684"/>
      <c r="M167" s="684"/>
      <c r="N167" s="684"/>
      <c r="O167" s="684"/>
      <c r="P167" s="685"/>
      <c r="Q167" s="686"/>
      <c r="R167" s="684"/>
      <c r="S167" s="684"/>
      <c r="T167" s="684"/>
      <c r="U167" s="684"/>
      <c r="V167" s="586"/>
      <c r="W167" s="586"/>
      <c r="X167" s="586"/>
      <c r="Y167" s="586"/>
      <c r="Z167" s="586"/>
    </row>
    <row r="168" spans="1:26" ht="15.75" customHeight="1">
      <c r="A168" s="586"/>
      <c r="B168" s="586"/>
      <c r="C168" s="586"/>
      <c r="D168" s="586"/>
      <c r="E168" s="586"/>
      <c r="F168" s="586"/>
      <c r="G168" s="586"/>
      <c r="H168" s="586"/>
      <c r="I168" s="586"/>
      <c r="J168" s="684"/>
      <c r="K168" s="684"/>
      <c r="L168" s="684"/>
      <c r="M168" s="684"/>
      <c r="N168" s="684"/>
      <c r="O168" s="684"/>
      <c r="P168" s="685"/>
      <c r="Q168" s="686"/>
      <c r="R168" s="684"/>
      <c r="S168" s="684"/>
      <c r="T168" s="684"/>
      <c r="U168" s="684"/>
      <c r="V168" s="586"/>
      <c r="W168" s="586"/>
      <c r="X168" s="586"/>
      <c r="Y168" s="586"/>
      <c r="Z168" s="586"/>
    </row>
    <row r="169" spans="1:26" ht="15.75" customHeight="1">
      <c r="A169" s="586"/>
      <c r="B169" s="586"/>
      <c r="C169" s="586"/>
      <c r="D169" s="586"/>
      <c r="E169" s="586"/>
      <c r="F169" s="586"/>
      <c r="G169" s="586"/>
      <c r="H169" s="586"/>
      <c r="I169" s="586"/>
      <c r="J169" s="684"/>
      <c r="K169" s="684"/>
      <c r="L169" s="684"/>
      <c r="M169" s="684"/>
      <c r="N169" s="684"/>
      <c r="O169" s="684"/>
      <c r="P169" s="685"/>
      <c r="Q169" s="686"/>
      <c r="R169" s="684"/>
      <c r="S169" s="684"/>
      <c r="T169" s="684"/>
      <c r="U169" s="684"/>
      <c r="V169" s="586"/>
      <c r="W169" s="586"/>
      <c r="X169" s="586"/>
      <c r="Y169" s="586"/>
      <c r="Z169" s="586"/>
    </row>
    <row r="170" spans="1:26" ht="15.75" customHeight="1">
      <c r="A170" s="586"/>
      <c r="B170" s="586"/>
      <c r="C170" s="586"/>
      <c r="D170" s="586"/>
      <c r="E170" s="586"/>
      <c r="F170" s="586"/>
      <c r="G170" s="586"/>
      <c r="H170" s="586"/>
      <c r="I170" s="586"/>
      <c r="J170" s="684"/>
      <c r="K170" s="684"/>
      <c r="L170" s="684"/>
      <c r="M170" s="684"/>
      <c r="N170" s="684"/>
      <c r="O170" s="684"/>
      <c r="P170" s="685"/>
      <c r="Q170" s="686"/>
      <c r="R170" s="684"/>
      <c r="S170" s="684"/>
      <c r="T170" s="684"/>
      <c r="U170" s="684"/>
      <c r="V170" s="586"/>
      <c r="W170" s="586"/>
      <c r="X170" s="586"/>
      <c r="Y170" s="586"/>
      <c r="Z170" s="586"/>
    </row>
    <row r="171" spans="1:26" ht="15.75" customHeight="1">
      <c r="A171" s="586"/>
      <c r="B171" s="586"/>
      <c r="C171" s="586"/>
      <c r="D171" s="586"/>
      <c r="E171" s="586"/>
      <c r="F171" s="586"/>
      <c r="G171" s="586"/>
      <c r="H171" s="586"/>
      <c r="I171" s="586"/>
      <c r="J171" s="684"/>
      <c r="K171" s="684"/>
      <c r="L171" s="684"/>
      <c r="M171" s="684"/>
      <c r="N171" s="684"/>
      <c r="O171" s="684"/>
      <c r="P171" s="685"/>
      <c r="Q171" s="686"/>
      <c r="R171" s="684"/>
      <c r="S171" s="684"/>
      <c r="T171" s="684"/>
      <c r="U171" s="684"/>
      <c r="V171" s="586"/>
      <c r="W171" s="586"/>
      <c r="X171" s="586"/>
      <c r="Y171" s="586"/>
      <c r="Z171" s="586"/>
    </row>
    <row r="172" spans="1:26" ht="15.75" customHeight="1">
      <c r="A172" s="586"/>
      <c r="B172" s="586"/>
      <c r="C172" s="586"/>
      <c r="D172" s="586"/>
      <c r="E172" s="586"/>
      <c r="F172" s="586"/>
      <c r="G172" s="586"/>
      <c r="H172" s="586"/>
      <c r="I172" s="586"/>
      <c r="J172" s="684"/>
      <c r="K172" s="684"/>
      <c r="L172" s="684"/>
      <c r="M172" s="684"/>
      <c r="N172" s="684"/>
      <c r="O172" s="684"/>
      <c r="P172" s="685"/>
      <c r="Q172" s="686"/>
      <c r="R172" s="684"/>
      <c r="S172" s="684"/>
      <c r="T172" s="684"/>
      <c r="U172" s="684"/>
      <c r="V172" s="586"/>
      <c r="W172" s="586"/>
      <c r="X172" s="586"/>
      <c r="Y172" s="586"/>
      <c r="Z172" s="586"/>
    </row>
    <row r="173" spans="1:26" ht="15.75" customHeight="1">
      <c r="A173" s="586"/>
      <c r="B173" s="586"/>
      <c r="C173" s="586"/>
      <c r="D173" s="586"/>
      <c r="E173" s="586"/>
      <c r="F173" s="586"/>
      <c r="G173" s="586"/>
      <c r="H173" s="586"/>
      <c r="I173" s="586"/>
      <c r="J173" s="684"/>
      <c r="K173" s="684"/>
      <c r="L173" s="684"/>
      <c r="M173" s="684"/>
      <c r="N173" s="684"/>
      <c r="O173" s="684"/>
      <c r="P173" s="685"/>
      <c r="Q173" s="686"/>
      <c r="R173" s="684"/>
      <c r="S173" s="684"/>
      <c r="T173" s="684"/>
      <c r="U173" s="684"/>
      <c r="V173" s="586"/>
      <c r="W173" s="586"/>
      <c r="X173" s="586"/>
      <c r="Y173" s="586"/>
      <c r="Z173" s="586"/>
    </row>
    <row r="174" spans="1:26" ht="15.75" customHeight="1">
      <c r="A174" s="586"/>
      <c r="B174" s="586"/>
      <c r="C174" s="586"/>
      <c r="D174" s="586"/>
      <c r="E174" s="586"/>
      <c r="F174" s="586"/>
      <c r="G174" s="586"/>
      <c r="H174" s="586"/>
      <c r="I174" s="586"/>
      <c r="J174" s="684"/>
      <c r="K174" s="684"/>
      <c r="L174" s="684"/>
      <c r="M174" s="684"/>
      <c r="N174" s="684"/>
      <c r="O174" s="684"/>
      <c r="P174" s="685"/>
      <c r="Q174" s="686"/>
      <c r="R174" s="684"/>
      <c r="S174" s="684"/>
      <c r="T174" s="684"/>
      <c r="U174" s="684"/>
      <c r="V174" s="586"/>
      <c r="W174" s="586"/>
      <c r="X174" s="586"/>
      <c r="Y174" s="586"/>
      <c r="Z174" s="586"/>
    </row>
    <row r="175" spans="1:26" ht="15.75" customHeight="1">
      <c r="A175" s="586"/>
      <c r="B175" s="586"/>
      <c r="C175" s="586"/>
      <c r="D175" s="586"/>
      <c r="E175" s="586"/>
      <c r="F175" s="586"/>
      <c r="G175" s="586"/>
      <c r="H175" s="586"/>
      <c r="I175" s="586"/>
      <c r="J175" s="684"/>
      <c r="K175" s="684"/>
      <c r="L175" s="684"/>
      <c r="M175" s="684"/>
      <c r="N175" s="684"/>
      <c r="O175" s="684"/>
      <c r="P175" s="685"/>
      <c r="Q175" s="686"/>
      <c r="R175" s="684"/>
      <c r="S175" s="684"/>
      <c r="T175" s="684"/>
      <c r="U175" s="684"/>
      <c r="V175" s="586"/>
      <c r="W175" s="586"/>
      <c r="X175" s="586"/>
      <c r="Y175" s="586"/>
      <c r="Z175" s="586"/>
    </row>
    <row r="176" spans="1:26" ht="15.75" customHeight="1">
      <c r="A176" s="586"/>
      <c r="B176" s="586"/>
      <c r="C176" s="586"/>
      <c r="D176" s="586"/>
      <c r="E176" s="586"/>
      <c r="F176" s="586"/>
      <c r="G176" s="586"/>
      <c r="H176" s="586"/>
      <c r="I176" s="586"/>
      <c r="J176" s="684"/>
      <c r="K176" s="684"/>
      <c r="L176" s="684"/>
      <c r="M176" s="684"/>
      <c r="N176" s="684"/>
      <c r="O176" s="684"/>
      <c r="P176" s="685"/>
      <c r="Q176" s="686"/>
      <c r="R176" s="684"/>
      <c r="S176" s="684"/>
      <c r="T176" s="684"/>
      <c r="U176" s="684"/>
      <c r="V176" s="586"/>
      <c r="W176" s="586"/>
      <c r="X176" s="586"/>
      <c r="Y176" s="586"/>
      <c r="Z176" s="586"/>
    </row>
    <row r="177" spans="1:26" ht="15.75" customHeight="1">
      <c r="A177" s="586"/>
      <c r="B177" s="586"/>
      <c r="C177" s="586"/>
      <c r="D177" s="586"/>
      <c r="E177" s="586"/>
      <c r="F177" s="586"/>
      <c r="G177" s="586"/>
      <c r="H177" s="586"/>
      <c r="I177" s="586"/>
      <c r="J177" s="684"/>
      <c r="K177" s="684"/>
      <c r="L177" s="684"/>
      <c r="M177" s="684"/>
      <c r="N177" s="684"/>
      <c r="O177" s="684"/>
      <c r="P177" s="685"/>
      <c r="Q177" s="686"/>
      <c r="R177" s="684"/>
      <c r="S177" s="684"/>
      <c r="T177" s="684"/>
      <c r="U177" s="684"/>
      <c r="V177" s="586"/>
      <c r="W177" s="586"/>
      <c r="X177" s="586"/>
      <c r="Y177" s="586"/>
      <c r="Z177" s="586"/>
    </row>
    <row r="178" spans="1:26" ht="15.75" customHeight="1">
      <c r="A178" s="586"/>
      <c r="B178" s="586"/>
      <c r="C178" s="586"/>
      <c r="D178" s="586"/>
      <c r="E178" s="586"/>
      <c r="F178" s="586"/>
      <c r="G178" s="586"/>
      <c r="H178" s="586"/>
      <c r="I178" s="586"/>
      <c r="J178" s="684"/>
      <c r="K178" s="684"/>
      <c r="L178" s="684"/>
      <c r="M178" s="684"/>
      <c r="N178" s="684"/>
      <c r="O178" s="684"/>
      <c r="P178" s="685"/>
      <c r="Q178" s="686"/>
      <c r="R178" s="684"/>
      <c r="S178" s="684"/>
      <c r="T178" s="684"/>
      <c r="U178" s="684"/>
      <c r="V178" s="586"/>
      <c r="W178" s="586"/>
      <c r="X178" s="586"/>
      <c r="Y178" s="586"/>
      <c r="Z178" s="586"/>
    </row>
    <row r="179" spans="1:26" ht="15.75" customHeight="1">
      <c r="A179" s="586"/>
      <c r="B179" s="586"/>
      <c r="C179" s="586"/>
      <c r="D179" s="586"/>
      <c r="E179" s="586"/>
      <c r="F179" s="586"/>
      <c r="G179" s="586"/>
      <c r="H179" s="586"/>
      <c r="I179" s="586"/>
      <c r="J179" s="684"/>
      <c r="K179" s="684"/>
      <c r="L179" s="684"/>
      <c r="M179" s="684"/>
      <c r="N179" s="684"/>
      <c r="O179" s="684"/>
      <c r="P179" s="685"/>
      <c r="Q179" s="686"/>
      <c r="R179" s="684"/>
      <c r="S179" s="684"/>
      <c r="T179" s="684"/>
      <c r="U179" s="684"/>
      <c r="V179" s="586"/>
      <c r="W179" s="586"/>
      <c r="X179" s="586"/>
      <c r="Y179" s="586"/>
      <c r="Z179" s="586"/>
    </row>
    <row r="180" spans="1:26" ht="15.75" customHeight="1">
      <c r="A180" s="586"/>
      <c r="B180" s="586"/>
      <c r="C180" s="586"/>
      <c r="D180" s="586"/>
      <c r="E180" s="586"/>
      <c r="F180" s="586"/>
      <c r="G180" s="586"/>
      <c r="H180" s="586"/>
      <c r="I180" s="586"/>
      <c r="J180" s="684"/>
      <c r="K180" s="684"/>
      <c r="L180" s="684"/>
      <c r="M180" s="684"/>
      <c r="N180" s="684"/>
      <c r="O180" s="684"/>
      <c r="P180" s="685"/>
      <c r="Q180" s="686"/>
      <c r="R180" s="684"/>
      <c r="S180" s="684"/>
      <c r="T180" s="684"/>
      <c r="U180" s="684"/>
      <c r="V180" s="586"/>
      <c r="W180" s="586"/>
      <c r="X180" s="586"/>
      <c r="Y180" s="586"/>
      <c r="Z180" s="586"/>
    </row>
    <row r="181" spans="1:26" ht="15.75" customHeight="1">
      <c r="A181" s="586"/>
      <c r="B181" s="586"/>
      <c r="C181" s="586"/>
      <c r="D181" s="586"/>
      <c r="E181" s="586"/>
      <c r="F181" s="586"/>
      <c r="G181" s="586"/>
      <c r="H181" s="586"/>
      <c r="I181" s="586"/>
      <c r="J181" s="684"/>
      <c r="K181" s="684"/>
      <c r="L181" s="684"/>
      <c r="M181" s="684"/>
      <c r="N181" s="684"/>
      <c r="O181" s="684"/>
      <c r="P181" s="685"/>
      <c r="Q181" s="686"/>
      <c r="R181" s="684"/>
      <c r="S181" s="684"/>
      <c r="T181" s="684"/>
      <c r="U181" s="684"/>
      <c r="V181" s="586"/>
      <c r="W181" s="586"/>
      <c r="X181" s="586"/>
      <c r="Y181" s="586"/>
      <c r="Z181" s="586"/>
    </row>
    <row r="182" spans="1:26" ht="15.75" customHeight="1">
      <c r="A182" s="586"/>
      <c r="B182" s="586"/>
      <c r="C182" s="586"/>
      <c r="D182" s="586"/>
      <c r="E182" s="586"/>
      <c r="F182" s="586"/>
      <c r="G182" s="586"/>
      <c r="H182" s="586"/>
      <c r="I182" s="586"/>
      <c r="J182" s="684"/>
      <c r="K182" s="684"/>
      <c r="L182" s="684"/>
      <c r="M182" s="684"/>
      <c r="N182" s="684"/>
      <c r="O182" s="684"/>
      <c r="P182" s="685"/>
      <c r="Q182" s="686"/>
      <c r="R182" s="684"/>
      <c r="S182" s="684"/>
      <c r="T182" s="684"/>
      <c r="U182" s="684"/>
      <c r="V182" s="586"/>
      <c r="W182" s="586"/>
      <c r="X182" s="586"/>
      <c r="Y182" s="586"/>
      <c r="Z182" s="586"/>
    </row>
    <row r="183" spans="1:26" ht="15.75" customHeight="1">
      <c r="A183" s="586"/>
      <c r="B183" s="586"/>
      <c r="C183" s="586"/>
      <c r="D183" s="586"/>
      <c r="E183" s="586"/>
      <c r="F183" s="586"/>
      <c r="G183" s="586"/>
      <c r="H183" s="586"/>
      <c r="I183" s="586"/>
      <c r="J183" s="684"/>
      <c r="K183" s="684"/>
      <c r="L183" s="684"/>
      <c r="M183" s="684"/>
      <c r="N183" s="684"/>
      <c r="O183" s="684"/>
      <c r="P183" s="685"/>
      <c r="Q183" s="686"/>
      <c r="R183" s="684"/>
      <c r="S183" s="684"/>
      <c r="T183" s="684"/>
      <c r="U183" s="684"/>
      <c r="V183" s="586"/>
      <c r="W183" s="586"/>
      <c r="X183" s="586"/>
      <c r="Y183" s="586"/>
      <c r="Z183" s="586"/>
    </row>
    <row r="184" spans="1:26" ht="15.75" customHeight="1">
      <c r="A184" s="586"/>
      <c r="B184" s="586"/>
      <c r="C184" s="586"/>
      <c r="D184" s="586"/>
      <c r="E184" s="586"/>
      <c r="F184" s="586"/>
      <c r="G184" s="586"/>
      <c r="H184" s="586"/>
      <c r="I184" s="586"/>
      <c r="J184" s="684"/>
      <c r="K184" s="684"/>
      <c r="L184" s="684"/>
      <c r="M184" s="684"/>
      <c r="N184" s="684"/>
      <c r="O184" s="684"/>
      <c r="P184" s="685"/>
      <c r="Q184" s="686"/>
      <c r="R184" s="684"/>
      <c r="S184" s="684"/>
      <c r="T184" s="684"/>
      <c r="U184" s="684"/>
      <c r="V184" s="586"/>
      <c r="W184" s="586"/>
      <c r="X184" s="586"/>
      <c r="Y184" s="586"/>
      <c r="Z184" s="586"/>
    </row>
    <row r="185" spans="1:26" ht="15.75" customHeight="1">
      <c r="A185" s="586"/>
      <c r="B185" s="586"/>
      <c r="C185" s="586"/>
      <c r="D185" s="586"/>
      <c r="E185" s="586"/>
      <c r="F185" s="586"/>
      <c r="G185" s="586"/>
      <c r="H185" s="586"/>
      <c r="I185" s="586"/>
      <c r="J185" s="684"/>
      <c r="K185" s="684"/>
      <c r="L185" s="684"/>
      <c r="M185" s="684"/>
      <c r="N185" s="684"/>
      <c r="O185" s="684"/>
      <c r="P185" s="685"/>
      <c r="Q185" s="686"/>
      <c r="R185" s="684"/>
      <c r="S185" s="684"/>
      <c r="T185" s="684"/>
      <c r="U185" s="684"/>
      <c r="V185" s="586"/>
      <c r="W185" s="586"/>
      <c r="X185" s="586"/>
      <c r="Y185" s="586"/>
      <c r="Z185" s="586"/>
    </row>
    <row r="186" spans="1:26" ht="15.75" customHeight="1">
      <c r="A186" s="586"/>
      <c r="B186" s="586"/>
      <c r="C186" s="586"/>
      <c r="D186" s="586"/>
      <c r="E186" s="586"/>
      <c r="F186" s="586"/>
      <c r="G186" s="586"/>
      <c r="H186" s="586"/>
      <c r="I186" s="586"/>
      <c r="J186" s="684"/>
      <c r="K186" s="684"/>
      <c r="L186" s="684"/>
      <c r="M186" s="684"/>
      <c r="N186" s="684"/>
      <c r="O186" s="684"/>
      <c r="P186" s="685"/>
      <c r="Q186" s="686"/>
      <c r="R186" s="684"/>
      <c r="S186" s="684"/>
      <c r="T186" s="684"/>
      <c r="U186" s="684"/>
      <c r="V186" s="586"/>
      <c r="W186" s="586"/>
      <c r="X186" s="586"/>
      <c r="Y186" s="586"/>
      <c r="Z186" s="586"/>
    </row>
    <row r="187" spans="1:26" ht="15.75" customHeight="1">
      <c r="A187" s="586"/>
      <c r="B187" s="586"/>
      <c r="C187" s="586"/>
      <c r="D187" s="586"/>
      <c r="E187" s="586"/>
      <c r="F187" s="586"/>
      <c r="G187" s="586"/>
      <c r="H187" s="586"/>
      <c r="I187" s="586"/>
      <c r="J187" s="684"/>
      <c r="K187" s="684"/>
      <c r="L187" s="684"/>
      <c r="M187" s="684"/>
      <c r="N187" s="684"/>
      <c r="O187" s="684"/>
      <c r="P187" s="685"/>
      <c r="Q187" s="686"/>
      <c r="R187" s="684"/>
      <c r="S187" s="684"/>
      <c r="T187" s="684"/>
      <c r="U187" s="684"/>
      <c r="V187" s="586"/>
      <c r="W187" s="586"/>
      <c r="X187" s="586"/>
      <c r="Y187" s="586"/>
      <c r="Z187" s="586"/>
    </row>
    <row r="188" spans="1:26" ht="15.75" customHeight="1">
      <c r="A188" s="586"/>
      <c r="B188" s="586"/>
      <c r="C188" s="586"/>
      <c r="D188" s="586"/>
      <c r="E188" s="586"/>
      <c r="F188" s="586"/>
      <c r="G188" s="586"/>
      <c r="H188" s="586"/>
      <c r="I188" s="586"/>
      <c r="J188" s="684"/>
      <c r="K188" s="684"/>
      <c r="L188" s="684"/>
      <c r="M188" s="684"/>
      <c r="N188" s="684"/>
      <c r="O188" s="684"/>
      <c r="P188" s="685"/>
      <c r="Q188" s="686"/>
      <c r="R188" s="684"/>
      <c r="S188" s="684"/>
      <c r="T188" s="684"/>
      <c r="U188" s="684"/>
      <c r="V188" s="586"/>
      <c r="W188" s="586"/>
      <c r="X188" s="586"/>
      <c r="Y188" s="586"/>
      <c r="Z188" s="586"/>
    </row>
    <row r="189" spans="1:26" ht="15.75" customHeight="1">
      <c r="A189" s="586"/>
      <c r="B189" s="586"/>
      <c r="C189" s="586"/>
      <c r="D189" s="586"/>
      <c r="E189" s="586"/>
      <c r="F189" s="586"/>
      <c r="G189" s="586"/>
      <c r="H189" s="586"/>
      <c r="I189" s="586"/>
      <c r="J189" s="684"/>
      <c r="K189" s="684"/>
      <c r="L189" s="684"/>
      <c r="M189" s="684"/>
      <c r="N189" s="684"/>
      <c r="O189" s="684"/>
      <c r="P189" s="685"/>
      <c r="Q189" s="686"/>
      <c r="R189" s="684"/>
      <c r="S189" s="684"/>
      <c r="T189" s="684"/>
      <c r="U189" s="684"/>
      <c r="V189" s="586"/>
      <c r="W189" s="586"/>
      <c r="X189" s="586"/>
      <c r="Y189" s="586"/>
      <c r="Z189" s="586"/>
    </row>
    <row r="190" spans="1:26" ht="15.75" customHeight="1">
      <c r="A190" s="586"/>
      <c r="B190" s="586"/>
      <c r="C190" s="586"/>
      <c r="D190" s="586"/>
      <c r="E190" s="586"/>
      <c r="F190" s="586"/>
      <c r="G190" s="586"/>
      <c r="H190" s="586"/>
      <c r="I190" s="586"/>
      <c r="J190" s="684"/>
      <c r="K190" s="684"/>
      <c r="L190" s="684"/>
      <c r="M190" s="684"/>
      <c r="N190" s="684"/>
      <c r="O190" s="684"/>
      <c r="P190" s="685"/>
      <c r="Q190" s="686"/>
      <c r="R190" s="684"/>
      <c r="S190" s="684"/>
      <c r="T190" s="684"/>
      <c r="U190" s="684"/>
      <c r="V190" s="586"/>
      <c r="W190" s="586"/>
      <c r="X190" s="586"/>
      <c r="Y190" s="586"/>
      <c r="Z190" s="586"/>
    </row>
    <row r="191" spans="1:26" ht="15.75" customHeight="1">
      <c r="A191" s="586"/>
      <c r="B191" s="586"/>
      <c r="C191" s="586"/>
      <c r="D191" s="586"/>
      <c r="E191" s="586"/>
      <c r="F191" s="586"/>
      <c r="G191" s="586"/>
      <c r="H191" s="586"/>
      <c r="I191" s="586"/>
      <c r="J191" s="684"/>
      <c r="K191" s="684"/>
      <c r="L191" s="684"/>
      <c r="M191" s="684"/>
      <c r="N191" s="684"/>
      <c r="O191" s="684"/>
      <c r="P191" s="685"/>
      <c r="Q191" s="686"/>
      <c r="R191" s="684"/>
      <c r="S191" s="684"/>
      <c r="T191" s="684"/>
      <c r="U191" s="684"/>
      <c r="V191" s="586"/>
      <c r="W191" s="586"/>
      <c r="X191" s="586"/>
      <c r="Y191" s="586"/>
      <c r="Z191" s="586"/>
    </row>
    <row r="192" spans="1:26" ht="15.75" customHeight="1">
      <c r="A192" s="586"/>
      <c r="B192" s="586"/>
      <c r="C192" s="586"/>
      <c r="D192" s="586"/>
      <c r="E192" s="586"/>
      <c r="F192" s="586"/>
      <c r="G192" s="586"/>
      <c r="H192" s="586"/>
      <c r="I192" s="586"/>
      <c r="J192" s="684"/>
      <c r="K192" s="684"/>
      <c r="L192" s="684"/>
      <c r="M192" s="684"/>
      <c r="N192" s="684"/>
      <c r="O192" s="684"/>
      <c r="P192" s="685"/>
      <c r="Q192" s="686"/>
      <c r="R192" s="684"/>
      <c r="S192" s="684"/>
      <c r="T192" s="684"/>
      <c r="U192" s="684"/>
      <c r="V192" s="586"/>
      <c r="W192" s="586"/>
      <c r="X192" s="586"/>
      <c r="Y192" s="586"/>
      <c r="Z192" s="586"/>
    </row>
    <row r="193" spans="1:26" ht="15.75" customHeight="1">
      <c r="A193" s="586"/>
      <c r="B193" s="586"/>
      <c r="C193" s="586"/>
      <c r="D193" s="586"/>
      <c r="E193" s="586"/>
      <c r="F193" s="586"/>
      <c r="G193" s="586"/>
      <c r="H193" s="586"/>
      <c r="I193" s="586"/>
      <c r="J193" s="684"/>
      <c r="K193" s="684"/>
      <c r="L193" s="684"/>
      <c r="M193" s="684"/>
      <c r="N193" s="684"/>
      <c r="O193" s="684"/>
      <c r="P193" s="685"/>
      <c r="Q193" s="686"/>
      <c r="R193" s="684"/>
      <c r="S193" s="684"/>
      <c r="T193" s="684"/>
      <c r="U193" s="684"/>
      <c r="V193" s="586"/>
      <c r="W193" s="586"/>
      <c r="X193" s="586"/>
      <c r="Y193" s="586"/>
      <c r="Z193" s="586"/>
    </row>
    <row r="194" spans="1:26" ht="15.75" customHeight="1">
      <c r="A194" s="586"/>
      <c r="B194" s="586"/>
      <c r="C194" s="586"/>
      <c r="D194" s="586"/>
      <c r="E194" s="586"/>
      <c r="F194" s="586"/>
      <c r="G194" s="586"/>
      <c r="H194" s="586"/>
      <c r="I194" s="586"/>
      <c r="J194" s="684"/>
      <c r="K194" s="684"/>
      <c r="L194" s="684"/>
      <c r="M194" s="684"/>
      <c r="N194" s="684"/>
      <c r="O194" s="684"/>
      <c r="P194" s="685"/>
      <c r="Q194" s="686"/>
      <c r="R194" s="684"/>
      <c r="S194" s="684"/>
      <c r="T194" s="684"/>
      <c r="U194" s="684"/>
      <c r="V194" s="586"/>
      <c r="W194" s="586"/>
      <c r="X194" s="586"/>
      <c r="Y194" s="586"/>
      <c r="Z194" s="586"/>
    </row>
    <row r="195" spans="1:26" ht="15.75" customHeight="1">
      <c r="A195" s="586"/>
      <c r="B195" s="586"/>
      <c r="C195" s="586"/>
      <c r="D195" s="586"/>
      <c r="E195" s="586"/>
      <c r="F195" s="586"/>
      <c r="G195" s="586"/>
      <c r="H195" s="586"/>
      <c r="I195" s="586"/>
      <c r="J195" s="684"/>
      <c r="K195" s="684"/>
      <c r="L195" s="684"/>
      <c r="M195" s="684"/>
      <c r="N195" s="684"/>
      <c r="O195" s="684"/>
      <c r="P195" s="685"/>
      <c r="Q195" s="686"/>
      <c r="R195" s="684"/>
      <c r="S195" s="684"/>
      <c r="T195" s="684"/>
      <c r="U195" s="684"/>
      <c r="V195" s="586"/>
      <c r="W195" s="586"/>
      <c r="X195" s="586"/>
      <c r="Y195" s="586"/>
      <c r="Z195" s="586"/>
    </row>
    <row r="196" spans="1:26" ht="15.75" customHeight="1">
      <c r="A196" s="586"/>
      <c r="B196" s="586"/>
      <c r="C196" s="586"/>
      <c r="D196" s="586"/>
      <c r="E196" s="586"/>
      <c r="F196" s="586"/>
      <c r="G196" s="586"/>
      <c r="H196" s="586"/>
      <c r="I196" s="586"/>
      <c r="J196" s="684"/>
      <c r="K196" s="684"/>
      <c r="L196" s="684"/>
      <c r="M196" s="684"/>
      <c r="N196" s="684"/>
      <c r="O196" s="684"/>
      <c r="P196" s="685"/>
      <c r="Q196" s="686"/>
      <c r="R196" s="684"/>
      <c r="S196" s="684"/>
      <c r="T196" s="684"/>
      <c r="U196" s="684"/>
      <c r="V196" s="586"/>
      <c r="W196" s="586"/>
      <c r="X196" s="586"/>
      <c r="Y196" s="586"/>
      <c r="Z196" s="586"/>
    </row>
    <row r="197" spans="1:26" ht="15.75" customHeight="1">
      <c r="A197" s="586"/>
      <c r="B197" s="586"/>
      <c r="C197" s="586"/>
      <c r="D197" s="586"/>
      <c r="E197" s="586"/>
      <c r="F197" s="586"/>
      <c r="G197" s="586"/>
      <c r="H197" s="586"/>
      <c r="I197" s="586"/>
      <c r="J197" s="684"/>
      <c r="K197" s="684"/>
      <c r="L197" s="684"/>
      <c r="M197" s="684"/>
      <c r="N197" s="684"/>
      <c r="O197" s="684"/>
      <c r="P197" s="685"/>
      <c r="Q197" s="686"/>
      <c r="R197" s="684"/>
      <c r="S197" s="684"/>
      <c r="T197" s="684"/>
      <c r="U197" s="684"/>
      <c r="V197" s="586"/>
      <c r="W197" s="586"/>
      <c r="X197" s="586"/>
      <c r="Y197" s="586"/>
      <c r="Z197" s="586"/>
    </row>
    <row r="198" spans="1:26" ht="15.75" customHeight="1">
      <c r="A198" s="586"/>
      <c r="B198" s="586"/>
      <c r="C198" s="586"/>
      <c r="D198" s="586"/>
      <c r="E198" s="586"/>
      <c r="F198" s="586"/>
      <c r="G198" s="586"/>
      <c r="H198" s="586"/>
      <c r="I198" s="586"/>
      <c r="J198" s="684"/>
      <c r="K198" s="684"/>
      <c r="L198" s="684"/>
      <c r="M198" s="684"/>
      <c r="N198" s="684"/>
      <c r="O198" s="684"/>
      <c r="P198" s="685"/>
      <c r="Q198" s="686"/>
      <c r="R198" s="684"/>
      <c r="S198" s="684"/>
      <c r="T198" s="684"/>
      <c r="U198" s="684"/>
      <c r="V198" s="586"/>
      <c r="W198" s="586"/>
      <c r="X198" s="586"/>
      <c r="Y198" s="586"/>
      <c r="Z198" s="586"/>
    </row>
    <row r="199" spans="1:26" ht="15.75" customHeight="1">
      <c r="A199" s="586"/>
      <c r="B199" s="586"/>
      <c r="C199" s="586"/>
      <c r="D199" s="586"/>
      <c r="E199" s="586"/>
      <c r="F199" s="586"/>
      <c r="G199" s="586"/>
      <c r="H199" s="586"/>
      <c r="I199" s="586"/>
      <c r="J199" s="684"/>
      <c r="K199" s="684"/>
      <c r="L199" s="684"/>
      <c r="M199" s="684"/>
      <c r="N199" s="684"/>
      <c r="O199" s="684"/>
      <c r="P199" s="685"/>
      <c r="Q199" s="686"/>
      <c r="R199" s="684"/>
      <c r="S199" s="684"/>
      <c r="T199" s="684"/>
      <c r="U199" s="684"/>
      <c r="V199" s="586"/>
      <c r="W199" s="586"/>
      <c r="X199" s="586"/>
      <c r="Y199" s="586"/>
      <c r="Z199" s="586"/>
    </row>
    <row r="200" spans="1:26" ht="15.75" customHeight="1">
      <c r="A200" s="586"/>
      <c r="B200" s="586"/>
      <c r="C200" s="586"/>
      <c r="D200" s="586"/>
      <c r="E200" s="586"/>
      <c r="F200" s="586"/>
      <c r="G200" s="586"/>
      <c r="H200" s="586"/>
      <c r="I200" s="586"/>
      <c r="J200" s="684"/>
      <c r="K200" s="684"/>
      <c r="L200" s="684"/>
      <c r="M200" s="684"/>
      <c r="N200" s="684"/>
      <c r="O200" s="684"/>
      <c r="P200" s="685"/>
      <c r="Q200" s="686"/>
      <c r="R200" s="684"/>
      <c r="S200" s="684"/>
      <c r="T200" s="684"/>
      <c r="U200" s="684"/>
      <c r="V200" s="586"/>
      <c r="W200" s="586"/>
      <c r="X200" s="586"/>
      <c r="Y200" s="586"/>
      <c r="Z200" s="586"/>
    </row>
    <row r="201" spans="1:26" ht="15.75" customHeight="1">
      <c r="A201" s="586"/>
      <c r="B201" s="586"/>
      <c r="C201" s="586"/>
      <c r="D201" s="586"/>
      <c r="E201" s="586"/>
      <c r="F201" s="586"/>
      <c r="G201" s="586"/>
      <c r="H201" s="586"/>
      <c r="I201" s="586"/>
      <c r="J201" s="684"/>
      <c r="K201" s="684"/>
      <c r="L201" s="684"/>
      <c r="M201" s="684"/>
      <c r="N201" s="684"/>
      <c r="O201" s="684"/>
      <c r="P201" s="685"/>
      <c r="Q201" s="686"/>
      <c r="R201" s="684"/>
      <c r="S201" s="684"/>
      <c r="T201" s="684"/>
      <c r="U201" s="684"/>
      <c r="V201" s="586"/>
      <c r="W201" s="586"/>
      <c r="X201" s="586"/>
      <c r="Y201" s="586"/>
      <c r="Z201" s="586"/>
    </row>
    <row r="202" spans="1:26" ht="15.75" customHeight="1">
      <c r="A202" s="586"/>
      <c r="B202" s="586"/>
      <c r="C202" s="586"/>
      <c r="D202" s="586"/>
      <c r="E202" s="586"/>
      <c r="F202" s="586"/>
      <c r="G202" s="586"/>
      <c r="H202" s="586"/>
      <c r="I202" s="586"/>
      <c r="J202" s="684"/>
      <c r="K202" s="684"/>
      <c r="L202" s="684"/>
      <c r="M202" s="684"/>
      <c r="N202" s="684"/>
      <c r="O202" s="684"/>
      <c r="P202" s="685"/>
      <c r="Q202" s="686"/>
      <c r="R202" s="684"/>
      <c r="S202" s="684"/>
      <c r="T202" s="684"/>
      <c r="U202" s="684"/>
      <c r="V202" s="586"/>
      <c r="W202" s="586"/>
      <c r="X202" s="586"/>
      <c r="Y202" s="586"/>
      <c r="Z202" s="586"/>
    </row>
    <row r="203" spans="1:26" ht="15.75" customHeight="1">
      <c r="A203" s="586"/>
      <c r="B203" s="586"/>
      <c r="C203" s="586"/>
      <c r="D203" s="586"/>
      <c r="E203" s="586"/>
      <c r="F203" s="586"/>
      <c r="G203" s="586"/>
      <c r="H203" s="586"/>
      <c r="I203" s="586"/>
      <c r="J203" s="684"/>
      <c r="K203" s="684"/>
      <c r="L203" s="684"/>
      <c r="M203" s="684"/>
      <c r="N203" s="684"/>
      <c r="O203" s="684"/>
      <c r="P203" s="685"/>
      <c r="Q203" s="686"/>
      <c r="R203" s="684"/>
      <c r="S203" s="684"/>
      <c r="T203" s="684"/>
      <c r="U203" s="684"/>
      <c r="V203" s="586"/>
      <c r="W203" s="586"/>
      <c r="X203" s="586"/>
      <c r="Y203" s="586"/>
      <c r="Z203" s="586"/>
    </row>
    <row r="204" spans="1:26" ht="15.75" customHeight="1">
      <c r="A204" s="586"/>
      <c r="B204" s="586"/>
      <c r="C204" s="586"/>
      <c r="D204" s="586"/>
      <c r="E204" s="586"/>
      <c r="F204" s="586"/>
      <c r="G204" s="586"/>
      <c r="H204" s="586"/>
      <c r="I204" s="586"/>
      <c r="J204" s="684"/>
      <c r="K204" s="684"/>
      <c r="L204" s="684"/>
      <c r="M204" s="684"/>
      <c r="N204" s="684"/>
      <c r="O204" s="684"/>
      <c r="P204" s="685"/>
      <c r="Q204" s="686"/>
      <c r="R204" s="684"/>
      <c r="S204" s="684"/>
      <c r="T204" s="684"/>
      <c r="U204" s="684"/>
      <c r="V204" s="586"/>
      <c r="W204" s="586"/>
      <c r="X204" s="586"/>
      <c r="Y204" s="586"/>
      <c r="Z204" s="586"/>
    </row>
    <row r="205" spans="1:26" ht="15.75" customHeight="1">
      <c r="A205" s="586"/>
      <c r="B205" s="586"/>
      <c r="C205" s="586"/>
      <c r="D205" s="586"/>
      <c r="E205" s="586"/>
      <c r="F205" s="586"/>
      <c r="G205" s="586"/>
      <c r="H205" s="586"/>
      <c r="I205" s="586"/>
      <c r="J205" s="684"/>
      <c r="K205" s="684"/>
      <c r="L205" s="684"/>
      <c r="M205" s="684"/>
      <c r="N205" s="684"/>
      <c r="O205" s="684"/>
      <c r="P205" s="685"/>
      <c r="Q205" s="686"/>
      <c r="R205" s="684"/>
      <c r="S205" s="684"/>
      <c r="T205" s="684"/>
      <c r="U205" s="684"/>
      <c r="V205" s="586"/>
      <c r="W205" s="586"/>
      <c r="X205" s="586"/>
      <c r="Y205" s="586"/>
      <c r="Z205" s="586"/>
    </row>
    <row r="206" spans="1:26" ht="15.75" customHeight="1">
      <c r="A206" s="586"/>
      <c r="B206" s="586"/>
      <c r="C206" s="586"/>
      <c r="D206" s="586"/>
      <c r="E206" s="586"/>
      <c r="F206" s="586"/>
      <c r="G206" s="586"/>
      <c r="H206" s="586"/>
      <c r="I206" s="586"/>
      <c r="J206" s="684"/>
      <c r="K206" s="684"/>
      <c r="L206" s="684"/>
      <c r="M206" s="684"/>
      <c r="N206" s="684"/>
      <c r="O206" s="684"/>
      <c r="P206" s="685"/>
      <c r="Q206" s="686"/>
      <c r="R206" s="684"/>
      <c r="S206" s="684"/>
      <c r="T206" s="684"/>
      <c r="U206" s="684"/>
      <c r="V206" s="586"/>
      <c r="W206" s="586"/>
      <c r="X206" s="586"/>
      <c r="Y206" s="586"/>
      <c r="Z206" s="586"/>
    </row>
    <row r="207" spans="1:26" ht="15.75" customHeight="1">
      <c r="A207" s="586"/>
      <c r="B207" s="586"/>
      <c r="C207" s="586"/>
      <c r="D207" s="586"/>
      <c r="E207" s="586"/>
      <c r="F207" s="586"/>
      <c r="G207" s="586"/>
      <c r="H207" s="586"/>
      <c r="I207" s="586"/>
      <c r="J207" s="684"/>
      <c r="K207" s="684"/>
      <c r="L207" s="684"/>
      <c r="M207" s="684"/>
      <c r="N207" s="684"/>
      <c r="O207" s="684"/>
      <c r="P207" s="685"/>
      <c r="Q207" s="686"/>
      <c r="R207" s="684"/>
      <c r="S207" s="684"/>
      <c r="T207" s="684"/>
      <c r="U207" s="684"/>
      <c r="V207" s="586"/>
      <c r="W207" s="586"/>
      <c r="X207" s="586"/>
      <c r="Y207" s="586"/>
      <c r="Z207" s="586"/>
    </row>
    <row r="208" spans="1:26" ht="15.75" customHeight="1">
      <c r="A208" s="586"/>
      <c r="B208" s="586"/>
      <c r="C208" s="586"/>
      <c r="D208" s="586"/>
      <c r="E208" s="586"/>
      <c r="F208" s="586"/>
      <c r="G208" s="586"/>
      <c r="H208" s="586"/>
      <c r="I208" s="586"/>
      <c r="J208" s="684"/>
      <c r="K208" s="684"/>
      <c r="L208" s="684"/>
      <c r="M208" s="684"/>
      <c r="N208" s="684"/>
      <c r="O208" s="684"/>
      <c r="P208" s="685"/>
      <c r="Q208" s="686"/>
      <c r="R208" s="684"/>
      <c r="S208" s="684"/>
      <c r="T208" s="684"/>
      <c r="U208" s="684"/>
      <c r="V208" s="586"/>
      <c r="W208" s="586"/>
      <c r="X208" s="586"/>
      <c r="Y208" s="586"/>
      <c r="Z208" s="586"/>
    </row>
    <row r="209" spans="1:26" ht="15.75" customHeight="1">
      <c r="A209" s="586"/>
      <c r="B209" s="586"/>
      <c r="C209" s="586"/>
      <c r="D209" s="586"/>
      <c r="E209" s="586"/>
      <c r="F209" s="586"/>
      <c r="G209" s="586"/>
      <c r="H209" s="586"/>
      <c r="I209" s="586"/>
      <c r="J209" s="684"/>
      <c r="K209" s="684"/>
      <c r="L209" s="684"/>
      <c r="M209" s="684"/>
      <c r="N209" s="684"/>
      <c r="O209" s="684"/>
      <c r="P209" s="685"/>
      <c r="Q209" s="686"/>
      <c r="R209" s="684"/>
      <c r="S209" s="684"/>
      <c r="T209" s="684"/>
      <c r="U209" s="684"/>
      <c r="V209" s="586"/>
      <c r="W209" s="586"/>
      <c r="X209" s="586"/>
      <c r="Y209" s="586"/>
      <c r="Z209" s="586"/>
    </row>
    <row r="210" spans="1:26" ht="15.75" customHeight="1">
      <c r="A210" s="586"/>
      <c r="B210" s="586"/>
      <c r="C210" s="586"/>
      <c r="D210" s="586"/>
      <c r="E210" s="586"/>
      <c r="F210" s="586"/>
      <c r="G210" s="586"/>
      <c r="H210" s="586"/>
      <c r="I210" s="586"/>
      <c r="J210" s="684"/>
      <c r="K210" s="684"/>
      <c r="L210" s="684"/>
      <c r="M210" s="684"/>
      <c r="N210" s="684"/>
      <c r="O210" s="684"/>
      <c r="P210" s="685"/>
      <c r="Q210" s="686"/>
      <c r="R210" s="684"/>
      <c r="S210" s="684"/>
      <c r="T210" s="684"/>
      <c r="U210" s="684"/>
      <c r="V210" s="586"/>
      <c r="W210" s="586"/>
      <c r="X210" s="586"/>
      <c r="Y210" s="586"/>
      <c r="Z210" s="586"/>
    </row>
    <row r="211" spans="1:26" ht="15.75" customHeight="1">
      <c r="A211" s="586"/>
      <c r="B211" s="586"/>
      <c r="C211" s="586"/>
      <c r="D211" s="586"/>
      <c r="E211" s="586"/>
      <c r="F211" s="586"/>
      <c r="G211" s="586"/>
      <c r="H211" s="586"/>
      <c r="I211" s="586"/>
      <c r="J211" s="684"/>
      <c r="K211" s="684"/>
      <c r="L211" s="684"/>
      <c r="M211" s="684"/>
      <c r="N211" s="684"/>
      <c r="O211" s="684"/>
      <c r="P211" s="685"/>
      <c r="Q211" s="686"/>
      <c r="R211" s="684"/>
      <c r="S211" s="684"/>
      <c r="T211" s="684"/>
      <c r="U211" s="684"/>
      <c r="V211" s="586"/>
      <c r="W211" s="586"/>
      <c r="X211" s="586"/>
      <c r="Y211" s="586"/>
      <c r="Z211" s="586"/>
    </row>
    <row r="212" spans="1:26" ht="15.75" customHeight="1">
      <c r="A212" s="586"/>
      <c r="B212" s="586"/>
      <c r="C212" s="586"/>
      <c r="D212" s="586"/>
      <c r="E212" s="586"/>
      <c r="F212" s="586"/>
      <c r="G212" s="586"/>
      <c r="H212" s="586"/>
      <c r="I212" s="586"/>
      <c r="J212" s="684"/>
      <c r="K212" s="684"/>
      <c r="L212" s="684"/>
      <c r="M212" s="684"/>
      <c r="N212" s="684"/>
      <c r="O212" s="684"/>
      <c r="P212" s="685"/>
      <c r="Q212" s="686"/>
      <c r="R212" s="684"/>
      <c r="S212" s="684"/>
      <c r="T212" s="684"/>
      <c r="U212" s="684"/>
      <c r="V212" s="586"/>
      <c r="W212" s="586"/>
      <c r="X212" s="586"/>
      <c r="Y212" s="586"/>
      <c r="Z212" s="586"/>
    </row>
    <row r="213" spans="1:26" ht="15.75" customHeight="1">
      <c r="A213" s="586"/>
      <c r="B213" s="586"/>
      <c r="C213" s="586"/>
      <c r="D213" s="586"/>
      <c r="E213" s="586"/>
      <c r="F213" s="586"/>
      <c r="G213" s="586"/>
      <c r="H213" s="586"/>
      <c r="I213" s="586"/>
      <c r="J213" s="684"/>
      <c r="K213" s="684"/>
      <c r="L213" s="684"/>
      <c r="M213" s="684"/>
      <c r="N213" s="684"/>
      <c r="O213" s="684"/>
      <c r="P213" s="685"/>
      <c r="Q213" s="686"/>
      <c r="R213" s="684"/>
      <c r="S213" s="684"/>
      <c r="T213" s="684"/>
      <c r="U213" s="684"/>
      <c r="V213" s="586"/>
      <c r="W213" s="586"/>
      <c r="X213" s="586"/>
      <c r="Y213" s="586"/>
      <c r="Z213" s="586"/>
    </row>
    <row r="214" spans="1:26" ht="15.75" customHeight="1">
      <c r="A214" s="586"/>
      <c r="B214" s="586"/>
      <c r="C214" s="586"/>
      <c r="D214" s="586"/>
      <c r="E214" s="586"/>
      <c r="F214" s="586"/>
      <c r="G214" s="586"/>
      <c r="H214" s="586"/>
      <c r="I214" s="586"/>
      <c r="J214" s="684"/>
      <c r="K214" s="684"/>
      <c r="L214" s="684"/>
      <c r="M214" s="684"/>
      <c r="N214" s="684"/>
      <c r="O214" s="684"/>
      <c r="P214" s="685"/>
      <c r="Q214" s="686"/>
      <c r="R214" s="684"/>
      <c r="S214" s="684"/>
      <c r="T214" s="684"/>
      <c r="U214" s="684"/>
      <c r="V214" s="586"/>
      <c r="W214" s="586"/>
      <c r="X214" s="586"/>
      <c r="Y214" s="586"/>
      <c r="Z214" s="586"/>
    </row>
    <row r="215" spans="1:26" ht="15.75" customHeight="1">
      <c r="A215" s="586"/>
      <c r="B215" s="586"/>
      <c r="C215" s="586"/>
      <c r="D215" s="586"/>
      <c r="E215" s="586"/>
      <c r="F215" s="586"/>
      <c r="G215" s="586"/>
      <c r="H215" s="586"/>
      <c r="I215" s="586"/>
      <c r="J215" s="684"/>
      <c r="K215" s="684"/>
      <c r="L215" s="684"/>
      <c r="M215" s="684"/>
      <c r="N215" s="684"/>
      <c r="O215" s="684"/>
      <c r="P215" s="685"/>
      <c r="Q215" s="686"/>
      <c r="R215" s="684"/>
      <c r="S215" s="684"/>
      <c r="T215" s="684"/>
      <c r="U215" s="684"/>
      <c r="V215" s="586"/>
      <c r="W215" s="586"/>
      <c r="X215" s="586"/>
      <c r="Y215" s="586"/>
      <c r="Z215" s="586"/>
    </row>
    <row r="216" spans="1:26" ht="15.75" customHeight="1">
      <c r="A216" s="586"/>
      <c r="B216" s="586"/>
      <c r="C216" s="586"/>
      <c r="D216" s="586"/>
      <c r="E216" s="586"/>
      <c r="F216" s="586"/>
      <c r="G216" s="586"/>
      <c r="H216" s="586"/>
      <c r="I216" s="586"/>
      <c r="J216" s="684"/>
      <c r="K216" s="684"/>
      <c r="L216" s="684"/>
      <c r="M216" s="684"/>
      <c r="N216" s="684"/>
      <c r="O216" s="684"/>
      <c r="P216" s="685"/>
      <c r="Q216" s="686"/>
      <c r="R216" s="684"/>
      <c r="S216" s="684"/>
      <c r="T216" s="684"/>
      <c r="U216" s="684"/>
      <c r="V216" s="586"/>
      <c r="W216" s="586"/>
      <c r="X216" s="586"/>
      <c r="Y216" s="586"/>
      <c r="Z216" s="586"/>
    </row>
    <row r="217" spans="1:26" ht="15.75" customHeight="1">
      <c r="A217" s="586"/>
      <c r="B217" s="586"/>
      <c r="C217" s="586"/>
      <c r="D217" s="586"/>
      <c r="E217" s="586"/>
      <c r="F217" s="586"/>
      <c r="G217" s="586"/>
      <c r="H217" s="586"/>
      <c r="I217" s="586"/>
      <c r="J217" s="684"/>
      <c r="K217" s="684"/>
      <c r="L217" s="684"/>
      <c r="M217" s="684"/>
      <c r="N217" s="684"/>
      <c r="O217" s="684"/>
      <c r="P217" s="685"/>
      <c r="Q217" s="686"/>
      <c r="R217" s="684"/>
      <c r="S217" s="684"/>
      <c r="T217" s="684"/>
      <c r="U217" s="684"/>
      <c r="V217" s="586"/>
      <c r="W217" s="586"/>
      <c r="X217" s="586"/>
      <c r="Y217" s="586"/>
      <c r="Z217" s="586"/>
    </row>
    <row r="218" spans="1:26" ht="15.75" customHeight="1">
      <c r="A218" s="586"/>
      <c r="B218" s="586"/>
      <c r="C218" s="586"/>
      <c r="D218" s="586"/>
      <c r="E218" s="586"/>
      <c r="F218" s="586"/>
      <c r="G218" s="586"/>
      <c r="H218" s="586"/>
      <c r="I218" s="586"/>
      <c r="J218" s="684"/>
      <c r="K218" s="684"/>
      <c r="L218" s="684"/>
      <c r="M218" s="684"/>
      <c r="N218" s="684"/>
      <c r="O218" s="684"/>
      <c r="P218" s="685"/>
      <c r="Q218" s="686"/>
      <c r="R218" s="684"/>
      <c r="S218" s="684"/>
      <c r="T218" s="684"/>
      <c r="U218" s="684"/>
      <c r="V218" s="586"/>
      <c r="W218" s="586"/>
      <c r="X218" s="586"/>
      <c r="Y218" s="586"/>
      <c r="Z218" s="586"/>
    </row>
    <row r="219" spans="1:26" ht="15.75" customHeight="1">
      <c r="A219" s="586"/>
      <c r="B219" s="586"/>
      <c r="C219" s="586"/>
      <c r="D219" s="586"/>
      <c r="E219" s="586"/>
      <c r="F219" s="586"/>
      <c r="G219" s="586"/>
      <c r="H219" s="586"/>
      <c r="I219" s="586"/>
      <c r="J219" s="684"/>
      <c r="K219" s="684"/>
      <c r="L219" s="684"/>
      <c r="M219" s="684"/>
      <c r="N219" s="684"/>
      <c r="O219" s="684"/>
      <c r="P219" s="685"/>
      <c r="Q219" s="686"/>
      <c r="R219" s="684"/>
      <c r="S219" s="684"/>
      <c r="T219" s="684"/>
      <c r="U219" s="684"/>
      <c r="V219" s="586"/>
      <c r="W219" s="586"/>
      <c r="X219" s="586"/>
      <c r="Y219" s="586"/>
      <c r="Z219" s="586"/>
    </row>
    <row r="220" spans="1:26" ht="15.75" customHeight="1">
      <c r="A220" s="586"/>
      <c r="B220" s="586"/>
      <c r="C220" s="586"/>
      <c r="D220" s="586"/>
      <c r="E220" s="586"/>
      <c r="F220" s="586"/>
      <c r="G220" s="586"/>
      <c r="H220" s="586"/>
      <c r="I220" s="586"/>
      <c r="J220" s="684"/>
      <c r="K220" s="684"/>
      <c r="L220" s="684"/>
      <c r="M220" s="684"/>
      <c r="N220" s="684"/>
      <c r="O220" s="684"/>
      <c r="P220" s="685"/>
      <c r="Q220" s="686"/>
      <c r="R220" s="684"/>
      <c r="S220" s="684"/>
      <c r="T220" s="684"/>
      <c r="U220" s="684"/>
      <c r="V220" s="586"/>
      <c r="W220" s="586"/>
      <c r="X220" s="586"/>
      <c r="Y220" s="586"/>
      <c r="Z220" s="586"/>
    </row>
    <row r="221" spans="1:26" ht="15.75" customHeight="1">
      <c r="P221" s="685"/>
      <c r="Q221" s="687"/>
    </row>
    <row r="222" spans="1:26" ht="15.75" customHeight="1">
      <c r="P222" s="685"/>
      <c r="Q222" s="687"/>
    </row>
    <row r="223" spans="1:26" ht="15.75" customHeight="1">
      <c r="P223" s="685"/>
      <c r="Q223" s="687"/>
    </row>
    <row r="224" spans="1:26" ht="15.75" customHeight="1">
      <c r="P224" s="685"/>
      <c r="Q224" s="687"/>
    </row>
    <row r="225" spans="16:17" ht="15.75" customHeight="1">
      <c r="P225" s="685"/>
      <c r="Q225" s="687"/>
    </row>
    <row r="226" spans="16:17" ht="15.75" customHeight="1">
      <c r="P226" s="685"/>
      <c r="Q226" s="687"/>
    </row>
    <row r="227" spans="16:17" ht="15.75" customHeight="1">
      <c r="P227" s="685"/>
      <c r="Q227" s="687"/>
    </row>
    <row r="228" spans="16:17" ht="15.75" customHeight="1">
      <c r="P228" s="685"/>
      <c r="Q228" s="687"/>
    </row>
    <row r="229" spans="16:17" ht="15.75" customHeight="1">
      <c r="P229" s="685"/>
      <c r="Q229" s="687"/>
    </row>
    <row r="230" spans="16:17" ht="15.75" customHeight="1">
      <c r="P230" s="685"/>
      <c r="Q230" s="687"/>
    </row>
    <row r="231" spans="16:17" ht="15.75" customHeight="1">
      <c r="P231" s="685"/>
      <c r="Q231" s="687"/>
    </row>
    <row r="232" spans="16:17" ht="15.75" customHeight="1">
      <c r="P232" s="685"/>
      <c r="Q232" s="687"/>
    </row>
    <row r="233" spans="16:17" ht="15.75" customHeight="1">
      <c r="P233" s="685"/>
      <c r="Q233" s="687"/>
    </row>
    <row r="234" spans="16:17" ht="15.75" customHeight="1">
      <c r="P234" s="685"/>
      <c r="Q234" s="687"/>
    </row>
    <row r="235" spans="16:17" ht="15.75" customHeight="1">
      <c r="P235" s="685"/>
      <c r="Q235" s="687"/>
    </row>
    <row r="236" spans="16:17" ht="15.75" customHeight="1">
      <c r="P236" s="685"/>
      <c r="Q236" s="687"/>
    </row>
    <row r="237" spans="16:17" ht="15.75" customHeight="1">
      <c r="P237" s="685"/>
      <c r="Q237" s="687"/>
    </row>
    <row r="238" spans="16:17" ht="15.75" customHeight="1">
      <c r="P238" s="685"/>
      <c r="Q238" s="687"/>
    </row>
    <row r="239" spans="16:17" ht="15.75" customHeight="1">
      <c r="P239" s="685"/>
      <c r="Q239" s="687"/>
    </row>
    <row r="240" spans="16:17" ht="15.75" customHeight="1">
      <c r="P240" s="685"/>
      <c r="Q240" s="687"/>
    </row>
    <row r="241" spans="16:17" ht="15.75" customHeight="1">
      <c r="P241" s="685"/>
      <c r="Q241" s="687"/>
    </row>
    <row r="242" spans="16:17" ht="15.75" customHeight="1">
      <c r="P242" s="685"/>
      <c r="Q242" s="687"/>
    </row>
    <row r="243" spans="16:17" ht="15.75" customHeight="1">
      <c r="P243" s="685"/>
      <c r="Q243" s="687"/>
    </row>
    <row r="244" spans="16:17" ht="15.75" customHeight="1">
      <c r="P244" s="685"/>
      <c r="Q244" s="687"/>
    </row>
    <row r="245" spans="16:17" ht="15.75" customHeight="1">
      <c r="P245" s="685"/>
      <c r="Q245" s="687"/>
    </row>
    <row r="246" spans="16:17" ht="15.75" customHeight="1">
      <c r="P246" s="685"/>
      <c r="Q246" s="687"/>
    </row>
    <row r="247" spans="16:17" ht="15.75" customHeight="1">
      <c r="P247" s="685"/>
      <c r="Q247" s="687"/>
    </row>
    <row r="248" spans="16:17" ht="15.75" customHeight="1">
      <c r="P248" s="685"/>
      <c r="Q248" s="687"/>
    </row>
    <row r="249" spans="16:17" ht="15.75" customHeight="1">
      <c r="P249" s="685"/>
      <c r="Q249" s="687"/>
    </row>
    <row r="250" spans="16:17" ht="15.75" customHeight="1">
      <c r="P250" s="685"/>
      <c r="Q250" s="687"/>
    </row>
    <row r="251" spans="16:17" ht="15.75" customHeight="1">
      <c r="P251" s="685"/>
      <c r="Q251" s="687"/>
    </row>
    <row r="252" spans="16:17" ht="15.75" customHeight="1">
      <c r="P252" s="685"/>
      <c r="Q252" s="687"/>
    </row>
    <row r="253" spans="16:17" ht="15.75" customHeight="1">
      <c r="P253" s="685"/>
      <c r="Q253" s="687"/>
    </row>
    <row r="254" spans="16:17" ht="15.75" customHeight="1">
      <c r="P254" s="685"/>
      <c r="Q254" s="687"/>
    </row>
    <row r="255" spans="16:17" ht="15.75" customHeight="1">
      <c r="P255" s="685"/>
      <c r="Q255" s="687"/>
    </row>
    <row r="256" spans="16:17" ht="15.75" customHeight="1">
      <c r="P256" s="685"/>
      <c r="Q256" s="687"/>
    </row>
    <row r="257" spans="16:17" ht="15.75" customHeight="1">
      <c r="P257" s="685"/>
      <c r="Q257" s="687"/>
    </row>
    <row r="258" spans="16:17" ht="15.75" customHeight="1">
      <c r="P258" s="685"/>
      <c r="Q258" s="687"/>
    </row>
    <row r="259" spans="16:17" ht="15.75" customHeight="1">
      <c r="P259" s="685"/>
      <c r="Q259" s="687"/>
    </row>
    <row r="260" spans="16:17" ht="15.75" customHeight="1">
      <c r="P260" s="685"/>
      <c r="Q260" s="687"/>
    </row>
    <row r="261" spans="16:17" ht="15.75" customHeight="1">
      <c r="P261" s="685"/>
      <c r="Q261" s="687"/>
    </row>
    <row r="262" spans="16:17" ht="15.75" customHeight="1">
      <c r="P262" s="685"/>
      <c r="Q262" s="687"/>
    </row>
    <row r="263" spans="16:17" ht="15.75" customHeight="1">
      <c r="P263" s="685"/>
      <c r="Q263" s="687"/>
    </row>
    <row r="264" spans="16:17" ht="15.75" customHeight="1">
      <c r="P264" s="685"/>
      <c r="Q264" s="687"/>
    </row>
    <row r="265" spans="16:17" ht="15.75" customHeight="1">
      <c r="P265" s="685"/>
      <c r="Q265" s="687"/>
    </row>
    <row r="266" spans="16:17" ht="15.75" customHeight="1">
      <c r="P266" s="685"/>
      <c r="Q266" s="687"/>
    </row>
    <row r="267" spans="16:17" ht="15.75" customHeight="1">
      <c r="P267" s="685"/>
      <c r="Q267" s="687"/>
    </row>
    <row r="268" spans="16:17" ht="15.75" customHeight="1">
      <c r="P268" s="685"/>
      <c r="Q268" s="687"/>
    </row>
    <row r="269" spans="16:17" ht="15.75" customHeight="1">
      <c r="P269" s="685"/>
      <c r="Q269" s="687"/>
    </row>
    <row r="270" spans="16:17" ht="15.75" customHeight="1">
      <c r="P270" s="685"/>
      <c r="Q270" s="687"/>
    </row>
    <row r="271" spans="16:17" ht="15.75" customHeight="1">
      <c r="P271" s="685"/>
      <c r="Q271" s="687"/>
    </row>
    <row r="272" spans="16:17" ht="15.75" customHeight="1">
      <c r="P272" s="685"/>
      <c r="Q272" s="687"/>
    </row>
    <row r="273" spans="16:17" ht="15.75" customHeight="1">
      <c r="P273" s="685"/>
      <c r="Q273" s="687"/>
    </row>
    <row r="274" spans="16:17" ht="15.75" customHeight="1">
      <c r="P274" s="685"/>
      <c r="Q274" s="687"/>
    </row>
    <row r="275" spans="16:17" ht="15.75" customHeight="1">
      <c r="P275" s="685"/>
      <c r="Q275" s="687"/>
    </row>
    <row r="276" spans="16:17" ht="15.75" customHeight="1">
      <c r="P276" s="685"/>
      <c r="Q276" s="687"/>
    </row>
    <row r="277" spans="16:17" ht="15.75" customHeight="1">
      <c r="P277" s="685"/>
      <c r="Q277" s="687"/>
    </row>
    <row r="278" spans="16:17" ht="15.75" customHeight="1">
      <c r="P278" s="685"/>
      <c r="Q278" s="687"/>
    </row>
    <row r="279" spans="16:17" ht="15.75" customHeight="1">
      <c r="P279" s="685"/>
      <c r="Q279" s="687"/>
    </row>
    <row r="280" spans="16:17" ht="15.75" customHeight="1">
      <c r="P280" s="685"/>
      <c r="Q280" s="687"/>
    </row>
    <row r="281" spans="16:17" ht="15.75" customHeight="1">
      <c r="P281" s="685"/>
      <c r="Q281" s="687"/>
    </row>
    <row r="282" spans="16:17" ht="15.75" customHeight="1">
      <c r="P282" s="685"/>
      <c r="Q282" s="687"/>
    </row>
    <row r="283" spans="16:17" ht="15.75" customHeight="1">
      <c r="P283" s="685"/>
      <c r="Q283" s="687"/>
    </row>
    <row r="284" spans="16:17" ht="15.75" customHeight="1">
      <c r="P284" s="685"/>
      <c r="Q284" s="687"/>
    </row>
    <row r="285" spans="16:17" ht="15.75" customHeight="1">
      <c r="P285" s="685"/>
      <c r="Q285" s="687"/>
    </row>
    <row r="286" spans="16:17" ht="15.75" customHeight="1">
      <c r="P286" s="685"/>
      <c r="Q286" s="687"/>
    </row>
    <row r="287" spans="16:17" ht="15.75" customHeight="1">
      <c r="P287" s="685"/>
      <c r="Q287" s="687"/>
    </row>
    <row r="288" spans="16:17" ht="15.75" customHeight="1">
      <c r="P288" s="685"/>
      <c r="Q288" s="687"/>
    </row>
    <row r="289" spans="16:17" ht="15.75" customHeight="1">
      <c r="P289" s="685"/>
      <c r="Q289" s="687"/>
    </row>
    <row r="290" spans="16:17" ht="15.75" customHeight="1">
      <c r="P290" s="685"/>
      <c r="Q290" s="687"/>
    </row>
    <row r="291" spans="16:17" ht="15.75" customHeight="1">
      <c r="P291" s="685"/>
      <c r="Q291" s="687"/>
    </row>
    <row r="292" spans="16:17" ht="15.75" customHeight="1">
      <c r="P292" s="685"/>
      <c r="Q292" s="687"/>
    </row>
    <row r="293" spans="16:17" ht="15.75" customHeight="1">
      <c r="P293" s="685"/>
      <c r="Q293" s="687"/>
    </row>
    <row r="294" spans="16:17" ht="15.75" customHeight="1">
      <c r="P294" s="685"/>
      <c r="Q294" s="687"/>
    </row>
    <row r="295" spans="16:17" ht="15.75" customHeight="1">
      <c r="P295" s="685"/>
      <c r="Q295" s="687"/>
    </row>
    <row r="296" spans="16:17" ht="15.75" customHeight="1">
      <c r="P296" s="685"/>
      <c r="Q296" s="687"/>
    </row>
    <row r="297" spans="16:17" ht="15.75" customHeight="1">
      <c r="P297" s="685"/>
      <c r="Q297" s="687"/>
    </row>
    <row r="298" spans="16:17" ht="15.75" customHeight="1">
      <c r="P298" s="685"/>
      <c r="Q298" s="687"/>
    </row>
    <row r="299" spans="16:17" ht="15.75" customHeight="1">
      <c r="P299" s="685"/>
      <c r="Q299" s="687"/>
    </row>
    <row r="300" spans="16:17" ht="15.75" customHeight="1">
      <c r="P300" s="685"/>
      <c r="Q300" s="687"/>
    </row>
    <row r="301" spans="16:17" ht="15.75" customHeight="1">
      <c r="P301" s="685"/>
      <c r="Q301" s="687"/>
    </row>
    <row r="302" spans="16:17" ht="15.75" customHeight="1">
      <c r="P302" s="685"/>
      <c r="Q302" s="687"/>
    </row>
    <row r="303" spans="16:17" ht="15.75" customHeight="1">
      <c r="P303" s="685"/>
      <c r="Q303" s="687"/>
    </row>
    <row r="304" spans="16:17" ht="15.75" customHeight="1">
      <c r="P304" s="685"/>
      <c r="Q304" s="687"/>
    </row>
    <row r="305" spans="16:17" ht="15.75" customHeight="1">
      <c r="P305" s="685"/>
      <c r="Q305" s="687"/>
    </row>
    <row r="306" spans="16:17" ht="15.75" customHeight="1">
      <c r="P306" s="685"/>
      <c r="Q306" s="687"/>
    </row>
    <row r="307" spans="16:17" ht="15.75" customHeight="1">
      <c r="P307" s="685"/>
      <c r="Q307" s="687"/>
    </row>
    <row r="308" spans="16:17" ht="15.75" customHeight="1">
      <c r="P308" s="685"/>
      <c r="Q308" s="687"/>
    </row>
    <row r="309" spans="16:17" ht="15.75" customHeight="1">
      <c r="P309" s="685"/>
      <c r="Q309" s="687"/>
    </row>
    <row r="310" spans="16:17" ht="15.75" customHeight="1">
      <c r="P310" s="685"/>
      <c r="Q310" s="687"/>
    </row>
    <row r="311" spans="16:17" ht="15.75" customHeight="1">
      <c r="P311" s="685"/>
      <c r="Q311" s="687"/>
    </row>
    <row r="312" spans="16:17" ht="15.75" customHeight="1">
      <c r="P312" s="685"/>
      <c r="Q312" s="687"/>
    </row>
    <row r="313" spans="16:17" ht="15.75" customHeight="1">
      <c r="P313" s="685"/>
      <c r="Q313" s="687"/>
    </row>
    <row r="314" spans="16:17" ht="15.75" customHeight="1">
      <c r="P314" s="685"/>
      <c r="Q314" s="687"/>
    </row>
    <row r="315" spans="16:17" ht="15.75" customHeight="1">
      <c r="P315" s="685"/>
      <c r="Q315" s="687"/>
    </row>
    <row r="316" spans="16:17" ht="15.75" customHeight="1">
      <c r="P316" s="685"/>
      <c r="Q316" s="687"/>
    </row>
    <row r="317" spans="16:17" ht="15.75" customHeight="1">
      <c r="P317" s="685"/>
      <c r="Q317" s="687"/>
    </row>
    <row r="318" spans="16:17" ht="15.75" customHeight="1">
      <c r="P318" s="685"/>
      <c r="Q318" s="687"/>
    </row>
    <row r="319" spans="16:17" ht="15.75" customHeight="1">
      <c r="P319" s="685"/>
      <c r="Q319" s="687"/>
    </row>
    <row r="320" spans="16:17" ht="15.75" customHeight="1">
      <c r="P320" s="685"/>
      <c r="Q320" s="687"/>
    </row>
    <row r="321" spans="16:17" ht="15.75" customHeight="1">
      <c r="P321" s="685"/>
      <c r="Q321" s="687"/>
    </row>
    <row r="322" spans="16:17" ht="15.75" customHeight="1">
      <c r="P322" s="685"/>
      <c r="Q322" s="687"/>
    </row>
    <row r="323" spans="16:17" ht="15.75" customHeight="1">
      <c r="P323" s="685"/>
      <c r="Q323" s="687"/>
    </row>
    <row r="324" spans="16:17" ht="15.75" customHeight="1">
      <c r="P324" s="685"/>
      <c r="Q324" s="687"/>
    </row>
    <row r="325" spans="16:17" ht="15.75" customHeight="1">
      <c r="P325" s="685"/>
      <c r="Q325" s="687"/>
    </row>
    <row r="326" spans="16:17" ht="15.75" customHeight="1">
      <c r="P326" s="685"/>
      <c r="Q326" s="687"/>
    </row>
    <row r="327" spans="16:17" ht="15.75" customHeight="1">
      <c r="P327" s="685"/>
      <c r="Q327" s="687"/>
    </row>
    <row r="328" spans="16:17" ht="15.75" customHeight="1">
      <c r="P328" s="685"/>
      <c r="Q328" s="687"/>
    </row>
    <row r="329" spans="16:17" ht="15.75" customHeight="1">
      <c r="P329" s="685"/>
      <c r="Q329" s="687"/>
    </row>
    <row r="330" spans="16:17" ht="15.75" customHeight="1">
      <c r="P330" s="685"/>
      <c r="Q330" s="687"/>
    </row>
    <row r="331" spans="16:17" ht="15.75" customHeight="1">
      <c r="P331" s="685"/>
      <c r="Q331" s="687"/>
    </row>
    <row r="332" spans="16:17" ht="15.75" customHeight="1">
      <c r="P332" s="685"/>
      <c r="Q332" s="687"/>
    </row>
    <row r="333" spans="16:17" ht="15.75" customHeight="1">
      <c r="P333" s="685"/>
      <c r="Q333" s="687"/>
    </row>
    <row r="334" spans="16:17" ht="15.75" customHeight="1">
      <c r="P334" s="685"/>
      <c r="Q334" s="687"/>
    </row>
    <row r="335" spans="16:17" ht="15.75" customHeight="1">
      <c r="P335" s="685"/>
      <c r="Q335" s="687"/>
    </row>
    <row r="336" spans="16:17" ht="15.75" customHeight="1">
      <c r="P336" s="685"/>
      <c r="Q336" s="687"/>
    </row>
    <row r="337" spans="16:17" ht="15.75" customHeight="1">
      <c r="P337" s="685"/>
      <c r="Q337" s="687"/>
    </row>
    <row r="338" spans="16:17" ht="15.75" customHeight="1">
      <c r="P338" s="685"/>
      <c r="Q338" s="687"/>
    </row>
    <row r="339" spans="16:17" ht="15.75" customHeight="1">
      <c r="P339" s="685"/>
      <c r="Q339" s="687"/>
    </row>
    <row r="340" spans="16:17" ht="15.75" customHeight="1">
      <c r="P340" s="685"/>
      <c r="Q340" s="687"/>
    </row>
    <row r="341" spans="16:17" ht="15.75" customHeight="1">
      <c r="P341" s="685"/>
      <c r="Q341" s="687"/>
    </row>
    <row r="342" spans="16:17" ht="15.75" customHeight="1">
      <c r="P342" s="685"/>
      <c r="Q342" s="687"/>
    </row>
    <row r="343" spans="16:17" ht="15.75" customHeight="1">
      <c r="P343" s="685"/>
      <c r="Q343" s="687"/>
    </row>
    <row r="344" spans="16:17" ht="15.75" customHeight="1">
      <c r="P344" s="685"/>
      <c r="Q344" s="687"/>
    </row>
    <row r="345" spans="16:17" ht="15.75" customHeight="1">
      <c r="P345" s="685"/>
      <c r="Q345" s="687"/>
    </row>
    <row r="346" spans="16:17" ht="15.75" customHeight="1">
      <c r="P346" s="685"/>
      <c r="Q346" s="687"/>
    </row>
    <row r="347" spans="16:17" ht="15.75" customHeight="1">
      <c r="P347" s="685"/>
      <c r="Q347" s="687"/>
    </row>
    <row r="348" spans="16:17" ht="15.75" customHeight="1">
      <c r="P348" s="685"/>
      <c r="Q348" s="687"/>
    </row>
    <row r="349" spans="16:17" ht="15.75" customHeight="1">
      <c r="P349" s="685"/>
      <c r="Q349" s="687"/>
    </row>
    <row r="350" spans="16:17" ht="15.75" customHeight="1">
      <c r="P350" s="685"/>
      <c r="Q350" s="687"/>
    </row>
    <row r="351" spans="16:17" ht="15.75" customHeight="1">
      <c r="P351" s="685"/>
      <c r="Q351" s="687"/>
    </row>
    <row r="352" spans="16:17" ht="15.75" customHeight="1">
      <c r="P352" s="685"/>
      <c r="Q352" s="687"/>
    </row>
    <row r="353" spans="16:17" ht="15.75" customHeight="1">
      <c r="P353" s="685"/>
      <c r="Q353" s="687"/>
    </row>
    <row r="354" spans="16:17" ht="15.75" customHeight="1">
      <c r="P354" s="685"/>
      <c r="Q354" s="687"/>
    </row>
    <row r="355" spans="16:17" ht="15.75" customHeight="1">
      <c r="P355" s="685"/>
      <c r="Q355" s="687"/>
    </row>
    <row r="356" spans="16:17" ht="15.75" customHeight="1">
      <c r="P356" s="685"/>
      <c r="Q356" s="687"/>
    </row>
    <row r="357" spans="16:17" ht="15.75" customHeight="1">
      <c r="P357" s="685"/>
      <c r="Q357" s="687"/>
    </row>
    <row r="358" spans="16:17" ht="15.75" customHeight="1">
      <c r="P358" s="685"/>
      <c r="Q358" s="687"/>
    </row>
    <row r="359" spans="16:17" ht="15.75" customHeight="1">
      <c r="P359" s="685"/>
      <c r="Q359" s="687"/>
    </row>
    <row r="360" spans="16:17" ht="15.75" customHeight="1">
      <c r="P360" s="685"/>
      <c r="Q360" s="687"/>
    </row>
    <row r="361" spans="16:17" ht="15.75" customHeight="1">
      <c r="P361" s="685"/>
      <c r="Q361" s="687"/>
    </row>
    <row r="362" spans="16:17" ht="15.75" customHeight="1">
      <c r="P362" s="685"/>
      <c r="Q362" s="687"/>
    </row>
    <row r="363" spans="16:17" ht="15.75" customHeight="1">
      <c r="P363" s="685"/>
      <c r="Q363" s="687"/>
    </row>
    <row r="364" spans="16:17" ht="15.75" customHeight="1">
      <c r="P364" s="685"/>
      <c r="Q364" s="687"/>
    </row>
    <row r="365" spans="16:17" ht="15.75" customHeight="1">
      <c r="P365" s="685"/>
      <c r="Q365" s="687"/>
    </row>
    <row r="366" spans="16:17" ht="15.75" customHeight="1">
      <c r="P366" s="685"/>
      <c r="Q366" s="687"/>
    </row>
    <row r="367" spans="16:17" ht="15.75" customHeight="1">
      <c r="P367" s="685"/>
      <c r="Q367" s="687"/>
    </row>
    <row r="368" spans="16:17" ht="15.75" customHeight="1">
      <c r="P368" s="685"/>
      <c r="Q368" s="687"/>
    </row>
    <row r="369" spans="16:17" ht="15.75" customHeight="1">
      <c r="P369" s="685"/>
      <c r="Q369" s="687"/>
    </row>
    <row r="370" spans="16:17" ht="15.75" customHeight="1">
      <c r="P370" s="685"/>
      <c r="Q370" s="687"/>
    </row>
    <row r="371" spans="16:17" ht="15.75" customHeight="1">
      <c r="P371" s="685"/>
      <c r="Q371" s="687"/>
    </row>
    <row r="372" spans="16:17" ht="15.75" customHeight="1">
      <c r="P372" s="685"/>
      <c r="Q372" s="687"/>
    </row>
    <row r="373" spans="16:17" ht="15.75" customHeight="1">
      <c r="P373" s="685"/>
      <c r="Q373" s="687"/>
    </row>
    <row r="374" spans="16:17" ht="15.75" customHeight="1">
      <c r="P374" s="685"/>
      <c r="Q374" s="687"/>
    </row>
    <row r="375" spans="16:17" ht="15.75" customHeight="1">
      <c r="P375" s="685"/>
      <c r="Q375" s="687"/>
    </row>
    <row r="376" spans="16:17" ht="15.75" customHeight="1">
      <c r="P376" s="685"/>
      <c r="Q376" s="687"/>
    </row>
    <row r="377" spans="16:17" ht="15.75" customHeight="1">
      <c r="P377" s="685"/>
      <c r="Q377" s="687"/>
    </row>
    <row r="378" spans="16:17" ht="15.75" customHeight="1">
      <c r="P378" s="685"/>
      <c r="Q378" s="687"/>
    </row>
    <row r="379" spans="16:17" ht="15.75" customHeight="1">
      <c r="P379" s="685"/>
      <c r="Q379" s="687"/>
    </row>
    <row r="380" spans="16:17" ht="15.75" customHeight="1">
      <c r="P380" s="685"/>
      <c r="Q380" s="687"/>
    </row>
    <row r="381" spans="16:17" ht="15.75" customHeight="1">
      <c r="P381" s="685"/>
      <c r="Q381" s="687"/>
    </row>
    <row r="382" spans="16:17" ht="15.75" customHeight="1">
      <c r="P382" s="685"/>
      <c r="Q382" s="687"/>
    </row>
    <row r="383" spans="16:17" ht="15.75" customHeight="1">
      <c r="P383" s="685"/>
      <c r="Q383" s="687"/>
    </row>
    <row r="384" spans="16:17" ht="15.75" customHeight="1">
      <c r="P384" s="685"/>
      <c r="Q384" s="687"/>
    </row>
    <row r="385" spans="16:17" ht="15.75" customHeight="1">
      <c r="P385" s="685"/>
      <c r="Q385" s="687"/>
    </row>
    <row r="386" spans="16:17" ht="15.75" customHeight="1">
      <c r="P386" s="685"/>
      <c r="Q386" s="687"/>
    </row>
    <row r="387" spans="16:17" ht="15.75" customHeight="1">
      <c r="P387" s="685"/>
      <c r="Q387" s="687"/>
    </row>
    <row r="388" spans="16:17" ht="15.75" customHeight="1">
      <c r="P388" s="685"/>
      <c r="Q388" s="687"/>
    </row>
    <row r="389" spans="16:17" ht="15.75" customHeight="1">
      <c r="P389" s="685"/>
      <c r="Q389" s="687"/>
    </row>
    <row r="390" spans="16:17" ht="15.75" customHeight="1">
      <c r="P390" s="685"/>
      <c r="Q390" s="687"/>
    </row>
    <row r="391" spans="16:17" ht="15.75" customHeight="1">
      <c r="P391" s="685"/>
      <c r="Q391" s="687"/>
    </row>
    <row r="392" spans="16:17" ht="15.75" customHeight="1">
      <c r="P392" s="685"/>
      <c r="Q392" s="687"/>
    </row>
    <row r="393" spans="16:17" ht="15.75" customHeight="1">
      <c r="P393" s="685"/>
      <c r="Q393" s="687"/>
    </row>
    <row r="394" spans="16:17" ht="15.75" customHeight="1">
      <c r="P394" s="685"/>
      <c r="Q394" s="687"/>
    </row>
    <row r="395" spans="16:17" ht="15.75" customHeight="1">
      <c r="P395" s="685"/>
      <c r="Q395" s="687"/>
    </row>
    <row r="396" spans="16:17" ht="15.75" customHeight="1">
      <c r="P396" s="685"/>
      <c r="Q396" s="687"/>
    </row>
    <row r="397" spans="16:17" ht="15.75" customHeight="1">
      <c r="P397" s="685"/>
      <c r="Q397" s="687"/>
    </row>
    <row r="398" spans="16:17" ht="15.75" customHeight="1">
      <c r="P398" s="685"/>
      <c r="Q398" s="687"/>
    </row>
    <row r="399" spans="16:17" ht="15.75" customHeight="1">
      <c r="P399" s="685"/>
      <c r="Q399" s="687"/>
    </row>
    <row r="400" spans="16:17" ht="15.75" customHeight="1">
      <c r="P400" s="685"/>
      <c r="Q400" s="687"/>
    </row>
    <row r="401" spans="16:17" ht="15.75" customHeight="1">
      <c r="P401" s="685"/>
      <c r="Q401" s="687"/>
    </row>
    <row r="402" spans="16:17" ht="15.75" customHeight="1">
      <c r="P402" s="685"/>
      <c r="Q402" s="687"/>
    </row>
    <row r="403" spans="16:17" ht="15.75" customHeight="1">
      <c r="P403" s="685"/>
      <c r="Q403" s="687"/>
    </row>
    <row r="404" spans="16:17" ht="15.75" customHeight="1">
      <c r="P404" s="685"/>
      <c r="Q404" s="687"/>
    </row>
    <row r="405" spans="16:17" ht="15.75" customHeight="1">
      <c r="P405" s="685"/>
      <c r="Q405" s="687"/>
    </row>
    <row r="406" spans="16:17" ht="15.75" customHeight="1">
      <c r="P406" s="685"/>
      <c r="Q406" s="687"/>
    </row>
    <row r="407" spans="16:17" ht="15.75" customHeight="1">
      <c r="P407" s="685"/>
      <c r="Q407" s="687"/>
    </row>
    <row r="408" spans="16:17" ht="15.75" customHeight="1">
      <c r="P408" s="685"/>
      <c r="Q408" s="687"/>
    </row>
    <row r="409" spans="16:17" ht="15.75" customHeight="1">
      <c r="P409" s="685"/>
      <c r="Q409" s="687"/>
    </row>
    <row r="410" spans="16:17" ht="15.75" customHeight="1">
      <c r="P410" s="685"/>
      <c r="Q410" s="687"/>
    </row>
    <row r="411" spans="16:17" ht="15.75" customHeight="1">
      <c r="P411" s="685"/>
      <c r="Q411" s="687"/>
    </row>
    <row r="412" spans="16:17" ht="15.75" customHeight="1">
      <c r="P412" s="685"/>
      <c r="Q412" s="687"/>
    </row>
    <row r="413" spans="16:17" ht="15.75" customHeight="1">
      <c r="P413" s="685"/>
      <c r="Q413" s="687"/>
    </row>
    <row r="414" spans="16:17" ht="15.75" customHeight="1">
      <c r="P414" s="685"/>
      <c r="Q414" s="687"/>
    </row>
    <row r="415" spans="16:17" ht="15.75" customHeight="1">
      <c r="P415" s="685"/>
      <c r="Q415" s="687"/>
    </row>
    <row r="416" spans="16:17" ht="15.75" customHeight="1">
      <c r="P416" s="685"/>
      <c r="Q416" s="687"/>
    </row>
    <row r="417" spans="16:17" ht="15.75" customHeight="1">
      <c r="P417" s="685"/>
      <c r="Q417" s="687"/>
    </row>
    <row r="418" spans="16:17" ht="15.75" customHeight="1">
      <c r="P418" s="685"/>
      <c r="Q418" s="687"/>
    </row>
    <row r="419" spans="16:17" ht="15.75" customHeight="1">
      <c r="P419" s="685"/>
      <c r="Q419" s="687"/>
    </row>
    <row r="420" spans="16:17" ht="15.75" customHeight="1">
      <c r="P420" s="685"/>
      <c r="Q420" s="687"/>
    </row>
    <row r="421" spans="16:17" ht="15.75" customHeight="1">
      <c r="P421" s="685"/>
      <c r="Q421" s="687"/>
    </row>
    <row r="422" spans="16:17" ht="15.75" customHeight="1">
      <c r="P422" s="685"/>
      <c r="Q422" s="687"/>
    </row>
    <row r="423" spans="16:17" ht="15.75" customHeight="1">
      <c r="P423" s="685"/>
      <c r="Q423" s="687"/>
    </row>
    <row r="424" spans="16:17" ht="15.75" customHeight="1">
      <c r="P424" s="685"/>
      <c r="Q424" s="687"/>
    </row>
    <row r="425" spans="16:17" ht="15.75" customHeight="1">
      <c r="P425" s="685"/>
      <c r="Q425" s="687"/>
    </row>
    <row r="426" spans="16:17" ht="15.75" customHeight="1">
      <c r="P426" s="685"/>
      <c r="Q426" s="687"/>
    </row>
    <row r="427" spans="16:17" ht="15.75" customHeight="1">
      <c r="P427" s="685"/>
      <c r="Q427" s="687"/>
    </row>
    <row r="428" spans="16:17" ht="15.75" customHeight="1">
      <c r="P428" s="685"/>
      <c r="Q428" s="687"/>
    </row>
    <row r="429" spans="16:17" ht="15.75" customHeight="1">
      <c r="P429" s="685"/>
      <c r="Q429" s="687"/>
    </row>
    <row r="430" spans="16:17" ht="15.75" customHeight="1">
      <c r="P430" s="685"/>
      <c r="Q430" s="687"/>
    </row>
    <row r="431" spans="16:17" ht="15.75" customHeight="1">
      <c r="P431" s="685"/>
      <c r="Q431" s="687"/>
    </row>
    <row r="432" spans="16:17" ht="15.75" customHeight="1">
      <c r="P432" s="685"/>
      <c r="Q432" s="687"/>
    </row>
    <row r="433" spans="16:17" ht="15.75" customHeight="1">
      <c r="P433" s="685"/>
      <c r="Q433" s="687"/>
    </row>
    <row r="434" spans="16:17" ht="15.75" customHeight="1">
      <c r="P434" s="685"/>
      <c r="Q434" s="687"/>
    </row>
    <row r="435" spans="16:17" ht="15.75" customHeight="1">
      <c r="P435" s="685"/>
      <c r="Q435" s="687"/>
    </row>
    <row r="436" spans="16:17" ht="15.75" customHeight="1">
      <c r="P436" s="685"/>
      <c r="Q436" s="687"/>
    </row>
    <row r="437" spans="16:17" ht="15.75" customHeight="1">
      <c r="P437" s="685"/>
      <c r="Q437" s="687"/>
    </row>
    <row r="438" spans="16:17" ht="15.75" customHeight="1">
      <c r="P438" s="685"/>
      <c r="Q438" s="687"/>
    </row>
    <row r="439" spans="16:17" ht="15.75" customHeight="1">
      <c r="P439" s="685"/>
      <c r="Q439" s="687"/>
    </row>
    <row r="440" spans="16:17" ht="15.75" customHeight="1">
      <c r="P440" s="685"/>
      <c r="Q440" s="687"/>
    </row>
    <row r="441" spans="16:17" ht="15.75" customHeight="1">
      <c r="P441" s="685"/>
      <c r="Q441" s="687"/>
    </row>
    <row r="442" spans="16:17" ht="15.75" customHeight="1">
      <c r="P442" s="685"/>
      <c r="Q442" s="687"/>
    </row>
    <row r="443" spans="16:17" ht="15.75" customHeight="1">
      <c r="P443" s="685"/>
      <c r="Q443" s="687"/>
    </row>
    <row r="444" spans="16:17" ht="15.75" customHeight="1">
      <c r="P444" s="685"/>
      <c r="Q444" s="687"/>
    </row>
    <row r="445" spans="16:17" ht="15.75" customHeight="1">
      <c r="P445" s="685"/>
      <c r="Q445" s="687"/>
    </row>
    <row r="446" spans="16:17" ht="15.75" customHeight="1">
      <c r="P446" s="685"/>
      <c r="Q446" s="687"/>
    </row>
    <row r="447" spans="16:17" ht="15.75" customHeight="1">
      <c r="P447" s="685"/>
      <c r="Q447" s="687"/>
    </row>
    <row r="448" spans="16:17" ht="15.75" customHeight="1">
      <c r="P448" s="685"/>
      <c r="Q448" s="687"/>
    </row>
    <row r="449" spans="16:17" ht="15.75" customHeight="1">
      <c r="P449" s="685"/>
      <c r="Q449" s="687"/>
    </row>
    <row r="450" spans="16:17" ht="15.75" customHeight="1">
      <c r="P450" s="685"/>
      <c r="Q450" s="687"/>
    </row>
    <row r="451" spans="16:17" ht="15.75" customHeight="1">
      <c r="P451" s="685"/>
      <c r="Q451" s="687"/>
    </row>
    <row r="452" spans="16:17" ht="15.75" customHeight="1">
      <c r="P452" s="685"/>
      <c r="Q452" s="687"/>
    </row>
    <row r="453" spans="16:17" ht="15.75" customHeight="1">
      <c r="P453" s="685"/>
      <c r="Q453" s="687"/>
    </row>
    <row r="454" spans="16:17" ht="15.75" customHeight="1">
      <c r="P454" s="685"/>
      <c r="Q454" s="687"/>
    </row>
    <row r="455" spans="16:17" ht="15.75" customHeight="1">
      <c r="P455" s="685"/>
      <c r="Q455" s="687"/>
    </row>
    <row r="456" spans="16:17" ht="15.75" customHeight="1">
      <c r="P456" s="685"/>
      <c r="Q456" s="687"/>
    </row>
    <row r="457" spans="16:17" ht="15.75" customHeight="1">
      <c r="P457" s="685"/>
      <c r="Q457" s="687"/>
    </row>
    <row r="458" spans="16:17" ht="15.75" customHeight="1">
      <c r="P458" s="685"/>
      <c r="Q458" s="687"/>
    </row>
    <row r="459" spans="16:17" ht="15.75" customHeight="1">
      <c r="P459" s="685"/>
      <c r="Q459" s="687"/>
    </row>
    <row r="460" spans="16:17" ht="15.75" customHeight="1">
      <c r="P460" s="685"/>
      <c r="Q460" s="687"/>
    </row>
    <row r="461" spans="16:17" ht="15.75" customHeight="1">
      <c r="P461" s="685"/>
      <c r="Q461" s="687"/>
    </row>
    <row r="462" spans="16:17" ht="15.75" customHeight="1">
      <c r="P462" s="685"/>
      <c r="Q462" s="687"/>
    </row>
    <row r="463" spans="16:17" ht="15.75" customHeight="1">
      <c r="P463" s="685"/>
      <c r="Q463" s="687"/>
    </row>
    <row r="464" spans="16:17" ht="15.75" customHeight="1">
      <c r="P464" s="685"/>
      <c r="Q464" s="687"/>
    </row>
    <row r="465" spans="16:17" ht="15.75" customHeight="1">
      <c r="P465" s="685"/>
      <c r="Q465" s="687"/>
    </row>
    <row r="466" spans="16:17" ht="15.75" customHeight="1">
      <c r="P466" s="685"/>
      <c r="Q466" s="687"/>
    </row>
    <row r="467" spans="16:17" ht="15.75" customHeight="1">
      <c r="P467" s="685"/>
      <c r="Q467" s="687"/>
    </row>
    <row r="468" spans="16:17" ht="15.75" customHeight="1">
      <c r="P468" s="685"/>
      <c r="Q468" s="687"/>
    </row>
    <row r="469" spans="16:17" ht="15.75" customHeight="1">
      <c r="P469" s="685"/>
      <c r="Q469" s="687"/>
    </row>
    <row r="470" spans="16:17" ht="15.75" customHeight="1">
      <c r="P470" s="685"/>
      <c r="Q470" s="687"/>
    </row>
    <row r="471" spans="16:17" ht="15.75" customHeight="1">
      <c r="P471" s="685"/>
      <c r="Q471" s="687"/>
    </row>
    <row r="472" spans="16:17" ht="15.75" customHeight="1">
      <c r="P472" s="685"/>
      <c r="Q472" s="687"/>
    </row>
    <row r="473" spans="16:17" ht="15.75" customHeight="1">
      <c r="P473" s="685"/>
      <c r="Q473" s="687"/>
    </row>
    <row r="474" spans="16:17" ht="15.75" customHeight="1">
      <c r="P474" s="685"/>
      <c r="Q474" s="687"/>
    </row>
    <row r="475" spans="16:17" ht="15.75" customHeight="1">
      <c r="P475" s="685"/>
      <c r="Q475" s="687"/>
    </row>
    <row r="476" spans="16:17" ht="15.75" customHeight="1">
      <c r="P476" s="685"/>
      <c r="Q476" s="687"/>
    </row>
    <row r="477" spans="16:17" ht="15.75" customHeight="1">
      <c r="P477" s="685"/>
      <c r="Q477" s="687"/>
    </row>
    <row r="478" spans="16:17" ht="15.75" customHeight="1">
      <c r="P478" s="685"/>
      <c r="Q478" s="687"/>
    </row>
    <row r="479" spans="16:17" ht="15.75" customHeight="1">
      <c r="P479" s="685"/>
      <c r="Q479" s="687"/>
    </row>
    <row r="480" spans="16:17" ht="15.75" customHeight="1">
      <c r="P480" s="685"/>
      <c r="Q480" s="687"/>
    </row>
    <row r="481" spans="16:17" ht="15.75" customHeight="1">
      <c r="P481" s="685"/>
      <c r="Q481" s="687"/>
    </row>
    <row r="482" spans="16:17" ht="15.75" customHeight="1">
      <c r="P482" s="685"/>
      <c r="Q482" s="687"/>
    </row>
    <row r="483" spans="16:17" ht="15.75" customHeight="1">
      <c r="P483" s="685"/>
      <c r="Q483" s="687"/>
    </row>
    <row r="484" spans="16:17" ht="15.75" customHeight="1">
      <c r="P484" s="685"/>
      <c r="Q484" s="687"/>
    </row>
    <row r="485" spans="16:17" ht="15.75" customHeight="1">
      <c r="P485" s="685"/>
      <c r="Q485" s="687"/>
    </row>
    <row r="486" spans="16:17" ht="15.75" customHeight="1">
      <c r="P486" s="685"/>
      <c r="Q486" s="687"/>
    </row>
    <row r="487" spans="16:17" ht="15.75" customHeight="1">
      <c r="P487" s="685"/>
      <c r="Q487" s="687"/>
    </row>
    <row r="488" spans="16:17" ht="15.75" customHeight="1">
      <c r="P488" s="685"/>
      <c r="Q488" s="687"/>
    </row>
    <row r="489" spans="16:17" ht="15.75" customHeight="1">
      <c r="P489" s="685"/>
      <c r="Q489" s="687"/>
    </row>
    <row r="490" spans="16:17" ht="15.75" customHeight="1">
      <c r="P490" s="685"/>
      <c r="Q490" s="687"/>
    </row>
    <row r="491" spans="16:17" ht="15.75" customHeight="1">
      <c r="P491" s="685"/>
      <c r="Q491" s="687"/>
    </row>
    <row r="492" spans="16:17" ht="15.75" customHeight="1">
      <c r="P492" s="685"/>
      <c r="Q492" s="687"/>
    </row>
    <row r="493" spans="16:17" ht="15.75" customHeight="1">
      <c r="P493" s="685"/>
      <c r="Q493" s="687"/>
    </row>
    <row r="494" spans="16:17" ht="15.75" customHeight="1">
      <c r="P494" s="685"/>
      <c r="Q494" s="687"/>
    </row>
    <row r="495" spans="16:17" ht="15.75" customHeight="1">
      <c r="P495" s="685"/>
      <c r="Q495" s="687"/>
    </row>
    <row r="496" spans="16:17" ht="15.75" customHeight="1">
      <c r="P496" s="685"/>
      <c r="Q496" s="687"/>
    </row>
    <row r="497" spans="16:17" ht="15.75" customHeight="1">
      <c r="P497" s="685"/>
      <c r="Q497" s="687"/>
    </row>
    <row r="498" spans="16:17" ht="15.75" customHeight="1">
      <c r="P498" s="685"/>
      <c r="Q498" s="687"/>
    </row>
    <row r="499" spans="16:17" ht="15.75" customHeight="1">
      <c r="P499" s="685"/>
      <c r="Q499" s="687"/>
    </row>
    <row r="500" spans="16:17" ht="15.75" customHeight="1">
      <c r="P500" s="685"/>
      <c r="Q500" s="687"/>
    </row>
    <row r="501" spans="16:17" ht="15.75" customHeight="1">
      <c r="P501" s="685"/>
      <c r="Q501" s="687"/>
    </row>
    <row r="502" spans="16:17" ht="15.75" customHeight="1">
      <c r="P502" s="685"/>
      <c r="Q502" s="687"/>
    </row>
    <row r="503" spans="16:17" ht="15.75" customHeight="1">
      <c r="P503" s="685"/>
      <c r="Q503" s="687"/>
    </row>
    <row r="504" spans="16:17" ht="15.75" customHeight="1">
      <c r="P504" s="685"/>
      <c r="Q504" s="687"/>
    </row>
    <row r="505" spans="16:17" ht="15.75" customHeight="1">
      <c r="P505" s="685"/>
      <c r="Q505" s="687"/>
    </row>
    <row r="506" spans="16:17" ht="15.75" customHeight="1">
      <c r="P506" s="685"/>
      <c r="Q506" s="687"/>
    </row>
    <row r="507" spans="16:17" ht="15.75" customHeight="1">
      <c r="P507" s="685"/>
      <c r="Q507" s="687"/>
    </row>
    <row r="508" spans="16:17" ht="15.75" customHeight="1">
      <c r="P508" s="685"/>
      <c r="Q508" s="687"/>
    </row>
    <row r="509" spans="16:17" ht="15.75" customHeight="1">
      <c r="P509" s="685"/>
      <c r="Q509" s="687"/>
    </row>
    <row r="510" spans="16:17" ht="15.75" customHeight="1">
      <c r="P510" s="685"/>
      <c r="Q510" s="687"/>
    </row>
    <row r="511" spans="16:17" ht="15.75" customHeight="1">
      <c r="P511" s="685"/>
      <c r="Q511" s="687"/>
    </row>
    <row r="512" spans="16:17" ht="15.75" customHeight="1">
      <c r="P512" s="685"/>
      <c r="Q512" s="687"/>
    </row>
    <row r="513" spans="16:17" ht="15.75" customHeight="1">
      <c r="P513" s="685"/>
      <c r="Q513" s="687"/>
    </row>
    <row r="514" spans="16:17" ht="15.75" customHeight="1">
      <c r="P514" s="685"/>
      <c r="Q514" s="687"/>
    </row>
    <row r="515" spans="16:17" ht="15.75" customHeight="1">
      <c r="P515" s="685"/>
      <c r="Q515" s="687"/>
    </row>
    <row r="516" spans="16:17" ht="15.75" customHeight="1">
      <c r="P516" s="685"/>
      <c r="Q516" s="687"/>
    </row>
    <row r="517" spans="16:17" ht="15.75" customHeight="1">
      <c r="P517" s="685"/>
      <c r="Q517" s="687"/>
    </row>
    <row r="518" spans="16:17" ht="15.75" customHeight="1">
      <c r="P518" s="685"/>
      <c r="Q518" s="687"/>
    </row>
    <row r="519" spans="16:17" ht="15.75" customHeight="1">
      <c r="P519" s="685"/>
      <c r="Q519" s="687"/>
    </row>
    <row r="520" spans="16:17" ht="15.75" customHeight="1">
      <c r="P520" s="685"/>
      <c r="Q520" s="687"/>
    </row>
    <row r="521" spans="16:17" ht="15.75" customHeight="1">
      <c r="P521" s="685"/>
      <c r="Q521" s="687"/>
    </row>
    <row r="522" spans="16:17" ht="15.75" customHeight="1">
      <c r="P522" s="685"/>
      <c r="Q522" s="687"/>
    </row>
    <row r="523" spans="16:17" ht="15.75" customHeight="1">
      <c r="P523" s="685"/>
      <c r="Q523" s="687"/>
    </row>
    <row r="524" spans="16:17" ht="15.75" customHeight="1">
      <c r="P524" s="685"/>
      <c r="Q524" s="687"/>
    </row>
    <row r="525" spans="16:17" ht="15.75" customHeight="1">
      <c r="P525" s="685"/>
      <c r="Q525" s="687"/>
    </row>
    <row r="526" spans="16:17" ht="15.75" customHeight="1">
      <c r="P526" s="685"/>
      <c r="Q526" s="687"/>
    </row>
    <row r="527" spans="16:17" ht="15.75" customHeight="1">
      <c r="P527" s="685"/>
      <c r="Q527" s="687"/>
    </row>
    <row r="528" spans="16:17" ht="15.75" customHeight="1">
      <c r="P528" s="685"/>
      <c r="Q528" s="687"/>
    </row>
    <row r="529" spans="16:17" ht="15.75" customHeight="1">
      <c r="P529" s="685"/>
      <c r="Q529" s="687"/>
    </row>
    <row r="530" spans="16:17" ht="15.75" customHeight="1">
      <c r="P530" s="685"/>
      <c r="Q530" s="687"/>
    </row>
    <row r="531" spans="16:17" ht="15.75" customHeight="1">
      <c r="P531" s="685"/>
      <c r="Q531" s="687"/>
    </row>
    <row r="532" spans="16:17" ht="15.75" customHeight="1">
      <c r="P532" s="685"/>
      <c r="Q532" s="687"/>
    </row>
    <row r="533" spans="16:17" ht="15.75" customHeight="1">
      <c r="P533" s="685"/>
      <c r="Q533" s="687"/>
    </row>
    <row r="534" spans="16:17" ht="15.75" customHeight="1">
      <c r="P534" s="685"/>
      <c r="Q534" s="687"/>
    </row>
    <row r="535" spans="16:17" ht="15.75" customHeight="1">
      <c r="P535" s="685"/>
      <c r="Q535" s="687"/>
    </row>
    <row r="536" spans="16:17" ht="15.75" customHeight="1">
      <c r="P536" s="685"/>
      <c r="Q536" s="687"/>
    </row>
    <row r="537" spans="16:17" ht="15.75" customHeight="1">
      <c r="P537" s="685"/>
      <c r="Q537" s="687"/>
    </row>
    <row r="538" spans="16:17" ht="15.75" customHeight="1">
      <c r="P538" s="685"/>
      <c r="Q538" s="687"/>
    </row>
    <row r="539" spans="16:17" ht="15.75" customHeight="1">
      <c r="P539" s="685"/>
      <c r="Q539" s="687"/>
    </row>
    <row r="540" spans="16:17" ht="15.75" customHeight="1">
      <c r="P540" s="685"/>
      <c r="Q540" s="687"/>
    </row>
    <row r="541" spans="16:17" ht="15.75" customHeight="1">
      <c r="P541" s="685"/>
      <c r="Q541" s="687"/>
    </row>
    <row r="542" spans="16:17" ht="15.75" customHeight="1">
      <c r="P542" s="685"/>
      <c r="Q542" s="687"/>
    </row>
    <row r="543" spans="16:17" ht="15.75" customHeight="1">
      <c r="P543" s="685"/>
      <c r="Q543" s="687"/>
    </row>
    <row r="544" spans="16:17" ht="15.75" customHeight="1">
      <c r="P544" s="685"/>
      <c r="Q544" s="687"/>
    </row>
    <row r="545" spans="16:17" ht="15.75" customHeight="1">
      <c r="P545" s="685"/>
      <c r="Q545" s="687"/>
    </row>
    <row r="546" spans="16:17" ht="15.75" customHeight="1">
      <c r="P546" s="685"/>
      <c r="Q546" s="687"/>
    </row>
    <row r="547" spans="16:17" ht="15.75" customHeight="1">
      <c r="P547" s="685"/>
      <c r="Q547" s="687"/>
    </row>
    <row r="548" spans="16:17" ht="15.75" customHeight="1">
      <c r="P548" s="685"/>
      <c r="Q548" s="687"/>
    </row>
    <row r="549" spans="16:17" ht="15.75" customHeight="1">
      <c r="P549" s="685"/>
      <c r="Q549" s="687"/>
    </row>
    <row r="550" spans="16:17" ht="15.75" customHeight="1">
      <c r="P550" s="685"/>
      <c r="Q550" s="687"/>
    </row>
    <row r="551" spans="16:17" ht="15.75" customHeight="1">
      <c r="P551" s="685"/>
      <c r="Q551" s="687"/>
    </row>
    <row r="552" spans="16:17" ht="15.75" customHeight="1">
      <c r="P552" s="685"/>
      <c r="Q552" s="687"/>
    </row>
    <row r="553" spans="16:17" ht="15.75" customHeight="1">
      <c r="P553" s="685"/>
      <c r="Q553" s="687"/>
    </row>
    <row r="554" spans="16:17" ht="15.75" customHeight="1">
      <c r="P554" s="685"/>
      <c r="Q554" s="687"/>
    </row>
    <row r="555" spans="16:17" ht="15.75" customHeight="1">
      <c r="P555" s="685"/>
      <c r="Q555" s="687"/>
    </row>
    <row r="556" spans="16:17" ht="15.75" customHeight="1">
      <c r="P556" s="685"/>
      <c r="Q556" s="687"/>
    </row>
    <row r="557" spans="16:17" ht="15.75" customHeight="1">
      <c r="P557" s="685"/>
      <c r="Q557" s="687"/>
    </row>
    <row r="558" spans="16:17" ht="15.75" customHeight="1">
      <c r="P558" s="685"/>
      <c r="Q558" s="687"/>
    </row>
    <row r="559" spans="16:17" ht="15.75" customHeight="1">
      <c r="P559" s="685"/>
      <c r="Q559" s="687"/>
    </row>
    <row r="560" spans="16:17" ht="15.75" customHeight="1">
      <c r="P560" s="685"/>
      <c r="Q560" s="687"/>
    </row>
    <row r="561" spans="16:17" ht="15.75" customHeight="1">
      <c r="P561" s="685"/>
      <c r="Q561" s="687"/>
    </row>
    <row r="562" spans="16:17" ht="15.75" customHeight="1">
      <c r="P562" s="685"/>
      <c r="Q562" s="687"/>
    </row>
    <row r="563" spans="16:17" ht="15.75" customHeight="1">
      <c r="P563" s="685"/>
      <c r="Q563" s="687"/>
    </row>
    <row r="564" spans="16:17" ht="15.75" customHeight="1">
      <c r="P564" s="685"/>
      <c r="Q564" s="687"/>
    </row>
    <row r="565" spans="16:17" ht="15.75" customHeight="1">
      <c r="P565" s="685"/>
      <c r="Q565" s="687"/>
    </row>
    <row r="566" spans="16:17" ht="15.75" customHeight="1">
      <c r="P566" s="685"/>
      <c r="Q566" s="687"/>
    </row>
    <row r="567" spans="16:17" ht="15.75" customHeight="1">
      <c r="P567" s="685"/>
      <c r="Q567" s="687"/>
    </row>
    <row r="568" spans="16:17" ht="15.75" customHeight="1">
      <c r="P568" s="685"/>
      <c r="Q568" s="687"/>
    </row>
    <row r="569" spans="16:17" ht="15.75" customHeight="1">
      <c r="P569" s="685"/>
      <c r="Q569" s="687"/>
    </row>
    <row r="570" spans="16:17" ht="15.75" customHeight="1">
      <c r="P570" s="685"/>
      <c r="Q570" s="687"/>
    </row>
    <row r="571" spans="16:17" ht="15.75" customHeight="1">
      <c r="P571" s="685"/>
      <c r="Q571" s="687"/>
    </row>
    <row r="572" spans="16:17" ht="15.75" customHeight="1">
      <c r="P572" s="685"/>
      <c r="Q572" s="687"/>
    </row>
    <row r="573" spans="16:17" ht="15.75" customHeight="1">
      <c r="P573" s="685"/>
      <c r="Q573" s="687"/>
    </row>
    <row r="574" spans="16:17" ht="15.75" customHeight="1">
      <c r="P574" s="685"/>
      <c r="Q574" s="687"/>
    </row>
    <row r="575" spans="16:17" ht="15.75" customHeight="1">
      <c r="P575" s="685"/>
      <c r="Q575" s="687"/>
    </row>
    <row r="576" spans="16:17" ht="15.75" customHeight="1">
      <c r="P576" s="685"/>
      <c r="Q576" s="687"/>
    </row>
    <row r="577" spans="16:17" ht="15.75" customHeight="1">
      <c r="P577" s="685"/>
      <c r="Q577" s="687"/>
    </row>
    <row r="578" spans="16:17" ht="15.75" customHeight="1">
      <c r="P578" s="685"/>
      <c r="Q578" s="687"/>
    </row>
    <row r="579" spans="16:17" ht="15.75" customHeight="1">
      <c r="P579" s="685"/>
      <c r="Q579" s="687"/>
    </row>
    <row r="580" spans="16:17" ht="15.75" customHeight="1">
      <c r="P580" s="685"/>
      <c r="Q580" s="687"/>
    </row>
    <row r="581" spans="16:17" ht="15.75" customHeight="1">
      <c r="P581" s="685"/>
      <c r="Q581" s="687"/>
    </row>
    <row r="582" spans="16:17" ht="15.75" customHeight="1">
      <c r="P582" s="685"/>
      <c r="Q582" s="687"/>
    </row>
    <row r="583" spans="16:17" ht="15.75" customHeight="1">
      <c r="P583" s="685"/>
      <c r="Q583" s="687"/>
    </row>
    <row r="584" spans="16:17" ht="15.75" customHeight="1">
      <c r="P584" s="685"/>
      <c r="Q584" s="687"/>
    </row>
    <row r="585" spans="16:17" ht="15.75" customHeight="1">
      <c r="P585" s="685"/>
      <c r="Q585" s="687"/>
    </row>
    <row r="586" spans="16:17" ht="15.75" customHeight="1">
      <c r="P586" s="685"/>
      <c r="Q586" s="687"/>
    </row>
    <row r="587" spans="16:17" ht="15.75" customHeight="1">
      <c r="P587" s="685"/>
      <c r="Q587" s="687"/>
    </row>
    <row r="588" spans="16:17" ht="15.75" customHeight="1">
      <c r="P588" s="685"/>
      <c r="Q588" s="687"/>
    </row>
    <row r="589" spans="16:17" ht="15.75" customHeight="1">
      <c r="P589" s="685"/>
      <c r="Q589" s="687"/>
    </row>
    <row r="590" spans="16:17" ht="15.75" customHeight="1">
      <c r="P590" s="685"/>
      <c r="Q590" s="687"/>
    </row>
    <row r="591" spans="16:17" ht="15.75" customHeight="1">
      <c r="P591" s="685"/>
      <c r="Q591" s="687"/>
    </row>
    <row r="592" spans="16:17" ht="15.75" customHeight="1">
      <c r="P592" s="685"/>
      <c r="Q592" s="687"/>
    </row>
    <row r="593" spans="16:17" ht="15.75" customHeight="1">
      <c r="P593" s="685"/>
      <c r="Q593" s="687"/>
    </row>
    <row r="594" spans="16:17" ht="15.75" customHeight="1">
      <c r="P594" s="685"/>
      <c r="Q594" s="687"/>
    </row>
    <row r="595" spans="16:17" ht="15.75" customHeight="1">
      <c r="P595" s="685"/>
      <c r="Q595" s="687"/>
    </row>
    <row r="596" spans="16:17" ht="15.75" customHeight="1">
      <c r="P596" s="685"/>
      <c r="Q596" s="687"/>
    </row>
    <row r="597" spans="16:17" ht="15.75" customHeight="1">
      <c r="P597" s="685"/>
      <c r="Q597" s="687"/>
    </row>
    <row r="598" spans="16:17" ht="15.75" customHeight="1">
      <c r="P598" s="685"/>
      <c r="Q598" s="687"/>
    </row>
    <row r="599" spans="16:17" ht="15.75" customHeight="1">
      <c r="P599" s="685"/>
      <c r="Q599" s="687"/>
    </row>
    <row r="600" spans="16:17" ht="15.75" customHeight="1">
      <c r="P600" s="685"/>
      <c r="Q600" s="687"/>
    </row>
    <row r="601" spans="16:17" ht="15.75" customHeight="1">
      <c r="P601" s="685"/>
      <c r="Q601" s="687"/>
    </row>
    <row r="602" spans="16:17" ht="15.75" customHeight="1">
      <c r="P602" s="685"/>
      <c r="Q602" s="687"/>
    </row>
    <row r="603" spans="16:17" ht="15.75" customHeight="1">
      <c r="P603" s="685"/>
      <c r="Q603" s="687"/>
    </row>
    <row r="604" spans="16:17" ht="15.75" customHeight="1">
      <c r="P604" s="685"/>
      <c r="Q604" s="687"/>
    </row>
    <row r="605" spans="16:17" ht="15.75" customHeight="1">
      <c r="P605" s="685"/>
      <c r="Q605" s="687"/>
    </row>
    <row r="606" spans="16:17" ht="15.75" customHeight="1">
      <c r="P606" s="685"/>
      <c r="Q606" s="687"/>
    </row>
    <row r="607" spans="16:17" ht="15.75" customHeight="1">
      <c r="P607" s="685"/>
      <c r="Q607" s="687"/>
    </row>
    <row r="608" spans="16:17" ht="15.75" customHeight="1">
      <c r="P608" s="685"/>
      <c r="Q608" s="687"/>
    </row>
    <row r="609" spans="16:17" ht="15.75" customHeight="1">
      <c r="P609" s="685"/>
      <c r="Q609" s="687"/>
    </row>
    <row r="610" spans="16:17" ht="15.75" customHeight="1">
      <c r="P610" s="685"/>
      <c r="Q610" s="687"/>
    </row>
    <row r="611" spans="16:17" ht="15.75" customHeight="1">
      <c r="P611" s="685"/>
      <c r="Q611" s="687"/>
    </row>
    <row r="612" spans="16:17" ht="15.75" customHeight="1">
      <c r="P612" s="685"/>
      <c r="Q612" s="687"/>
    </row>
    <row r="613" spans="16:17" ht="15.75" customHeight="1">
      <c r="P613" s="685"/>
      <c r="Q613" s="687"/>
    </row>
    <row r="614" spans="16:17" ht="15.75" customHeight="1">
      <c r="P614" s="685"/>
      <c r="Q614" s="687"/>
    </row>
    <row r="615" spans="16:17" ht="15.75" customHeight="1">
      <c r="P615" s="685"/>
      <c r="Q615" s="687"/>
    </row>
    <row r="616" spans="16:17" ht="15.75" customHeight="1">
      <c r="P616" s="685"/>
      <c r="Q616" s="687"/>
    </row>
    <row r="617" spans="16:17" ht="15.75" customHeight="1">
      <c r="P617" s="685"/>
      <c r="Q617" s="687"/>
    </row>
    <row r="618" spans="16:17" ht="15.75" customHeight="1">
      <c r="P618" s="685"/>
      <c r="Q618" s="687"/>
    </row>
    <row r="619" spans="16:17" ht="15.75" customHeight="1">
      <c r="P619" s="685"/>
      <c r="Q619" s="687"/>
    </row>
    <row r="620" spans="16:17" ht="15.75" customHeight="1">
      <c r="P620" s="685"/>
      <c r="Q620" s="687"/>
    </row>
    <row r="621" spans="16:17" ht="15.75" customHeight="1">
      <c r="P621" s="685"/>
      <c r="Q621" s="687"/>
    </row>
    <row r="622" spans="16:17" ht="15.75" customHeight="1">
      <c r="P622" s="685"/>
      <c r="Q622" s="687"/>
    </row>
    <row r="623" spans="16:17" ht="15.75" customHeight="1">
      <c r="P623" s="685"/>
      <c r="Q623" s="687"/>
    </row>
    <row r="624" spans="16:17" ht="15.75" customHeight="1">
      <c r="P624" s="685"/>
      <c r="Q624" s="687"/>
    </row>
    <row r="625" spans="16:17" ht="15.75" customHeight="1">
      <c r="P625" s="685"/>
      <c r="Q625" s="687"/>
    </row>
    <row r="626" spans="16:17" ht="15.75" customHeight="1">
      <c r="P626" s="685"/>
      <c r="Q626" s="687"/>
    </row>
    <row r="627" spans="16:17" ht="15.75" customHeight="1">
      <c r="P627" s="685"/>
      <c r="Q627" s="687"/>
    </row>
    <row r="628" spans="16:17" ht="15.75" customHeight="1">
      <c r="P628" s="685"/>
      <c r="Q628" s="687"/>
    </row>
    <row r="629" spans="16:17" ht="15.75" customHeight="1">
      <c r="P629" s="685"/>
      <c r="Q629" s="687"/>
    </row>
    <row r="630" spans="16:17" ht="15.75" customHeight="1">
      <c r="P630" s="685"/>
      <c r="Q630" s="687"/>
    </row>
    <row r="631" spans="16:17" ht="15.75" customHeight="1">
      <c r="P631" s="685"/>
      <c r="Q631" s="687"/>
    </row>
    <row r="632" spans="16:17" ht="15.75" customHeight="1">
      <c r="P632" s="685"/>
      <c r="Q632" s="687"/>
    </row>
    <row r="633" spans="16:17" ht="15.75" customHeight="1">
      <c r="P633" s="685"/>
      <c r="Q633" s="687"/>
    </row>
    <row r="634" spans="16:17" ht="15.75" customHeight="1">
      <c r="P634" s="685"/>
      <c r="Q634" s="687"/>
    </row>
    <row r="635" spans="16:17" ht="15.75" customHeight="1">
      <c r="P635" s="685"/>
      <c r="Q635" s="687"/>
    </row>
    <row r="636" spans="16:17" ht="15.75" customHeight="1">
      <c r="P636" s="685"/>
      <c r="Q636" s="687"/>
    </row>
    <row r="637" spans="16:17" ht="15.75" customHeight="1">
      <c r="P637" s="685"/>
      <c r="Q637" s="687"/>
    </row>
    <row r="638" spans="16:17" ht="15.75" customHeight="1">
      <c r="P638" s="685"/>
      <c r="Q638" s="687"/>
    </row>
    <row r="639" spans="16:17" ht="15.75" customHeight="1">
      <c r="P639" s="685"/>
      <c r="Q639" s="687"/>
    </row>
    <row r="640" spans="16:17" ht="15.75" customHeight="1">
      <c r="P640" s="685"/>
      <c r="Q640" s="687"/>
    </row>
    <row r="641" spans="16:17" ht="15.75" customHeight="1">
      <c r="P641" s="685"/>
      <c r="Q641" s="687"/>
    </row>
    <row r="642" spans="16:17" ht="15.75" customHeight="1">
      <c r="P642" s="685"/>
      <c r="Q642" s="687"/>
    </row>
    <row r="643" spans="16:17" ht="15.75" customHeight="1">
      <c r="P643" s="685"/>
      <c r="Q643" s="687"/>
    </row>
    <row r="644" spans="16:17" ht="15.75" customHeight="1">
      <c r="P644" s="685"/>
      <c r="Q644" s="687"/>
    </row>
    <row r="645" spans="16:17" ht="15.75" customHeight="1">
      <c r="P645" s="685"/>
      <c r="Q645" s="687"/>
    </row>
    <row r="646" spans="16:17" ht="15.75" customHeight="1">
      <c r="P646" s="685"/>
      <c r="Q646" s="687"/>
    </row>
    <row r="647" spans="16:17" ht="15.75" customHeight="1">
      <c r="P647" s="685"/>
      <c r="Q647" s="687"/>
    </row>
    <row r="648" spans="16:17" ht="15.75" customHeight="1">
      <c r="P648" s="685"/>
      <c r="Q648" s="687"/>
    </row>
    <row r="649" spans="16:17" ht="15.75" customHeight="1">
      <c r="P649" s="685"/>
      <c r="Q649" s="687"/>
    </row>
    <row r="650" spans="16:17" ht="15.75" customHeight="1">
      <c r="P650" s="685"/>
      <c r="Q650" s="687"/>
    </row>
    <row r="651" spans="16:17" ht="15.75" customHeight="1">
      <c r="P651" s="685"/>
      <c r="Q651" s="687"/>
    </row>
    <row r="652" spans="16:17" ht="15.75" customHeight="1">
      <c r="P652" s="685"/>
      <c r="Q652" s="687"/>
    </row>
    <row r="653" spans="16:17" ht="15.75" customHeight="1">
      <c r="P653" s="685"/>
      <c r="Q653" s="687"/>
    </row>
    <row r="654" spans="16:17" ht="15.75" customHeight="1">
      <c r="P654" s="685"/>
      <c r="Q654" s="687"/>
    </row>
    <row r="655" spans="16:17" ht="15.75" customHeight="1">
      <c r="P655" s="685"/>
      <c r="Q655" s="687"/>
    </row>
    <row r="656" spans="16:17" ht="15.75" customHeight="1">
      <c r="P656" s="685"/>
      <c r="Q656" s="687"/>
    </row>
    <row r="657" spans="16:17" ht="15.75" customHeight="1">
      <c r="P657" s="685"/>
      <c r="Q657" s="687"/>
    </row>
    <row r="658" spans="16:17" ht="15.75" customHeight="1">
      <c r="P658" s="685"/>
      <c r="Q658" s="687"/>
    </row>
    <row r="659" spans="16:17" ht="15.75" customHeight="1">
      <c r="P659" s="685"/>
      <c r="Q659" s="687"/>
    </row>
    <row r="660" spans="16:17" ht="15.75" customHeight="1">
      <c r="P660" s="685"/>
      <c r="Q660" s="687"/>
    </row>
    <row r="661" spans="16:17" ht="15.75" customHeight="1">
      <c r="P661" s="685"/>
      <c r="Q661" s="687"/>
    </row>
    <row r="662" spans="16:17" ht="15.75" customHeight="1">
      <c r="P662" s="685"/>
      <c r="Q662" s="687"/>
    </row>
    <row r="663" spans="16:17" ht="15.75" customHeight="1">
      <c r="P663" s="685"/>
      <c r="Q663" s="687"/>
    </row>
    <row r="664" spans="16:17" ht="15.75" customHeight="1">
      <c r="P664" s="685"/>
      <c r="Q664" s="687"/>
    </row>
    <row r="665" spans="16:17" ht="15.75" customHeight="1">
      <c r="P665" s="685"/>
      <c r="Q665" s="687"/>
    </row>
    <row r="666" spans="16:17" ht="15.75" customHeight="1">
      <c r="P666" s="685"/>
      <c r="Q666" s="687"/>
    </row>
    <row r="667" spans="16:17" ht="15.75" customHeight="1">
      <c r="P667" s="685"/>
      <c r="Q667" s="687"/>
    </row>
    <row r="668" spans="16:17" ht="15.75" customHeight="1">
      <c r="P668" s="685"/>
      <c r="Q668" s="687"/>
    </row>
    <row r="669" spans="16:17" ht="15.75" customHeight="1">
      <c r="P669" s="685"/>
      <c r="Q669" s="687"/>
    </row>
    <row r="670" spans="16:17" ht="15.75" customHeight="1">
      <c r="P670" s="685"/>
      <c r="Q670" s="687"/>
    </row>
    <row r="671" spans="16:17" ht="15.75" customHeight="1">
      <c r="P671" s="685"/>
      <c r="Q671" s="687"/>
    </row>
    <row r="672" spans="16:17" ht="15.75" customHeight="1">
      <c r="P672" s="685"/>
      <c r="Q672" s="687"/>
    </row>
    <row r="673" spans="16:17" ht="15.75" customHeight="1">
      <c r="P673" s="685"/>
      <c r="Q673" s="687"/>
    </row>
    <row r="674" spans="16:17" ht="15.75" customHeight="1">
      <c r="P674" s="685"/>
      <c r="Q674" s="687"/>
    </row>
    <row r="675" spans="16:17" ht="15.75" customHeight="1">
      <c r="P675" s="685"/>
      <c r="Q675" s="687"/>
    </row>
    <row r="676" spans="16:17" ht="15.75" customHeight="1">
      <c r="P676" s="685"/>
      <c r="Q676" s="687"/>
    </row>
    <row r="677" spans="16:17" ht="15.75" customHeight="1">
      <c r="P677" s="685"/>
      <c r="Q677" s="687"/>
    </row>
    <row r="678" spans="16:17" ht="15.75" customHeight="1">
      <c r="P678" s="685"/>
      <c r="Q678" s="687"/>
    </row>
    <row r="679" spans="16:17" ht="15.75" customHeight="1">
      <c r="P679" s="685"/>
      <c r="Q679" s="687"/>
    </row>
    <row r="680" spans="16:17" ht="15.75" customHeight="1">
      <c r="P680" s="685"/>
      <c r="Q680" s="687"/>
    </row>
    <row r="681" spans="16:17" ht="15.75" customHeight="1">
      <c r="P681" s="685"/>
      <c r="Q681" s="687"/>
    </row>
    <row r="682" spans="16:17" ht="15.75" customHeight="1">
      <c r="P682" s="685"/>
      <c r="Q682" s="687"/>
    </row>
    <row r="683" spans="16:17" ht="15.75" customHeight="1">
      <c r="P683" s="685"/>
      <c r="Q683" s="687"/>
    </row>
    <row r="684" spans="16:17" ht="15.75" customHeight="1">
      <c r="P684" s="685"/>
      <c r="Q684" s="687"/>
    </row>
    <row r="685" spans="16:17" ht="15.75" customHeight="1">
      <c r="P685" s="685"/>
      <c r="Q685" s="687"/>
    </row>
    <row r="686" spans="16:17" ht="15.75" customHeight="1">
      <c r="P686" s="685"/>
      <c r="Q686" s="687"/>
    </row>
    <row r="687" spans="16:17" ht="15.75" customHeight="1">
      <c r="P687" s="685"/>
      <c r="Q687" s="687"/>
    </row>
    <row r="688" spans="16:17" ht="15.75" customHeight="1">
      <c r="P688" s="685"/>
      <c r="Q688" s="687"/>
    </row>
    <row r="689" spans="16:17" ht="15.75" customHeight="1">
      <c r="P689" s="685"/>
      <c r="Q689" s="687"/>
    </row>
    <row r="690" spans="16:17" ht="15.75" customHeight="1">
      <c r="P690" s="685"/>
      <c r="Q690" s="687"/>
    </row>
    <row r="691" spans="16:17" ht="15.75" customHeight="1">
      <c r="P691" s="685"/>
      <c r="Q691" s="687"/>
    </row>
    <row r="692" spans="16:17" ht="15.75" customHeight="1">
      <c r="P692" s="685"/>
      <c r="Q692" s="687"/>
    </row>
    <row r="693" spans="16:17" ht="15.75" customHeight="1">
      <c r="P693" s="685"/>
      <c r="Q693" s="687"/>
    </row>
    <row r="694" spans="16:17" ht="15.75" customHeight="1">
      <c r="P694" s="685"/>
      <c r="Q694" s="687"/>
    </row>
    <row r="695" spans="16:17" ht="15.75" customHeight="1">
      <c r="P695" s="685"/>
      <c r="Q695" s="687"/>
    </row>
    <row r="696" spans="16:17" ht="15.75" customHeight="1">
      <c r="P696" s="685"/>
      <c r="Q696" s="687"/>
    </row>
    <row r="697" spans="16:17" ht="15.75" customHeight="1">
      <c r="P697" s="685"/>
      <c r="Q697" s="687"/>
    </row>
    <row r="698" spans="16:17" ht="15.75" customHeight="1">
      <c r="P698" s="685"/>
      <c r="Q698" s="687"/>
    </row>
    <row r="699" spans="16:17" ht="15.75" customHeight="1">
      <c r="P699" s="685"/>
      <c r="Q699" s="687"/>
    </row>
    <row r="700" spans="16:17" ht="15.75" customHeight="1">
      <c r="P700" s="685"/>
      <c r="Q700" s="687"/>
    </row>
    <row r="701" spans="16:17" ht="15.75" customHeight="1">
      <c r="P701" s="685"/>
      <c r="Q701" s="687"/>
    </row>
    <row r="702" spans="16:17" ht="15.75" customHeight="1">
      <c r="P702" s="685"/>
      <c r="Q702" s="687"/>
    </row>
    <row r="703" spans="16:17" ht="15.75" customHeight="1">
      <c r="P703" s="685"/>
      <c r="Q703" s="687"/>
    </row>
    <row r="704" spans="16:17" ht="15.75" customHeight="1">
      <c r="P704" s="685"/>
      <c r="Q704" s="687"/>
    </row>
    <row r="705" spans="16:17" ht="15.75" customHeight="1">
      <c r="P705" s="685"/>
      <c r="Q705" s="687"/>
    </row>
    <row r="706" spans="16:17" ht="15.75" customHeight="1">
      <c r="P706" s="685"/>
      <c r="Q706" s="687"/>
    </row>
    <row r="707" spans="16:17" ht="15.75" customHeight="1">
      <c r="P707" s="685"/>
      <c r="Q707" s="687"/>
    </row>
    <row r="708" spans="16:17" ht="15.75" customHeight="1">
      <c r="P708" s="685"/>
      <c r="Q708" s="687"/>
    </row>
    <row r="709" spans="16:17" ht="15.75" customHeight="1">
      <c r="P709" s="685"/>
      <c r="Q709" s="687"/>
    </row>
    <row r="710" spans="16:17" ht="15.75" customHeight="1">
      <c r="P710" s="685"/>
      <c r="Q710" s="687"/>
    </row>
    <row r="711" spans="16:17" ht="15.75" customHeight="1">
      <c r="P711" s="685"/>
      <c r="Q711" s="687"/>
    </row>
    <row r="712" spans="16:17" ht="15.75" customHeight="1">
      <c r="P712" s="685"/>
      <c r="Q712" s="687"/>
    </row>
    <row r="713" spans="16:17" ht="15.75" customHeight="1">
      <c r="P713" s="685"/>
      <c r="Q713" s="687"/>
    </row>
    <row r="714" spans="16:17" ht="15.75" customHeight="1">
      <c r="P714" s="685"/>
      <c r="Q714" s="687"/>
    </row>
    <row r="715" spans="16:17" ht="15.75" customHeight="1">
      <c r="P715" s="685"/>
      <c r="Q715" s="687"/>
    </row>
    <row r="716" spans="16:17" ht="15.75" customHeight="1">
      <c r="P716" s="685"/>
      <c r="Q716" s="687"/>
    </row>
    <row r="717" spans="16:17" ht="15.75" customHeight="1">
      <c r="P717" s="685"/>
      <c r="Q717" s="687"/>
    </row>
    <row r="718" spans="16:17" ht="15.75" customHeight="1">
      <c r="P718" s="685"/>
      <c r="Q718" s="687"/>
    </row>
    <row r="719" spans="16:17" ht="15.75" customHeight="1">
      <c r="P719" s="685"/>
      <c r="Q719" s="687"/>
    </row>
    <row r="720" spans="16:17" ht="15.75" customHeight="1">
      <c r="P720" s="685"/>
      <c r="Q720" s="687"/>
    </row>
    <row r="721" spans="16:17" ht="15.75" customHeight="1">
      <c r="P721" s="685"/>
      <c r="Q721" s="687"/>
    </row>
    <row r="722" spans="16:17" ht="15.75" customHeight="1">
      <c r="P722" s="685"/>
      <c r="Q722" s="687"/>
    </row>
    <row r="723" spans="16:17" ht="15.75" customHeight="1">
      <c r="P723" s="685"/>
      <c r="Q723" s="687"/>
    </row>
    <row r="724" spans="16:17" ht="15.75" customHeight="1">
      <c r="P724" s="685"/>
      <c r="Q724" s="687"/>
    </row>
    <row r="725" spans="16:17" ht="15.75" customHeight="1">
      <c r="P725" s="685"/>
      <c r="Q725" s="687"/>
    </row>
    <row r="726" spans="16:17" ht="15.75" customHeight="1">
      <c r="P726" s="685"/>
      <c r="Q726" s="687"/>
    </row>
    <row r="727" spans="16:17" ht="15.75" customHeight="1">
      <c r="P727" s="685"/>
      <c r="Q727" s="687"/>
    </row>
    <row r="728" spans="16:17" ht="15.75" customHeight="1">
      <c r="P728" s="685"/>
      <c r="Q728" s="687"/>
    </row>
    <row r="729" spans="16:17" ht="15.75" customHeight="1">
      <c r="P729" s="685"/>
      <c r="Q729" s="687"/>
    </row>
    <row r="730" spans="16:17" ht="15.75" customHeight="1">
      <c r="P730" s="685"/>
      <c r="Q730" s="687"/>
    </row>
    <row r="731" spans="16:17" ht="15.75" customHeight="1">
      <c r="P731" s="685"/>
      <c r="Q731" s="687"/>
    </row>
    <row r="732" spans="16:17" ht="15.75" customHeight="1">
      <c r="P732" s="685"/>
      <c r="Q732" s="687"/>
    </row>
    <row r="733" spans="16:17" ht="15.75" customHeight="1">
      <c r="P733" s="685"/>
      <c r="Q733" s="687"/>
    </row>
    <row r="734" spans="16:17" ht="15.75" customHeight="1">
      <c r="P734" s="685"/>
      <c r="Q734" s="687"/>
    </row>
    <row r="735" spans="16:17" ht="15.75" customHeight="1">
      <c r="P735" s="685"/>
      <c r="Q735" s="687"/>
    </row>
    <row r="736" spans="16:17" ht="15.75" customHeight="1">
      <c r="P736" s="685"/>
      <c r="Q736" s="687"/>
    </row>
    <row r="737" spans="16:17" ht="15.75" customHeight="1">
      <c r="P737" s="685"/>
      <c r="Q737" s="687"/>
    </row>
    <row r="738" spans="16:17" ht="15.75" customHeight="1">
      <c r="P738" s="685"/>
      <c r="Q738" s="687"/>
    </row>
    <row r="739" spans="16:17" ht="15.75" customHeight="1">
      <c r="P739" s="685"/>
      <c r="Q739" s="687"/>
    </row>
    <row r="740" spans="16:17" ht="15.75" customHeight="1">
      <c r="P740" s="685"/>
      <c r="Q740" s="687"/>
    </row>
    <row r="741" spans="16:17" ht="15.75" customHeight="1">
      <c r="P741" s="685"/>
      <c r="Q741" s="687"/>
    </row>
    <row r="742" spans="16:17" ht="15.75" customHeight="1">
      <c r="P742" s="685"/>
      <c r="Q742" s="687"/>
    </row>
    <row r="743" spans="16:17" ht="15.75" customHeight="1">
      <c r="P743" s="685"/>
      <c r="Q743" s="687"/>
    </row>
    <row r="744" spans="16:17" ht="15.75" customHeight="1">
      <c r="P744" s="685"/>
      <c r="Q744" s="687"/>
    </row>
    <row r="745" spans="16:17" ht="15.75" customHeight="1">
      <c r="P745" s="685"/>
      <c r="Q745" s="687"/>
    </row>
    <row r="746" spans="16:17" ht="15.75" customHeight="1">
      <c r="P746" s="685"/>
      <c r="Q746" s="687"/>
    </row>
    <row r="747" spans="16:17" ht="15.75" customHeight="1">
      <c r="P747" s="685"/>
      <c r="Q747" s="687"/>
    </row>
    <row r="748" spans="16:17" ht="15.75" customHeight="1">
      <c r="P748" s="685"/>
      <c r="Q748" s="687"/>
    </row>
    <row r="749" spans="16:17" ht="15.75" customHeight="1">
      <c r="P749" s="685"/>
      <c r="Q749" s="687"/>
    </row>
    <row r="750" spans="16:17" ht="15.75" customHeight="1">
      <c r="P750" s="685"/>
      <c r="Q750" s="687"/>
    </row>
    <row r="751" spans="16:17" ht="15.75" customHeight="1">
      <c r="P751" s="685"/>
      <c r="Q751" s="687"/>
    </row>
    <row r="752" spans="16:17" ht="15.75" customHeight="1">
      <c r="P752" s="685"/>
      <c r="Q752" s="687"/>
    </row>
    <row r="753" spans="16:17" ht="15.75" customHeight="1">
      <c r="P753" s="685"/>
      <c r="Q753" s="687"/>
    </row>
    <row r="754" spans="16:17" ht="15.75" customHeight="1">
      <c r="P754" s="685"/>
      <c r="Q754" s="687"/>
    </row>
    <row r="755" spans="16:17" ht="15.75" customHeight="1">
      <c r="P755" s="685"/>
      <c r="Q755" s="687"/>
    </row>
    <row r="756" spans="16:17" ht="15.75" customHeight="1">
      <c r="P756" s="685"/>
      <c r="Q756" s="687"/>
    </row>
    <row r="757" spans="16:17" ht="15.75" customHeight="1">
      <c r="P757" s="685"/>
      <c r="Q757" s="687"/>
    </row>
    <row r="758" spans="16:17" ht="15.75" customHeight="1">
      <c r="P758" s="685"/>
      <c r="Q758" s="687"/>
    </row>
    <row r="759" spans="16:17" ht="15.75" customHeight="1">
      <c r="P759" s="685"/>
      <c r="Q759" s="687"/>
    </row>
    <row r="760" spans="16:17" ht="15.75" customHeight="1">
      <c r="P760" s="685"/>
      <c r="Q760" s="687"/>
    </row>
    <row r="761" spans="16:17" ht="15.75" customHeight="1">
      <c r="P761" s="685"/>
      <c r="Q761" s="687"/>
    </row>
    <row r="762" spans="16:17" ht="15.75" customHeight="1">
      <c r="P762" s="685"/>
      <c r="Q762" s="687"/>
    </row>
    <row r="763" spans="16:17" ht="15.75" customHeight="1">
      <c r="P763" s="685"/>
      <c r="Q763" s="687"/>
    </row>
    <row r="764" spans="16:17" ht="15.75" customHeight="1">
      <c r="P764" s="685"/>
      <c r="Q764" s="687"/>
    </row>
    <row r="765" spans="16:17" ht="15.75" customHeight="1">
      <c r="P765" s="685"/>
      <c r="Q765" s="687"/>
    </row>
    <row r="766" spans="16:17" ht="15.75" customHeight="1">
      <c r="P766" s="685"/>
      <c r="Q766" s="687"/>
    </row>
    <row r="767" spans="16:17" ht="15.75" customHeight="1">
      <c r="P767" s="685"/>
      <c r="Q767" s="687"/>
    </row>
    <row r="768" spans="16:17" ht="15.75" customHeight="1">
      <c r="P768" s="685"/>
      <c r="Q768" s="687"/>
    </row>
    <row r="769" spans="16:17" ht="15.75" customHeight="1">
      <c r="P769" s="685"/>
      <c r="Q769" s="687"/>
    </row>
    <row r="770" spans="16:17" ht="15.75" customHeight="1">
      <c r="P770" s="685"/>
      <c r="Q770" s="687"/>
    </row>
    <row r="771" spans="16:17" ht="15.75" customHeight="1">
      <c r="P771" s="685"/>
      <c r="Q771" s="687"/>
    </row>
    <row r="772" spans="16:17" ht="15.75" customHeight="1">
      <c r="P772" s="685"/>
      <c r="Q772" s="687"/>
    </row>
    <row r="773" spans="16:17" ht="15.75" customHeight="1">
      <c r="P773" s="685"/>
      <c r="Q773" s="687"/>
    </row>
    <row r="774" spans="16:17" ht="15.75" customHeight="1">
      <c r="P774" s="685"/>
      <c r="Q774" s="687"/>
    </row>
    <row r="775" spans="16:17" ht="15.75" customHeight="1">
      <c r="P775" s="685"/>
      <c r="Q775" s="687"/>
    </row>
    <row r="776" spans="16:17" ht="15.75" customHeight="1">
      <c r="P776" s="685"/>
      <c r="Q776" s="687"/>
    </row>
    <row r="777" spans="16:17" ht="15.75" customHeight="1">
      <c r="P777" s="685"/>
      <c r="Q777" s="687"/>
    </row>
    <row r="778" spans="16:17" ht="15.75" customHeight="1">
      <c r="P778" s="685"/>
      <c r="Q778" s="687"/>
    </row>
    <row r="779" spans="16:17" ht="15.75" customHeight="1">
      <c r="P779" s="685"/>
      <c r="Q779" s="687"/>
    </row>
    <row r="780" spans="16:17" ht="15.75" customHeight="1">
      <c r="P780" s="685"/>
      <c r="Q780" s="687"/>
    </row>
    <row r="781" spans="16:17" ht="15.75" customHeight="1">
      <c r="P781" s="685"/>
      <c r="Q781" s="687"/>
    </row>
    <row r="782" spans="16:17" ht="15.75" customHeight="1">
      <c r="P782" s="685"/>
      <c r="Q782" s="687"/>
    </row>
    <row r="783" spans="16:17" ht="15.75" customHeight="1">
      <c r="P783" s="685"/>
      <c r="Q783" s="687"/>
    </row>
    <row r="784" spans="16:17" ht="15.75" customHeight="1">
      <c r="P784" s="685"/>
      <c r="Q784" s="687"/>
    </row>
    <row r="785" spans="16:17" ht="15.75" customHeight="1">
      <c r="P785" s="685"/>
      <c r="Q785" s="687"/>
    </row>
    <row r="786" spans="16:17" ht="15.75" customHeight="1">
      <c r="P786" s="685"/>
      <c r="Q786" s="687"/>
    </row>
    <row r="787" spans="16:17" ht="15.75" customHeight="1">
      <c r="P787" s="685"/>
      <c r="Q787" s="687"/>
    </row>
    <row r="788" spans="16:17" ht="15.75" customHeight="1">
      <c r="P788" s="685"/>
      <c r="Q788" s="687"/>
    </row>
    <row r="789" spans="16:17" ht="15.75" customHeight="1">
      <c r="P789" s="685"/>
      <c r="Q789" s="687"/>
    </row>
    <row r="790" spans="16:17" ht="15.75" customHeight="1">
      <c r="P790" s="685"/>
      <c r="Q790" s="687"/>
    </row>
    <row r="791" spans="16:17" ht="15.75" customHeight="1">
      <c r="P791" s="685"/>
      <c r="Q791" s="687"/>
    </row>
    <row r="792" spans="16:17" ht="15.75" customHeight="1">
      <c r="P792" s="685"/>
      <c r="Q792" s="687"/>
    </row>
    <row r="793" spans="16:17" ht="15.75" customHeight="1">
      <c r="P793" s="685"/>
      <c r="Q793" s="687"/>
    </row>
    <row r="794" spans="16:17" ht="15.75" customHeight="1">
      <c r="P794" s="685"/>
      <c r="Q794" s="687"/>
    </row>
    <row r="795" spans="16:17" ht="15.75" customHeight="1">
      <c r="P795" s="685"/>
      <c r="Q795" s="687"/>
    </row>
    <row r="796" spans="16:17" ht="15.75" customHeight="1">
      <c r="P796" s="685"/>
      <c r="Q796" s="687"/>
    </row>
    <row r="797" spans="16:17" ht="15.75" customHeight="1">
      <c r="P797" s="685"/>
      <c r="Q797" s="687"/>
    </row>
    <row r="798" spans="16:17" ht="15.75" customHeight="1">
      <c r="P798" s="685"/>
      <c r="Q798" s="687"/>
    </row>
    <row r="799" spans="16:17" ht="15.75" customHeight="1">
      <c r="P799" s="685"/>
      <c r="Q799" s="687"/>
    </row>
    <row r="800" spans="16:17" ht="15.75" customHeight="1">
      <c r="P800" s="685"/>
      <c r="Q800" s="687"/>
    </row>
    <row r="801" spans="16:17" ht="15.75" customHeight="1">
      <c r="P801" s="685"/>
      <c r="Q801" s="687"/>
    </row>
    <row r="802" spans="16:17" ht="15.75" customHeight="1">
      <c r="P802" s="685"/>
      <c r="Q802" s="687"/>
    </row>
    <row r="803" spans="16:17" ht="15.75" customHeight="1">
      <c r="P803" s="685"/>
      <c r="Q803" s="687"/>
    </row>
    <row r="804" spans="16:17" ht="15.75" customHeight="1">
      <c r="P804" s="685"/>
      <c r="Q804" s="687"/>
    </row>
    <row r="805" spans="16:17" ht="15.75" customHeight="1">
      <c r="P805" s="685"/>
      <c r="Q805" s="687"/>
    </row>
    <row r="806" spans="16:17" ht="15.75" customHeight="1">
      <c r="P806" s="685"/>
      <c r="Q806" s="687"/>
    </row>
    <row r="807" spans="16:17" ht="15.75" customHeight="1">
      <c r="P807" s="685"/>
      <c r="Q807" s="687"/>
    </row>
    <row r="808" spans="16:17" ht="15.75" customHeight="1">
      <c r="P808" s="685"/>
      <c r="Q808" s="687"/>
    </row>
    <row r="809" spans="16:17" ht="15.75" customHeight="1">
      <c r="P809" s="685"/>
      <c r="Q809" s="687"/>
    </row>
    <row r="810" spans="16:17" ht="15.75" customHeight="1">
      <c r="P810" s="685"/>
      <c r="Q810" s="687"/>
    </row>
    <row r="811" spans="16:17" ht="15.75" customHeight="1">
      <c r="P811" s="685"/>
      <c r="Q811" s="687"/>
    </row>
    <row r="812" spans="16:17" ht="15.75" customHeight="1">
      <c r="P812" s="685"/>
      <c r="Q812" s="687"/>
    </row>
    <row r="813" spans="16:17" ht="15.75" customHeight="1">
      <c r="P813" s="685"/>
      <c r="Q813" s="687"/>
    </row>
    <row r="814" spans="16:17" ht="15.75" customHeight="1">
      <c r="P814" s="685"/>
      <c r="Q814" s="687"/>
    </row>
    <row r="815" spans="16:17" ht="15.75" customHeight="1">
      <c r="P815" s="685"/>
      <c r="Q815" s="687"/>
    </row>
    <row r="816" spans="16:17" ht="15.75" customHeight="1">
      <c r="P816" s="685"/>
      <c r="Q816" s="687"/>
    </row>
    <row r="817" spans="16:17" ht="15.75" customHeight="1">
      <c r="P817" s="685"/>
      <c r="Q817" s="687"/>
    </row>
    <row r="818" spans="16:17" ht="15.75" customHeight="1">
      <c r="P818" s="685"/>
      <c r="Q818" s="687"/>
    </row>
    <row r="819" spans="16:17" ht="15.75" customHeight="1">
      <c r="P819" s="685"/>
      <c r="Q819" s="687"/>
    </row>
    <row r="820" spans="16:17" ht="15.75" customHeight="1">
      <c r="P820" s="685"/>
      <c r="Q820" s="687"/>
    </row>
    <row r="821" spans="16:17" ht="15.75" customHeight="1">
      <c r="P821" s="685"/>
      <c r="Q821" s="687"/>
    </row>
    <row r="822" spans="16:17" ht="15.75" customHeight="1">
      <c r="P822" s="685"/>
      <c r="Q822" s="687"/>
    </row>
    <row r="823" spans="16:17" ht="15.75" customHeight="1">
      <c r="P823" s="685"/>
      <c r="Q823" s="687"/>
    </row>
    <row r="824" spans="16:17" ht="15.75" customHeight="1">
      <c r="P824" s="685"/>
      <c r="Q824" s="687"/>
    </row>
    <row r="825" spans="16:17" ht="15.75" customHeight="1">
      <c r="P825" s="685"/>
      <c r="Q825" s="687"/>
    </row>
    <row r="826" spans="16:17" ht="15.75" customHeight="1">
      <c r="P826" s="685"/>
      <c r="Q826" s="687"/>
    </row>
    <row r="827" spans="16:17" ht="15.75" customHeight="1">
      <c r="P827" s="685"/>
      <c r="Q827" s="687"/>
    </row>
    <row r="828" spans="16:17" ht="15.75" customHeight="1">
      <c r="P828" s="685"/>
      <c r="Q828" s="687"/>
    </row>
    <row r="829" spans="16:17" ht="15.75" customHeight="1">
      <c r="P829" s="685"/>
      <c r="Q829" s="687"/>
    </row>
    <row r="830" spans="16:17" ht="15.75" customHeight="1">
      <c r="P830" s="685"/>
      <c r="Q830" s="687"/>
    </row>
    <row r="831" spans="16:17" ht="15.75" customHeight="1">
      <c r="P831" s="685"/>
      <c r="Q831" s="687"/>
    </row>
    <row r="832" spans="16:17" ht="15.75" customHeight="1">
      <c r="P832" s="685"/>
      <c r="Q832" s="687"/>
    </row>
    <row r="833" spans="16:17" ht="15.75" customHeight="1">
      <c r="P833" s="685"/>
      <c r="Q833" s="687"/>
    </row>
    <row r="834" spans="16:17" ht="15.75" customHeight="1">
      <c r="P834" s="685"/>
      <c r="Q834" s="687"/>
    </row>
    <row r="835" spans="16:17" ht="15.75" customHeight="1">
      <c r="P835" s="685"/>
      <c r="Q835" s="687"/>
    </row>
    <row r="836" spans="16:17" ht="15.75" customHeight="1">
      <c r="P836" s="685"/>
      <c r="Q836" s="687"/>
    </row>
    <row r="837" spans="16:17" ht="15.75" customHeight="1">
      <c r="P837" s="685"/>
      <c r="Q837" s="687"/>
    </row>
    <row r="838" spans="16:17" ht="15.75" customHeight="1">
      <c r="P838" s="685"/>
      <c r="Q838" s="687"/>
    </row>
    <row r="839" spans="16:17" ht="15.75" customHeight="1">
      <c r="P839" s="685"/>
      <c r="Q839" s="687"/>
    </row>
    <row r="840" spans="16:17" ht="15.75" customHeight="1">
      <c r="P840" s="685"/>
      <c r="Q840" s="687"/>
    </row>
    <row r="841" spans="16:17" ht="15.75" customHeight="1">
      <c r="P841" s="685"/>
      <c r="Q841" s="687"/>
    </row>
    <row r="842" spans="16:17" ht="15.75" customHeight="1">
      <c r="P842" s="685"/>
      <c r="Q842" s="687"/>
    </row>
    <row r="843" spans="16:17" ht="15.75" customHeight="1">
      <c r="P843" s="685"/>
      <c r="Q843" s="687"/>
    </row>
    <row r="844" spans="16:17" ht="15.75" customHeight="1">
      <c r="P844" s="685"/>
      <c r="Q844" s="687"/>
    </row>
    <row r="845" spans="16:17" ht="15.75" customHeight="1">
      <c r="P845" s="685"/>
      <c r="Q845" s="687"/>
    </row>
    <row r="846" spans="16:17" ht="15.75" customHeight="1">
      <c r="P846" s="685"/>
      <c r="Q846" s="687"/>
    </row>
    <row r="847" spans="16:17" ht="15.75" customHeight="1">
      <c r="P847" s="685"/>
      <c r="Q847" s="687"/>
    </row>
    <row r="848" spans="16:17" ht="15.75" customHeight="1">
      <c r="P848" s="685"/>
      <c r="Q848" s="687"/>
    </row>
    <row r="849" spans="16:17" ht="15.75" customHeight="1">
      <c r="P849" s="685"/>
      <c r="Q849" s="687"/>
    </row>
    <row r="850" spans="16:17" ht="15.75" customHeight="1">
      <c r="P850" s="685"/>
      <c r="Q850" s="687"/>
    </row>
    <row r="851" spans="16:17" ht="15.75" customHeight="1">
      <c r="P851" s="685"/>
      <c r="Q851" s="687"/>
    </row>
    <row r="852" spans="16:17" ht="15.75" customHeight="1">
      <c r="P852" s="685"/>
      <c r="Q852" s="687"/>
    </row>
    <row r="853" spans="16:17" ht="15.75" customHeight="1">
      <c r="P853" s="685"/>
      <c r="Q853" s="687"/>
    </row>
    <row r="854" spans="16:17" ht="15.75" customHeight="1">
      <c r="P854" s="685"/>
      <c r="Q854" s="687"/>
    </row>
    <row r="855" spans="16:17" ht="15.75" customHeight="1">
      <c r="P855" s="685"/>
      <c r="Q855" s="687"/>
    </row>
    <row r="856" spans="16:17" ht="15.75" customHeight="1">
      <c r="P856" s="685"/>
      <c r="Q856" s="687"/>
    </row>
    <row r="857" spans="16:17" ht="15.75" customHeight="1">
      <c r="P857" s="685"/>
      <c r="Q857" s="687"/>
    </row>
    <row r="858" spans="16:17" ht="15.75" customHeight="1">
      <c r="P858" s="685"/>
      <c r="Q858" s="687"/>
    </row>
    <row r="859" spans="16:17" ht="15.75" customHeight="1">
      <c r="P859" s="685"/>
      <c r="Q859" s="687"/>
    </row>
    <row r="860" spans="16:17" ht="15.75" customHeight="1">
      <c r="P860" s="685"/>
      <c r="Q860" s="687"/>
    </row>
    <row r="861" spans="16:17" ht="15.75" customHeight="1">
      <c r="P861" s="685"/>
      <c r="Q861" s="687"/>
    </row>
    <row r="862" spans="16:17" ht="15.75" customHeight="1">
      <c r="P862" s="685"/>
      <c r="Q862" s="687"/>
    </row>
    <row r="863" spans="16:17" ht="15.75" customHeight="1">
      <c r="P863" s="685"/>
      <c r="Q863" s="687"/>
    </row>
    <row r="864" spans="16:17" ht="15.75" customHeight="1">
      <c r="P864" s="685"/>
      <c r="Q864" s="687"/>
    </row>
    <row r="865" spans="16:17" ht="15.75" customHeight="1">
      <c r="P865" s="685"/>
      <c r="Q865" s="687"/>
    </row>
    <row r="866" spans="16:17" ht="15.75" customHeight="1">
      <c r="P866" s="685"/>
      <c r="Q866" s="687"/>
    </row>
    <row r="867" spans="16:17" ht="15.75" customHeight="1">
      <c r="P867" s="685"/>
      <c r="Q867" s="687"/>
    </row>
    <row r="868" spans="16:17" ht="15.75" customHeight="1">
      <c r="P868" s="685"/>
      <c r="Q868" s="687"/>
    </row>
    <row r="869" spans="16:17" ht="15.75" customHeight="1">
      <c r="P869" s="685"/>
      <c r="Q869" s="687"/>
    </row>
    <row r="870" spans="16:17" ht="15.75" customHeight="1">
      <c r="P870" s="685"/>
      <c r="Q870" s="687"/>
    </row>
    <row r="871" spans="16:17" ht="15.75" customHeight="1">
      <c r="P871" s="685"/>
      <c r="Q871" s="687"/>
    </row>
    <row r="872" spans="16:17" ht="15.75" customHeight="1">
      <c r="P872" s="685"/>
      <c r="Q872" s="687"/>
    </row>
    <row r="873" spans="16:17" ht="15.75" customHeight="1">
      <c r="P873" s="685"/>
      <c r="Q873" s="687"/>
    </row>
    <row r="874" spans="16:17" ht="15.75" customHeight="1">
      <c r="P874" s="685"/>
      <c r="Q874" s="687"/>
    </row>
    <row r="875" spans="16:17" ht="15.75" customHeight="1">
      <c r="P875" s="685"/>
      <c r="Q875" s="687"/>
    </row>
    <row r="876" spans="16:17" ht="15.75" customHeight="1">
      <c r="P876" s="685"/>
      <c r="Q876" s="687"/>
    </row>
    <row r="877" spans="16:17" ht="15.75" customHeight="1">
      <c r="P877" s="685"/>
      <c r="Q877" s="687"/>
    </row>
    <row r="878" spans="16:17" ht="15.75" customHeight="1">
      <c r="P878" s="685"/>
      <c r="Q878" s="687"/>
    </row>
    <row r="879" spans="16:17" ht="15.75" customHeight="1">
      <c r="P879" s="685"/>
      <c r="Q879" s="687"/>
    </row>
    <row r="880" spans="16:17" ht="15.75" customHeight="1">
      <c r="P880" s="685"/>
      <c r="Q880" s="687"/>
    </row>
    <row r="881" spans="16:17" ht="15.75" customHeight="1">
      <c r="P881" s="685"/>
      <c r="Q881" s="687"/>
    </row>
    <row r="882" spans="16:17" ht="15.75" customHeight="1">
      <c r="P882" s="685"/>
      <c r="Q882" s="687"/>
    </row>
    <row r="883" spans="16:17" ht="15.75" customHeight="1">
      <c r="P883" s="685"/>
      <c r="Q883" s="687"/>
    </row>
    <row r="884" spans="16:17" ht="15.75" customHeight="1">
      <c r="P884" s="685"/>
      <c r="Q884" s="687"/>
    </row>
    <row r="885" spans="16:17" ht="15.75" customHeight="1">
      <c r="P885" s="685"/>
      <c r="Q885" s="687"/>
    </row>
    <row r="886" spans="16:17" ht="15.75" customHeight="1">
      <c r="P886" s="685"/>
      <c r="Q886" s="687"/>
    </row>
    <row r="887" spans="16:17" ht="15.75" customHeight="1">
      <c r="P887" s="685"/>
      <c r="Q887" s="687"/>
    </row>
    <row r="888" spans="16:17" ht="15.75" customHeight="1">
      <c r="P888" s="685"/>
      <c r="Q888" s="687"/>
    </row>
    <row r="889" spans="16:17" ht="15.75" customHeight="1">
      <c r="P889" s="685"/>
      <c r="Q889" s="687"/>
    </row>
    <row r="890" spans="16:17" ht="15.75" customHeight="1">
      <c r="P890" s="685"/>
      <c r="Q890" s="687"/>
    </row>
    <row r="891" spans="16:17" ht="15.75" customHeight="1">
      <c r="P891" s="685"/>
      <c r="Q891" s="687"/>
    </row>
    <row r="892" spans="16:17" ht="15.75" customHeight="1">
      <c r="P892" s="685"/>
      <c r="Q892" s="687"/>
    </row>
    <row r="893" spans="16:17" ht="15.75" customHeight="1">
      <c r="P893" s="685"/>
      <c r="Q893" s="687"/>
    </row>
    <row r="894" spans="16:17" ht="15.75" customHeight="1">
      <c r="P894" s="685"/>
      <c r="Q894" s="687"/>
    </row>
    <row r="895" spans="16:17" ht="15.75" customHeight="1">
      <c r="P895" s="685"/>
      <c r="Q895" s="687"/>
    </row>
    <row r="896" spans="16:17" ht="15.75" customHeight="1">
      <c r="P896" s="685"/>
      <c r="Q896" s="687"/>
    </row>
    <row r="897" spans="16:17" ht="15.75" customHeight="1">
      <c r="P897" s="685"/>
      <c r="Q897" s="687"/>
    </row>
    <row r="898" spans="16:17" ht="15.75" customHeight="1">
      <c r="P898" s="685"/>
      <c r="Q898" s="687"/>
    </row>
    <row r="899" spans="16:17" ht="15.75" customHeight="1">
      <c r="P899" s="685"/>
      <c r="Q899" s="687"/>
    </row>
    <row r="900" spans="16:17" ht="15.75" customHeight="1">
      <c r="P900" s="685"/>
      <c r="Q900" s="687"/>
    </row>
    <row r="901" spans="16:17" ht="15.75" customHeight="1">
      <c r="P901" s="685"/>
      <c r="Q901" s="687"/>
    </row>
    <row r="902" spans="16:17" ht="15.75" customHeight="1">
      <c r="P902" s="685"/>
      <c r="Q902" s="687"/>
    </row>
    <row r="903" spans="16:17" ht="15.75" customHeight="1">
      <c r="P903" s="685"/>
      <c r="Q903" s="687"/>
    </row>
    <row r="904" spans="16:17" ht="15.75" customHeight="1">
      <c r="P904" s="685"/>
      <c r="Q904" s="687"/>
    </row>
    <row r="905" spans="16:17" ht="15.75" customHeight="1">
      <c r="P905" s="685"/>
      <c r="Q905" s="687"/>
    </row>
    <row r="906" spans="16:17" ht="15.75" customHeight="1">
      <c r="P906" s="685"/>
      <c r="Q906" s="687"/>
    </row>
    <row r="907" spans="16:17" ht="15.75" customHeight="1">
      <c r="P907" s="685"/>
      <c r="Q907" s="687"/>
    </row>
    <row r="908" spans="16:17" ht="15.75" customHeight="1">
      <c r="P908" s="685"/>
      <c r="Q908" s="687"/>
    </row>
    <row r="909" spans="16:17" ht="15.75" customHeight="1">
      <c r="P909" s="685"/>
      <c r="Q909" s="687"/>
    </row>
    <row r="910" spans="16:17" ht="15.75" customHeight="1">
      <c r="P910" s="685"/>
      <c r="Q910" s="687"/>
    </row>
    <row r="911" spans="16:17" ht="15.75" customHeight="1">
      <c r="P911" s="685"/>
      <c r="Q911" s="687"/>
    </row>
    <row r="912" spans="16:17" ht="15.75" customHeight="1">
      <c r="P912" s="685"/>
      <c r="Q912" s="687"/>
    </row>
    <row r="913" spans="16:17" ht="15.75" customHeight="1">
      <c r="P913" s="685"/>
      <c r="Q913" s="687"/>
    </row>
    <row r="914" spans="16:17" ht="15.75" customHeight="1">
      <c r="P914" s="685"/>
      <c r="Q914" s="687"/>
    </row>
    <row r="915" spans="16:17" ht="15.75" customHeight="1">
      <c r="P915" s="685"/>
      <c r="Q915" s="687"/>
    </row>
    <row r="916" spans="16:17" ht="15.75" customHeight="1">
      <c r="P916" s="685"/>
      <c r="Q916" s="687"/>
    </row>
    <row r="917" spans="16:17" ht="15.75" customHeight="1">
      <c r="P917" s="685"/>
      <c r="Q917" s="687"/>
    </row>
    <row r="918" spans="16:17" ht="15.75" customHeight="1">
      <c r="P918" s="685"/>
      <c r="Q918" s="687"/>
    </row>
    <row r="919" spans="16:17" ht="15.75" customHeight="1">
      <c r="P919" s="685"/>
      <c r="Q919" s="687"/>
    </row>
    <row r="920" spans="16:17" ht="15.75" customHeight="1">
      <c r="P920" s="685"/>
      <c r="Q920" s="687"/>
    </row>
    <row r="921" spans="16:17" ht="15.75" customHeight="1">
      <c r="P921" s="685"/>
      <c r="Q921" s="687"/>
    </row>
    <row r="922" spans="16:17" ht="15.75" customHeight="1">
      <c r="P922" s="685"/>
      <c r="Q922" s="687"/>
    </row>
    <row r="923" spans="16:17" ht="15.75" customHeight="1">
      <c r="P923" s="685"/>
      <c r="Q923" s="687"/>
    </row>
    <row r="924" spans="16:17" ht="15.75" customHeight="1">
      <c r="P924" s="685"/>
      <c r="Q924" s="687"/>
    </row>
    <row r="925" spans="16:17" ht="15.75" customHeight="1">
      <c r="P925" s="685"/>
      <c r="Q925" s="687"/>
    </row>
    <row r="926" spans="16:17" ht="15.75" customHeight="1">
      <c r="P926" s="685"/>
      <c r="Q926" s="687"/>
    </row>
    <row r="927" spans="16:17" ht="15.75" customHeight="1">
      <c r="P927" s="685"/>
      <c r="Q927" s="687"/>
    </row>
    <row r="928" spans="16:17" ht="15.75" customHeight="1">
      <c r="P928" s="685"/>
      <c r="Q928" s="687"/>
    </row>
    <row r="929" spans="16:17" ht="15.75" customHeight="1">
      <c r="P929" s="685"/>
      <c r="Q929" s="687"/>
    </row>
    <row r="930" spans="16:17" ht="15.75" customHeight="1">
      <c r="P930" s="685"/>
      <c r="Q930" s="687"/>
    </row>
    <row r="931" spans="16:17" ht="15.75" customHeight="1">
      <c r="P931" s="685"/>
      <c r="Q931" s="687"/>
    </row>
    <row r="932" spans="16:17" ht="15.75" customHeight="1">
      <c r="P932" s="685"/>
      <c r="Q932" s="687"/>
    </row>
    <row r="933" spans="16:17" ht="15.75" customHeight="1">
      <c r="P933" s="685"/>
      <c r="Q933" s="687"/>
    </row>
    <row r="934" spans="16:17" ht="15.75" customHeight="1">
      <c r="P934" s="685"/>
      <c r="Q934" s="687"/>
    </row>
    <row r="935" spans="16:17" ht="15.75" customHeight="1">
      <c r="P935" s="685"/>
      <c r="Q935" s="687"/>
    </row>
    <row r="936" spans="16:17" ht="15.75" customHeight="1">
      <c r="P936" s="685"/>
      <c r="Q936" s="687"/>
    </row>
    <row r="937" spans="16:17" ht="15.75" customHeight="1">
      <c r="P937" s="685"/>
      <c r="Q937" s="687"/>
    </row>
    <row r="938" spans="16:17" ht="15.75" customHeight="1">
      <c r="P938" s="685"/>
      <c r="Q938" s="687"/>
    </row>
    <row r="939" spans="16:17" ht="15.75" customHeight="1">
      <c r="P939" s="685"/>
      <c r="Q939" s="687"/>
    </row>
    <row r="940" spans="16:17" ht="15.75" customHeight="1">
      <c r="P940" s="685"/>
      <c r="Q940" s="687"/>
    </row>
    <row r="941" spans="16:17" ht="15.75" customHeight="1">
      <c r="P941" s="685"/>
      <c r="Q941" s="687"/>
    </row>
    <row r="942" spans="16:17" ht="15.75" customHeight="1">
      <c r="P942" s="685"/>
      <c r="Q942" s="687"/>
    </row>
    <row r="943" spans="16:17" ht="15.75" customHeight="1">
      <c r="P943" s="685"/>
      <c r="Q943" s="687"/>
    </row>
    <row r="944" spans="16:17" ht="15.75" customHeight="1">
      <c r="P944" s="685"/>
      <c r="Q944" s="687"/>
    </row>
    <row r="945" spans="16:17" ht="15.75" customHeight="1">
      <c r="P945" s="685"/>
      <c r="Q945" s="687"/>
    </row>
    <row r="946" spans="16:17" ht="15.75" customHeight="1">
      <c r="P946" s="685"/>
      <c r="Q946" s="687"/>
    </row>
    <row r="947" spans="16:17" ht="15.75" customHeight="1">
      <c r="P947" s="685"/>
      <c r="Q947" s="687"/>
    </row>
    <row r="948" spans="16:17" ht="15.75" customHeight="1">
      <c r="P948" s="685"/>
      <c r="Q948" s="687"/>
    </row>
    <row r="949" spans="16:17" ht="15.75" customHeight="1">
      <c r="P949" s="685"/>
      <c r="Q949" s="687"/>
    </row>
    <row r="950" spans="16:17" ht="15.75" customHeight="1">
      <c r="P950" s="685"/>
      <c r="Q950" s="687"/>
    </row>
    <row r="951" spans="16:17" ht="15.75" customHeight="1">
      <c r="P951" s="685"/>
      <c r="Q951" s="687"/>
    </row>
    <row r="952" spans="16:17" ht="15.75" customHeight="1">
      <c r="P952" s="685"/>
      <c r="Q952" s="687"/>
    </row>
    <row r="953" spans="16:17" ht="15.75" customHeight="1">
      <c r="P953" s="685"/>
      <c r="Q953" s="687"/>
    </row>
    <row r="954" spans="16:17" ht="15.75" customHeight="1">
      <c r="P954" s="685"/>
      <c r="Q954" s="687"/>
    </row>
    <row r="955" spans="16:17" ht="15.75" customHeight="1">
      <c r="P955" s="685"/>
      <c r="Q955" s="687"/>
    </row>
    <row r="956" spans="16:17" ht="15.75" customHeight="1">
      <c r="P956" s="685"/>
      <c r="Q956" s="687"/>
    </row>
    <row r="957" spans="16:17" ht="15.75" customHeight="1">
      <c r="P957" s="685"/>
      <c r="Q957" s="687"/>
    </row>
    <row r="958" spans="16:17" ht="15.75" customHeight="1">
      <c r="P958" s="685"/>
      <c r="Q958" s="687"/>
    </row>
    <row r="959" spans="16:17" ht="15.75" customHeight="1">
      <c r="P959" s="685"/>
      <c r="Q959" s="687"/>
    </row>
    <row r="960" spans="16:17" ht="15.75" customHeight="1">
      <c r="P960" s="685"/>
      <c r="Q960" s="687"/>
    </row>
    <row r="961" spans="16:17" ht="15.75" customHeight="1">
      <c r="P961" s="685"/>
      <c r="Q961" s="687"/>
    </row>
    <row r="962" spans="16:17" ht="15.75" customHeight="1">
      <c r="P962" s="685"/>
      <c r="Q962" s="687"/>
    </row>
    <row r="963" spans="16:17" ht="15.75" customHeight="1">
      <c r="P963" s="685"/>
      <c r="Q963" s="687"/>
    </row>
    <row r="964" spans="16:17" ht="15.75" customHeight="1">
      <c r="P964" s="685"/>
      <c r="Q964" s="687"/>
    </row>
    <row r="965" spans="16:17" ht="15.75" customHeight="1">
      <c r="P965" s="685"/>
      <c r="Q965" s="687"/>
    </row>
    <row r="966" spans="16:17" ht="15.75" customHeight="1">
      <c r="P966" s="685"/>
      <c r="Q966" s="687"/>
    </row>
    <row r="967" spans="16:17" ht="15.75" customHeight="1">
      <c r="P967" s="685"/>
      <c r="Q967" s="687"/>
    </row>
    <row r="968" spans="16:17" ht="15.75" customHeight="1">
      <c r="P968" s="685"/>
      <c r="Q968" s="687"/>
    </row>
    <row r="969" spans="16:17" ht="15.75" customHeight="1">
      <c r="P969" s="685"/>
      <c r="Q969" s="687"/>
    </row>
    <row r="970" spans="16:17" ht="15.75" customHeight="1">
      <c r="P970" s="685"/>
      <c r="Q970" s="687"/>
    </row>
    <row r="971" spans="16:17" ht="15.75" customHeight="1">
      <c r="P971" s="685"/>
      <c r="Q971" s="687"/>
    </row>
    <row r="972" spans="16:17" ht="15.75" customHeight="1">
      <c r="P972" s="685"/>
      <c r="Q972" s="687"/>
    </row>
    <row r="973" spans="16:17" ht="15.75" customHeight="1">
      <c r="P973" s="685"/>
      <c r="Q973" s="687"/>
    </row>
    <row r="974" spans="16:17" ht="15.75" customHeight="1">
      <c r="P974" s="685"/>
      <c r="Q974" s="687"/>
    </row>
    <row r="975" spans="16:17" ht="15.75" customHeight="1">
      <c r="P975" s="685"/>
      <c r="Q975" s="687"/>
    </row>
    <row r="976" spans="16:17" ht="15.75" customHeight="1">
      <c r="P976" s="685"/>
      <c r="Q976" s="687"/>
    </row>
    <row r="977" spans="16:17" ht="15.75" customHeight="1">
      <c r="P977" s="685"/>
      <c r="Q977" s="687"/>
    </row>
    <row r="978" spans="16:17" ht="15.75" customHeight="1">
      <c r="P978" s="685"/>
      <c r="Q978" s="687"/>
    </row>
    <row r="979" spans="16:17" ht="15.75" customHeight="1">
      <c r="P979" s="685"/>
      <c r="Q979" s="687"/>
    </row>
    <row r="980" spans="16:17" ht="15.75" customHeight="1">
      <c r="P980" s="685"/>
      <c r="Q980" s="687"/>
    </row>
    <row r="981" spans="16:17" ht="15.75" customHeight="1">
      <c r="P981" s="685"/>
      <c r="Q981" s="687"/>
    </row>
    <row r="982" spans="16:17" ht="15.75" customHeight="1">
      <c r="P982" s="685"/>
      <c r="Q982" s="687"/>
    </row>
    <row r="983" spans="16:17" ht="15.75" customHeight="1">
      <c r="P983" s="685"/>
      <c r="Q983" s="687"/>
    </row>
    <row r="984" spans="16:17" ht="15.75" customHeight="1">
      <c r="P984" s="685"/>
      <c r="Q984" s="687"/>
    </row>
    <row r="985" spans="16:17" ht="15.75" customHeight="1">
      <c r="P985" s="685"/>
      <c r="Q985" s="687"/>
    </row>
    <row r="986" spans="16:17" ht="15.75" customHeight="1">
      <c r="P986" s="685"/>
      <c r="Q986" s="687"/>
    </row>
    <row r="987" spans="16:17" ht="15.75" customHeight="1">
      <c r="P987" s="685"/>
      <c r="Q987" s="687"/>
    </row>
    <row r="988" spans="16:17" ht="15.75" customHeight="1">
      <c r="P988" s="685"/>
      <c r="Q988" s="687"/>
    </row>
    <row r="989" spans="16:17" ht="15.75" customHeight="1">
      <c r="P989" s="685"/>
      <c r="Q989" s="687"/>
    </row>
    <row r="990" spans="16:17" ht="15.75" customHeight="1">
      <c r="P990" s="685"/>
      <c r="Q990" s="687"/>
    </row>
    <row r="991" spans="16:17" ht="15.75" customHeight="1">
      <c r="P991" s="685"/>
      <c r="Q991" s="687"/>
    </row>
    <row r="992" spans="16:17" ht="15.75" customHeight="1">
      <c r="P992" s="685"/>
      <c r="Q992" s="687"/>
    </row>
    <row r="993" spans="16:17" ht="15.75" customHeight="1">
      <c r="P993" s="685"/>
      <c r="Q993" s="687"/>
    </row>
    <row r="994" spans="16:17" ht="15.75" customHeight="1">
      <c r="P994" s="685"/>
      <c r="Q994" s="687"/>
    </row>
    <row r="995" spans="16:17" ht="15.75" customHeight="1">
      <c r="P995" s="685"/>
      <c r="Q995" s="687"/>
    </row>
    <row r="996" spans="16:17" ht="15.75" customHeight="1">
      <c r="P996" s="685"/>
      <c r="Q996" s="687"/>
    </row>
    <row r="997" spans="16:17" ht="15.75" customHeight="1">
      <c r="P997" s="685"/>
      <c r="Q997" s="687"/>
    </row>
    <row r="998" spans="16:17" ht="15.75" customHeight="1">
      <c r="P998" s="685"/>
      <c r="Q998" s="687"/>
    </row>
    <row r="999" spans="16:17" ht="15.75" customHeight="1">
      <c r="P999" s="685"/>
      <c r="Q999" s="687"/>
    </row>
    <row r="1000" spans="16:17" ht="15.75" customHeight="1">
      <c r="P1000" s="685"/>
      <c r="Q1000" s="687"/>
    </row>
  </sheetData>
  <autoFilter ref="A1:S7">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2" topLeftCell="A3" activePane="bottomLeft" state="frozen"/>
      <selection pane="bottomLeft" activeCell="A3" sqref="A3"/>
    </sheetView>
  </sheetViews>
  <sheetFormatPr baseColWidth="10" defaultColWidth="12.625" defaultRowHeight="15" customHeight="1"/>
  <cols>
    <col min="1" max="1" width="6.2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46.5" style="571" hidden="1" customWidth="1"/>
    <col min="11" max="11" width="9.375" style="571" hidden="1" customWidth="1"/>
    <col min="12" max="12" width="53.125" style="571" hidden="1" customWidth="1"/>
    <col min="13" max="13" width="9.375" style="571" hidden="1" customWidth="1"/>
    <col min="14" max="14" width="53.125" style="571" customWidth="1"/>
    <col min="15" max="15" width="9.375" style="571" customWidth="1"/>
    <col min="16" max="16" width="53.125" style="571" customWidth="1"/>
    <col min="17" max="19" width="13.87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0.25" customHeight="1">
      <c r="A2" s="1152"/>
      <c r="B2" s="1101"/>
      <c r="C2" s="1101"/>
      <c r="D2" s="1101"/>
      <c r="E2" s="1101"/>
      <c r="F2" s="1101"/>
      <c r="G2" s="1101"/>
      <c r="H2" s="1101"/>
      <c r="I2" s="1151"/>
      <c r="J2" s="688"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16</v>
      </c>
      <c r="B3" s="132" t="s">
        <v>17</v>
      </c>
      <c r="C3" s="132" t="s">
        <v>66</v>
      </c>
      <c r="D3" s="578" t="s">
        <v>281</v>
      </c>
      <c r="E3" s="579" t="s">
        <v>282</v>
      </c>
      <c r="F3" s="578" t="s">
        <v>352</v>
      </c>
      <c r="G3" s="579" t="s">
        <v>353</v>
      </c>
      <c r="H3" s="580" t="s">
        <v>186</v>
      </c>
      <c r="I3" s="581"/>
      <c r="J3" s="145" t="s">
        <v>365</v>
      </c>
      <c r="K3" s="582">
        <v>30000000</v>
      </c>
      <c r="L3" s="579" t="s">
        <v>366</v>
      </c>
      <c r="M3" s="583">
        <v>0</v>
      </c>
      <c r="N3" s="656" t="s">
        <v>2196</v>
      </c>
      <c r="O3" s="689" t="s">
        <v>2197</v>
      </c>
      <c r="P3" s="656" t="s">
        <v>2198</v>
      </c>
      <c r="Q3" s="658" t="s">
        <v>151</v>
      </c>
      <c r="R3" s="622"/>
      <c r="S3" s="655"/>
      <c r="T3" s="134"/>
      <c r="U3" s="166"/>
      <c r="V3" s="166"/>
      <c r="W3" s="166"/>
      <c r="X3" s="166"/>
      <c r="Y3" s="166"/>
      <c r="Z3" s="166"/>
    </row>
    <row r="4" spans="1:26" ht="80.099999999999994" customHeight="1">
      <c r="A4" s="577" t="s">
        <v>16</v>
      </c>
      <c r="B4" s="132" t="s">
        <v>17</v>
      </c>
      <c r="C4" s="132" t="s">
        <v>66</v>
      </c>
      <c r="D4" s="578" t="s">
        <v>281</v>
      </c>
      <c r="E4" s="579" t="s">
        <v>282</v>
      </c>
      <c r="F4" s="578" t="s">
        <v>394</v>
      </c>
      <c r="G4" s="579" t="s">
        <v>395</v>
      </c>
      <c r="H4" s="580" t="s">
        <v>186</v>
      </c>
      <c r="I4" s="581"/>
      <c r="J4" s="145" t="s">
        <v>399</v>
      </c>
      <c r="K4" s="582">
        <v>30000000</v>
      </c>
      <c r="L4" s="579" t="s">
        <v>400</v>
      </c>
      <c r="M4" s="583">
        <v>30000000</v>
      </c>
      <c r="N4" s="656" t="s">
        <v>2199</v>
      </c>
      <c r="O4" s="690"/>
      <c r="P4" s="656" t="s">
        <v>2200</v>
      </c>
      <c r="Q4" s="658" t="s">
        <v>151</v>
      </c>
      <c r="R4" s="622"/>
      <c r="S4" s="655"/>
      <c r="T4" s="134"/>
      <c r="U4" s="169"/>
      <c r="V4" s="169"/>
      <c r="W4" s="169"/>
      <c r="X4" s="169"/>
      <c r="Y4" s="169"/>
      <c r="Z4" s="169"/>
    </row>
    <row r="5" spans="1:26" ht="80.099999999999994" customHeight="1">
      <c r="A5" s="577" t="s">
        <v>16</v>
      </c>
      <c r="B5" s="132" t="s">
        <v>17</v>
      </c>
      <c r="C5" s="132" t="s">
        <v>66</v>
      </c>
      <c r="D5" s="578" t="s">
        <v>281</v>
      </c>
      <c r="E5" s="579" t="s">
        <v>282</v>
      </c>
      <c r="F5" s="578" t="s">
        <v>417</v>
      </c>
      <c r="G5" s="579" t="s">
        <v>418</v>
      </c>
      <c r="H5" s="580" t="s">
        <v>186</v>
      </c>
      <c r="I5" s="581"/>
      <c r="J5" s="145" t="s">
        <v>423</v>
      </c>
      <c r="K5" s="582">
        <v>30000000</v>
      </c>
      <c r="L5" s="579" t="s">
        <v>423</v>
      </c>
      <c r="M5" s="583">
        <v>30000000</v>
      </c>
      <c r="N5" s="656" t="s">
        <v>2199</v>
      </c>
      <c r="O5" s="690"/>
      <c r="P5" s="656" t="s">
        <v>2201</v>
      </c>
      <c r="Q5" s="658" t="s">
        <v>151</v>
      </c>
      <c r="R5" s="622"/>
      <c r="S5" s="655"/>
      <c r="T5" s="134"/>
      <c r="U5" s="586"/>
      <c r="V5" s="586"/>
      <c r="W5" s="586"/>
      <c r="X5" s="586"/>
      <c r="Y5" s="586"/>
      <c r="Z5" s="586"/>
    </row>
    <row r="6" spans="1:26" ht="80.099999999999994" customHeight="1">
      <c r="A6" s="577" t="s">
        <v>16</v>
      </c>
      <c r="B6" s="132" t="s">
        <v>17</v>
      </c>
      <c r="C6" s="132" t="s">
        <v>66</v>
      </c>
      <c r="D6" s="578" t="s">
        <v>281</v>
      </c>
      <c r="E6" s="579" t="s">
        <v>282</v>
      </c>
      <c r="F6" s="578" t="s">
        <v>448</v>
      </c>
      <c r="G6" s="579" t="s">
        <v>450</v>
      </c>
      <c r="H6" s="580" t="s">
        <v>186</v>
      </c>
      <c r="I6" s="581"/>
      <c r="J6" s="145" t="s">
        <v>456</v>
      </c>
      <c r="K6" s="582">
        <v>50000000</v>
      </c>
      <c r="L6" s="579" t="s">
        <v>458</v>
      </c>
      <c r="M6" s="583">
        <v>100000000</v>
      </c>
      <c r="N6" s="656" t="s">
        <v>2199</v>
      </c>
      <c r="O6" s="690"/>
      <c r="P6" s="656" t="s">
        <v>2202</v>
      </c>
      <c r="Q6" s="658" t="s">
        <v>151</v>
      </c>
      <c r="R6" s="622"/>
      <c r="S6" s="655"/>
      <c r="T6" s="134"/>
      <c r="U6" s="586"/>
      <c r="V6" s="586"/>
      <c r="W6" s="586"/>
      <c r="X6" s="586"/>
      <c r="Y6" s="586"/>
      <c r="Z6" s="586"/>
    </row>
    <row r="7" spans="1:26" ht="80.099999999999994" customHeight="1">
      <c r="A7" s="577" t="s">
        <v>16</v>
      </c>
      <c r="B7" s="132" t="s">
        <v>17</v>
      </c>
      <c r="C7" s="132" t="s">
        <v>66</v>
      </c>
      <c r="D7" s="578" t="s">
        <v>281</v>
      </c>
      <c r="E7" s="579" t="s">
        <v>282</v>
      </c>
      <c r="F7" s="578" t="s">
        <v>483</v>
      </c>
      <c r="G7" s="579" t="s">
        <v>484</v>
      </c>
      <c r="H7" s="580" t="s">
        <v>186</v>
      </c>
      <c r="I7" s="581"/>
      <c r="J7" s="145" t="s">
        <v>498</v>
      </c>
      <c r="K7" s="582">
        <v>30000000</v>
      </c>
      <c r="L7" s="579" t="s">
        <v>499</v>
      </c>
      <c r="M7" s="583">
        <v>30000000</v>
      </c>
      <c r="N7" s="656" t="s">
        <v>2204</v>
      </c>
      <c r="O7" s="690"/>
      <c r="P7" s="656" t="s">
        <v>2206</v>
      </c>
      <c r="Q7" s="655"/>
      <c r="R7" s="656" t="s">
        <v>151</v>
      </c>
      <c r="S7" s="655"/>
      <c r="T7" s="134"/>
      <c r="U7" s="586"/>
      <c r="V7" s="586"/>
      <c r="W7" s="586"/>
      <c r="X7" s="586"/>
      <c r="Y7" s="586"/>
      <c r="Z7" s="586"/>
    </row>
    <row r="8" spans="1:26" ht="80.099999999999994" customHeight="1">
      <c r="A8" s="577" t="s">
        <v>16</v>
      </c>
      <c r="B8" s="132" t="s">
        <v>17</v>
      </c>
      <c r="C8" s="132" t="s">
        <v>66</v>
      </c>
      <c r="D8" s="578" t="s">
        <v>424</v>
      </c>
      <c r="E8" s="579" t="s">
        <v>425</v>
      </c>
      <c r="F8" s="578" t="s">
        <v>426</v>
      </c>
      <c r="G8" s="579" t="s">
        <v>427</v>
      </c>
      <c r="H8" s="580" t="s">
        <v>186</v>
      </c>
      <c r="I8" s="581"/>
      <c r="J8" s="145" t="s">
        <v>653</v>
      </c>
      <c r="K8" s="582">
        <v>30000000</v>
      </c>
      <c r="L8" s="579" t="s">
        <v>499</v>
      </c>
      <c r="M8" s="583">
        <v>30000000</v>
      </c>
      <c r="N8" s="656" t="s">
        <v>2207</v>
      </c>
      <c r="O8" s="690"/>
      <c r="P8" s="656" t="s">
        <v>2208</v>
      </c>
      <c r="Q8" s="658" t="s">
        <v>151</v>
      </c>
      <c r="R8" s="622"/>
      <c r="S8" s="655"/>
      <c r="T8" s="134"/>
      <c r="U8" s="586"/>
      <c r="V8" s="586"/>
      <c r="W8" s="586"/>
      <c r="X8" s="586"/>
      <c r="Y8" s="586"/>
      <c r="Z8" s="586"/>
    </row>
    <row r="9" spans="1:26" ht="80.099999999999994" customHeight="1">
      <c r="A9" s="577" t="s">
        <v>16</v>
      </c>
      <c r="B9" s="132" t="s">
        <v>17</v>
      </c>
      <c r="C9" s="132" t="s">
        <v>66</v>
      </c>
      <c r="D9" s="578" t="s">
        <v>424</v>
      </c>
      <c r="E9" s="579" t="s">
        <v>425</v>
      </c>
      <c r="F9" s="578" t="s">
        <v>729</v>
      </c>
      <c r="G9" s="579" t="s">
        <v>730</v>
      </c>
      <c r="H9" s="580" t="s">
        <v>186</v>
      </c>
      <c r="I9" s="581"/>
      <c r="J9" s="145" t="s">
        <v>736</v>
      </c>
      <c r="K9" s="582">
        <f>571484098+57148560</f>
        <v>628632658</v>
      </c>
      <c r="L9" s="579">
        <v>0</v>
      </c>
      <c r="M9" s="583">
        <v>0</v>
      </c>
      <c r="N9" s="656" t="s">
        <v>2210</v>
      </c>
      <c r="O9" s="690"/>
      <c r="P9" s="622"/>
      <c r="Q9" s="655"/>
      <c r="R9" s="622"/>
      <c r="S9" s="658" t="s">
        <v>151</v>
      </c>
      <c r="T9" s="587"/>
      <c r="U9" s="586"/>
      <c r="V9" s="586"/>
      <c r="W9" s="586"/>
      <c r="X9" s="586"/>
      <c r="Y9" s="586"/>
      <c r="Z9" s="586"/>
    </row>
    <row r="10" spans="1:26" ht="80.099999999999994" customHeight="1">
      <c r="A10" s="577" t="s">
        <v>16</v>
      </c>
      <c r="B10" s="132" t="s">
        <v>17</v>
      </c>
      <c r="C10" s="132" t="s">
        <v>66</v>
      </c>
      <c r="D10" s="578" t="s">
        <v>424</v>
      </c>
      <c r="E10" s="579" t="s">
        <v>425</v>
      </c>
      <c r="F10" s="578" t="s">
        <v>433</v>
      </c>
      <c r="G10" s="579" t="s">
        <v>434</v>
      </c>
      <c r="H10" s="580" t="s">
        <v>186</v>
      </c>
      <c r="I10" s="581"/>
      <c r="J10" s="145" t="s">
        <v>805</v>
      </c>
      <c r="K10" s="582">
        <v>0</v>
      </c>
      <c r="L10" s="579"/>
      <c r="M10" s="583">
        <v>0</v>
      </c>
      <c r="N10" s="656" t="s">
        <v>805</v>
      </c>
      <c r="O10" s="690"/>
      <c r="P10" s="656" t="s">
        <v>805</v>
      </c>
      <c r="Q10" s="655"/>
      <c r="R10" s="622"/>
      <c r="S10" s="658" t="s">
        <v>151</v>
      </c>
      <c r="T10" s="134"/>
      <c r="U10" s="586"/>
      <c r="V10" s="586"/>
      <c r="W10" s="586"/>
      <c r="X10" s="586"/>
      <c r="Y10" s="586"/>
      <c r="Z10" s="586"/>
    </row>
    <row r="11" spans="1:26" ht="80.099999999999994" customHeight="1">
      <c r="A11" s="577" t="s">
        <v>16</v>
      </c>
      <c r="B11" s="132" t="s">
        <v>17</v>
      </c>
      <c r="C11" s="132" t="s">
        <v>66</v>
      </c>
      <c r="D11" s="578" t="s">
        <v>438</v>
      </c>
      <c r="E11" s="579" t="s">
        <v>439</v>
      </c>
      <c r="F11" s="578" t="s">
        <v>440</v>
      </c>
      <c r="G11" s="579" t="s">
        <v>441</v>
      </c>
      <c r="H11" s="580" t="s">
        <v>186</v>
      </c>
      <c r="I11" s="581"/>
      <c r="J11" s="145" t="s">
        <v>834</v>
      </c>
      <c r="K11" s="582">
        <v>28000000</v>
      </c>
      <c r="L11" s="579" t="s">
        <v>835</v>
      </c>
      <c r="M11" s="583">
        <v>60000000</v>
      </c>
      <c r="N11" s="656" t="s">
        <v>2213</v>
      </c>
      <c r="O11" s="690"/>
      <c r="P11" s="656" t="s">
        <v>2214</v>
      </c>
      <c r="Q11" s="658" t="s">
        <v>151</v>
      </c>
      <c r="R11" s="622"/>
      <c r="S11" s="655"/>
      <c r="T11" s="134"/>
      <c r="U11" s="586"/>
      <c r="V11" s="586"/>
      <c r="W11" s="586"/>
      <c r="X11" s="586"/>
      <c r="Y11" s="586"/>
      <c r="Z11" s="586"/>
    </row>
    <row r="12" spans="1:26" ht="80.099999999999994" customHeight="1">
      <c r="A12" s="577" t="s">
        <v>16</v>
      </c>
      <c r="B12" s="132" t="s">
        <v>17</v>
      </c>
      <c r="C12" s="132" t="s">
        <v>66</v>
      </c>
      <c r="D12" s="578" t="s">
        <v>438</v>
      </c>
      <c r="E12" s="579" t="s">
        <v>439</v>
      </c>
      <c r="F12" s="578" t="s">
        <v>929</v>
      </c>
      <c r="G12" s="579" t="s">
        <v>930</v>
      </c>
      <c r="H12" s="580" t="s">
        <v>186</v>
      </c>
      <c r="I12" s="581"/>
      <c r="J12" s="145" t="s">
        <v>942</v>
      </c>
      <c r="K12" s="582">
        <v>33000000</v>
      </c>
      <c r="L12" s="579" t="s">
        <v>943</v>
      </c>
      <c r="M12" s="583">
        <v>100000000</v>
      </c>
      <c r="N12" s="656" t="s">
        <v>2216</v>
      </c>
      <c r="O12" s="690"/>
      <c r="P12" s="656" t="s">
        <v>2217</v>
      </c>
      <c r="Q12" s="658" t="s">
        <v>151</v>
      </c>
      <c r="R12" s="622"/>
      <c r="S12" s="655"/>
      <c r="T12" s="134"/>
      <c r="U12" s="586"/>
      <c r="V12" s="586"/>
      <c r="W12" s="586"/>
      <c r="X12" s="586"/>
      <c r="Y12" s="586"/>
      <c r="Z12" s="586"/>
    </row>
    <row r="13" spans="1:26" ht="80.099999999999994" customHeight="1">
      <c r="A13" s="577" t="s">
        <v>16</v>
      </c>
      <c r="B13" s="132" t="s">
        <v>17</v>
      </c>
      <c r="C13" s="132" t="s">
        <v>66</v>
      </c>
      <c r="D13" s="578" t="s">
        <v>68</v>
      </c>
      <c r="E13" s="579" t="s">
        <v>69</v>
      </c>
      <c r="F13" s="578" t="s">
        <v>478</v>
      </c>
      <c r="G13" s="579" t="s">
        <v>479</v>
      </c>
      <c r="H13" s="580" t="s">
        <v>186</v>
      </c>
      <c r="I13" s="581"/>
      <c r="J13" s="145"/>
      <c r="K13" s="582">
        <v>0</v>
      </c>
      <c r="L13" s="579"/>
      <c r="M13" s="583">
        <v>0</v>
      </c>
      <c r="N13" s="656" t="s">
        <v>2218</v>
      </c>
      <c r="O13" s="690"/>
      <c r="P13" s="656" t="s">
        <v>2219</v>
      </c>
      <c r="Q13" s="655"/>
      <c r="R13" s="622"/>
      <c r="S13" s="655"/>
      <c r="T13" s="134"/>
      <c r="U13" s="586"/>
      <c r="V13" s="586"/>
      <c r="W13" s="586"/>
      <c r="X13" s="586"/>
      <c r="Y13" s="586"/>
      <c r="Z13" s="586"/>
    </row>
    <row r="14" spans="1:26" ht="80.099999999999994" customHeight="1">
      <c r="A14" s="577" t="s">
        <v>16</v>
      </c>
      <c r="B14" s="132" t="s">
        <v>17</v>
      </c>
      <c r="C14" s="132" t="s">
        <v>66</v>
      </c>
      <c r="D14" s="578" t="s">
        <v>68</v>
      </c>
      <c r="E14" s="579" t="s">
        <v>69</v>
      </c>
      <c r="F14" s="578" t="s">
        <v>485</v>
      </c>
      <c r="G14" s="579" t="s">
        <v>486</v>
      </c>
      <c r="H14" s="580" t="s">
        <v>186</v>
      </c>
      <c r="I14" s="581"/>
      <c r="J14" s="145" t="s">
        <v>1279</v>
      </c>
      <c r="K14" s="582">
        <v>5000000</v>
      </c>
      <c r="L14" s="579" t="s">
        <v>1279</v>
      </c>
      <c r="M14" s="583">
        <v>15000000</v>
      </c>
      <c r="N14" s="656" t="s">
        <v>2222</v>
      </c>
      <c r="O14" s="690"/>
      <c r="P14" s="656" t="s">
        <v>2223</v>
      </c>
      <c r="Q14" s="655"/>
      <c r="R14" s="622"/>
      <c r="S14" s="655"/>
      <c r="T14" s="134"/>
      <c r="U14" s="586"/>
      <c r="V14" s="586"/>
      <c r="W14" s="586"/>
      <c r="X14" s="586"/>
      <c r="Y14" s="586"/>
      <c r="Z14" s="586"/>
    </row>
    <row r="15" spans="1:26" ht="80.099999999999994" customHeight="1">
      <c r="A15" s="577" t="s">
        <v>16</v>
      </c>
      <c r="B15" s="132" t="s">
        <v>17</v>
      </c>
      <c r="C15" s="132" t="s">
        <v>66</v>
      </c>
      <c r="D15" s="578" t="s">
        <v>68</v>
      </c>
      <c r="E15" s="579" t="s">
        <v>69</v>
      </c>
      <c r="F15" s="578" t="s">
        <v>492</v>
      </c>
      <c r="G15" s="579" t="s">
        <v>493</v>
      </c>
      <c r="H15" s="580" t="s">
        <v>186</v>
      </c>
      <c r="I15" s="581"/>
      <c r="J15" s="145" t="s">
        <v>1309</v>
      </c>
      <c r="K15" s="582">
        <v>5000000</v>
      </c>
      <c r="L15" s="579" t="s">
        <v>1309</v>
      </c>
      <c r="M15" s="583">
        <v>15000000</v>
      </c>
      <c r="N15" s="656" t="s">
        <v>2224</v>
      </c>
      <c r="O15" s="690"/>
      <c r="P15" s="656" t="s">
        <v>2225</v>
      </c>
      <c r="Q15" s="655"/>
      <c r="R15" s="622"/>
      <c r="S15" s="655"/>
      <c r="T15" s="134"/>
      <c r="U15" s="586"/>
      <c r="V15" s="586"/>
      <c r="W15" s="586"/>
      <c r="X15" s="586"/>
      <c r="Y15" s="586"/>
      <c r="Z15" s="586"/>
    </row>
    <row r="16" spans="1:26" ht="80.099999999999994" customHeight="1">
      <c r="A16" s="577" t="s">
        <v>16</v>
      </c>
      <c r="B16" s="132" t="s">
        <v>17</v>
      </c>
      <c r="C16" s="132" t="s">
        <v>24</v>
      </c>
      <c r="D16" s="578" t="s">
        <v>25</v>
      </c>
      <c r="E16" s="579" t="s">
        <v>26</v>
      </c>
      <c r="F16" s="578" t="s">
        <v>179</v>
      </c>
      <c r="G16" s="579" t="s">
        <v>180</v>
      </c>
      <c r="H16" s="580"/>
      <c r="I16" s="581" t="s">
        <v>186</v>
      </c>
      <c r="J16" s="145"/>
      <c r="K16" s="582">
        <v>0</v>
      </c>
      <c r="L16" s="579" t="s">
        <v>187</v>
      </c>
      <c r="M16" s="583">
        <v>100000000</v>
      </c>
      <c r="N16" s="622"/>
      <c r="O16" s="690"/>
      <c r="P16" s="622"/>
      <c r="Q16" s="655"/>
      <c r="R16" s="622"/>
      <c r="S16" s="655"/>
      <c r="T16" s="134"/>
      <c r="U16" s="586"/>
      <c r="V16" s="586"/>
      <c r="W16" s="586"/>
      <c r="X16" s="586"/>
      <c r="Y16" s="586"/>
      <c r="Z16" s="586"/>
    </row>
    <row r="17" spans="1:26" ht="80.099999999999994" customHeight="1">
      <c r="A17" s="577" t="s">
        <v>16</v>
      </c>
      <c r="B17" s="132" t="s">
        <v>17</v>
      </c>
      <c r="C17" s="132" t="s">
        <v>24</v>
      </c>
      <c r="D17" s="578" t="s">
        <v>209</v>
      </c>
      <c r="E17" s="579" t="s">
        <v>210</v>
      </c>
      <c r="F17" s="578" t="s">
        <v>219</v>
      </c>
      <c r="G17" s="579" t="s">
        <v>220</v>
      </c>
      <c r="H17" s="580"/>
      <c r="I17" s="581" t="s">
        <v>186</v>
      </c>
      <c r="J17" s="145">
        <v>0</v>
      </c>
      <c r="K17" s="582">
        <v>0</v>
      </c>
      <c r="L17" s="579" t="s">
        <v>233</v>
      </c>
      <c r="M17" s="583">
        <v>14400000</v>
      </c>
      <c r="N17" s="622"/>
      <c r="O17" s="690"/>
      <c r="P17" s="622"/>
      <c r="Q17" s="655"/>
      <c r="R17" s="622"/>
      <c r="S17" s="655"/>
      <c r="T17" s="134"/>
      <c r="U17" s="586"/>
      <c r="V17" s="586"/>
      <c r="W17" s="586"/>
      <c r="X17" s="586"/>
      <c r="Y17" s="586"/>
      <c r="Z17" s="586"/>
    </row>
    <row r="18" spans="1:26" ht="80.099999999999994" customHeight="1">
      <c r="A18" s="577" t="s">
        <v>16</v>
      </c>
      <c r="B18" s="132" t="s">
        <v>17</v>
      </c>
      <c r="C18" s="132" t="s">
        <v>24</v>
      </c>
      <c r="D18" s="578" t="s">
        <v>209</v>
      </c>
      <c r="E18" s="579" t="s">
        <v>210</v>
      </c>
      <c r="F18" s="578" t="s">
        <v>238</v>
      </c>
      <c r="G18" s="579" t="s">
        <v>239</v>
      </c>
      <c r="H18" s="580"/>
      <c r="I18" s="581" t="s">
        <v>186</v>
      </c>
      <c r="J18" s="145">
        <v>0</v>
      </c>
      <c r="K18" s="582">
        <v>0</v>
      </c>
      <c r="L18" s="579" t="s">
        <v>233</v>
      </c>
      <c r="M18" s="583">
        <v>14400000</v>
      </c>
      <c r="N18" s="622"/>
      <c r="O18" s="690"/>
      <c r="P18" s="622"/>
      <c r="Q18" s="655"/>
      <c r="R18" s="622"/>
      <c r="S18" s="655"/>
      <c r="T18" s="134"/>
      <c r="U18" s="586"/>
      <c r="V18" s="586"/>
      <c r="W18" s="586"/>
      <c r="X18" s="586"/>
      <c r="Y18" s="586"/>
      <c r="Z18" s="586"/>
    </row>
    <row r="19" spans="1:26" ht="80.099999999999994" customHeight="1">
      <c r="A19" s="577" t="s">
        <v>16</v>
      </c>
      <c r="B19" s="132" t="s">
        <v>17</v>
      </c>
      <c r="C19" s="132" t="s">
        <v>66</v>
      </c>
      <c r="D19" s="578" t="s">
        <v>281</v>
      </c>
      <c r="E19" s="579" t="s">
        <v>282</v>
      </c>
      <c r="F19" s="578" t="s">
        <v>283</v>
      </c>
      <c r="G19" s="579" t="s">
        <v>284</v>
      </c>
      <c r="H19" s="580"/>
      <c r="I19" s="581" t="s">
        <v>186</v>
      </c>
      <c r="J19" s="145" t="s">
        <v>295</v>
      </c>
      <c r="K19" s="582">
        <v>30000000</v>
      </c>
      <c r="L19" s="579" t="s">
        <v>296</v>
      </c>
      <c r="M19" s="583">
        <v>210000000</v>
      </c>
      <c r="N19" s="622"/>
      <c r="O19" s="690"/>
      <c r="P19" s="622"/>
      <c r="Q19" s="655"/>
      <c r="R19" s="622"/>
      <c r="S19" s="655"/>
      <c r="T19" s="134"/>
      <c r="U19" s="586"/>
      <c r="V19" s="586"/>
      <c r="W19" s="586"/>
      <c r="X19" s="586"/>
      <c r="Y19" s="586"/>
      <c r="Z19" s="586"/>
    </row>
    <row r="20" spans="1:26" ht="80.099999999999994" customHeight="1">
      <c r="A20" s="577" t="s">
        <v>16</v>
      </c>
      <c r="B20" s="132" t="s">
        <v>17</v>
      </c>
      <c r="C20" s="132" t="s">
        <v>66</v>
      </c>
      <c r="D20" s="578" t="s">
        <v>438</v>
      </c>
      <c r="E20" s="579" t="s">
        <v>439</v>
      </c>
      <c r="F20" s="578" t="s">
        <v>445</v>
      </c>
      <c r="G20" s="579" t="s">
        <v>446</v>
      </c>
      <c r="H20" s="580"/>
      <c r="I20" s="581" t="s">
        <v>186</v>
      </c>
      <c r="J20" s="145"/>
      <c r="K20" s="582">
        <v>0</v>
      </c>
      <c r="L20" s="579" t="s">
        <v>858</v>
      </c>
      <c r="M20" s="583">
        <v>33000000</v>
      </c>
      <c r="N20" s="622"/>
      <c r="O20" s="690"/>
      <c r="P20" s="622"/>
      <c r="Q20" s="655"/>
      <c r="R20" s="622"/>
      <c r="S20" s="655"/>
      <c r="T20" s="134"/>
      <c r="U20" s="586"/>
      <c r="V20" s="586"/>
      <c r="W20" s="586"/>
      <c r="X20" s="586"/>
      <c r="Y20" s="586"/>
      <c r="Z20" s="586"/>
    </row>
    <row r="21" spans="1:26" ht="80.099999999999994" customHeight="1">
      <c r="A21" s="577" t="s">
        <v>16</v>
      </c>
      <c r="B21" s="132" t="s">
        <v>17</v>
      </c>
      <c r="C21" s="132" t="s">
        <v>66</v>
      </c>
      <c r="D21" s="578" t="s">
        <v>438</v>
      </c>
      <c r="E21" s="579" t="s">
        <v>439</v>
      </c>
      <c r="F21" s="578" t="s">
        <v>449</v>
      </c>
      <c r="G21" s="579" t="s">
        <v>451</v>
      </c>
      <c r="H21" s="580"/>
      <c r="I21" s="581" t="s">
        <v>186</v>
      </c>
      <c r="J21" s="145"/>
      <c r="K21" s="582">
        <v>0</v>
      </c>
      <c r="L21" s="579" t="s">
        <v>912</v>
      </c>
      <c r="M21" s="583">
        <v>33000000</v>
      </c>
      <c r="N21" s="622"/>
      <c r="O21" s="690"/>
      <c r="P21" s="622"/>
      <c r="Q21" s="655"/>
      <c r="R21" s="622"/>
      <c r="S21" s="655"/>
      <c r="T21" s="134"/>
      <c r="U21" s="586"/>
      <c r="V21" s="586"/>
      <c r="W21" s="586"/>
      <c r="X21" s="586"/>
      <c r="Y21" s="586"/>
      <c r="Z21" s="586"/>
    </row>
    <row r="22" spans="1:26" ht="80.099999999999994" customHeight="1">
      <c r="A22" s="577" t="s">
        <v>16</v>
      </c>
      <c r="B22" s="132" t="s">
        <v>17</v>
      </c>
      <c r="C22" s="132" t="s">
        <v>66</v>
      </c>
      <c r="D22" s="578" t="s">
        <v>68</v>
      </c>
      <c r="E22" s="579" t="s">
        <v>69</v>
      </c>
      <c r="F22" s="578" t="s">
        <v>70</v>
      </c>
      <c r="G22" s="579" t="s">
        <v>72</v>
      </c>
      <c r="H22" s="580"/>
      <c r="I22" s="581" t="s">
        <v>186</v>
      </c>
      <c r="J22" s="145" t="s">
        <v>983</v>
      </c>
      <c r="K22" s="582">
        <v>20000000</v>
      </c>
      <c r="L22" s="579" t="s">
        <v>984</v>
      </c>
      <c r="M22" s="583">
        <v>20000000</v>
      </c>
      <c r="N22" s="622"/>
      <c r="O22" s="690"/>
      <c r="P22" s="622"/>
      <c r="Q22" s="655"/>
      <c r="R22" s="622"/>
      <c r="S22" s="655"/>
      <c r="T22" s="134"/>
      <c r="U22" s="586"/>
      <c r="V22" s="586"/>
      <c r="W22" s="586"/>
      <c r="X22" s="586"/>
      <c r="Y22" s="586"/>
      <c r="Z22" s="586"/>
    </row>
    <row r="23" spans="1:26" ht="80.099999999999994" customHeight="1">
      <c r="A23" s="577" t="s">
        <v>16</v>
      </c>
      <c r="B23" s="132" t="s">
        <v>17</v>
      </c>
      <c r="C23" s="132" t="s">
        <v>66</v>
      </c>
      <c r="D23" s="578" t="s">
        <v>68</v>
      </c>
      <c r="E23" s="579" t="s">
        <v>69</v>
      </c>
      <c r="F23" s="578" t="s">
        <v>81</v>
      </c>
      <c r="G23" s="579" t="s">
        <v>82</v>
      </c>
      <c r="H23" s="580"/>
      <c r="I23" s="581" t="s">
        <v>186</v>
      </c>
      <c r="J23" s="145" t="s">
        <v>1022</v>
      </c>
      <c r="K23" s="582">
        <v>14000000</v>
      </c>
      <c r="L23" s="579" t="s">
        <v>1022</v>
      </c>
      <c r="M23" s="583">
        <v>14000000</v>
      </c>
      <c r="N23" s="622"/>
      <c r="O23" s="690"/>
      <c r="P23" s="622"/>
      <c r="Q23" s="655"/>
      <c r="R23" s="622"/>
      <c r="S23" s="655"/>
      <c r="T23" s="134"/>
      <c r="U23" s="586"/>
      <c r="V23" s="586"/>
      <c r="W23" s="586"/>
      <c r="X23" s="586"/>
      <c r="Y23" s="586"/>
      <c r="Z23" s="586"/>
    </row>
    <row r="24" spans="1:26" ht="80.099999999999994" customHeight="1">
      <c r="A24" s="577" t="s">
        <v>16</v>
      </c>
      <c r="B24" s="132" t="s">
        <v>17</v>
      </c>
      <c r="C24" s="132" t="s">
        <v>66</v>
      </c>
      <c r="D24" s="578" t="s">
        <v>68</v>
      </c>
      <c r="E24" s="579" t="s">
        <v>69</v>
      </c>
      <c r="F24" s="578" t="s">
        <v>462</v>
      </c>
      <c r="G24" s="579" t="s">
        <v>464</v>
      </c>
      <c r="H24" s="580"/>
      <c r="I24" s="581" t="s">
        <v>186</v>
      </c>
      <c r="J24" s="145" t="s">
        <v>367</v>
      </c>
      <c r="K24" s="582">
        <v>33000000</v>
      </c>
      <c r="L24" s="579" t="s">
        <v>1070</v>
      </c>
      <c r="M24" s="583">
        <v>50000000</v>
      </c>
      <c r="N24" s="622"/>
      <c r="O24" s="690"/>
      <c r="P24" s="622"/>
      <c r="Q24" s="655"/>
      <c r="R24" s="622"/>
      <c r="S24" s="655"/>
      <c r="T24" s="134"/>
      <c r="U24" s="586"/>
      <c r="V24" s="586"/>
      <c r="W24" s="586"/>
      <c r="X24" s="586"/>
      <c r="Y24" s="586"/>
      <c r="Z24" s="586"/>
    </row>
    <row r="25" spans="1:26" ht="80.099999999999994" customHeight="1">
      <c r="A25" s="577" t="s">
        <v>16</v>
      </c>
      <c r="B25" s="132" t="s">
        <v>17</v>
      </c>
      <c r="C25" s="132" t="s">
        <v>66</v>
      </c>
      <c r="D25" s="578" t="s">
        <v>68</v>
      </c>
      <c r="E25" s="579" t="s">
        <v>69</v>
      </c>
      <c r="F25" s="578" t="s">
        <v>468</v>
      </c>
      <c r="G25" s="579" t="s">
        <v>469</v>
      </c>
      <c r="H25" s="580"/>
      <c r="I25" s="581" t="s">
        <v>186</v>
      </c>
      <c r="J25" s="145" t="s">
        <v>1148</v>
      </c>
      <c r="K25" s="582">
        <v>14000000</v>
      </c>
      <c r="L25" s="579" t="s">
        <v>1148</v>
      </c>
      <c r="M25" s="583">
        <v>14000000</v>
      </c>
      <c r="N25" s="622"/>
      <c r="O25" s="690"/>
      <c r="P25" s="622"/>
      <c r="Q25" s="655"/>
      <c r="R25" s="622"/>
      <c r="S25" s="655"/>
      <c r="T25" s="134"/>
      <c r="U25" s="586"/>
      <c r="V25" s="586"/>
      <c r="W25" s="586"/>
      <c r="X25" s="586"/>
      <c r="Y25" s="586"/>
      <c r="Z25" s="586"/>
    </row>
    <row r="26" spans="1:26" ht="80.099999999999994" customHeight="1">
      <c r="A26" s="577" t="s">
        <v>16</v>
      </c>
      <c r="B26" s="132" t="s">
        <v>17</v>
      </c>
      <c r="C26" s="132" t="s">
        <v>66</v>
      </c>
      <c r="D26" s="578" t="s">
        <v>68</v>
      </c>
      <c r="E26" s="579" t="s">
        <v>69</v>
      </c>
      <c r="F26" s="578" t="s">
        <v>473</v>
      </c>
      <c r="G26" s="579" t="s">
        <v>474</v>
      </c>
      <c r="H26" s="580"/>
      <c r="I26" s="581" t="s">
        <v>186</v>
      </c>
      <c r="J26" s="145" t="s">
        <v>1220</v>
      </c>
      <c r="K26" s="582">
        <v>10000000</v>
      </c>
      <c r="L26" s="579" t="s">
        <v>1220</v>
      </c>
      <c r="M26" s="583">
        <v>30000000</v>
      </c>
      <c r="N26" s="622"/>
      <c r="O26" s="690"/>
      <c r="P26" s="622"/>
      <c r="Q26" s="655"/>
      <c r="R26" s="622"/>
      <c r="S26" s="655"/>
      <c r="T26" s="134"/>
      <c r="U26" s="586"/>
      <c r="V26" s="586"/>
      <c r="W26" s="586"/>
      <c r="X26" s="586"/>
      <c r="Y26" s="586"/>
      <c r="Z26" s="586"/>
    </row>
    <row r="27" spans="1:26" ht="80.099999999999994" customHeight="1">
      <c r="A27" s="577" t="s">
        <v>16</v>
      </c>
      <c r="B27" s="132" t="s">
        <v>17</v>
      </c>
      <c r="C27" s="132" t="s">
        <v>66</v>
      </c>
      <c r="D27" s="578" t="s">
        <v>68</v>
      </c>
      <c r="E27" s="579" t="s">
        <v>69</v>
      </c>
      <c r="F27" s="578" t="s">
        <v>500</v>
      </c>
      <c r="G27" s="579" t="s">
        <v>501</v>
      </c>
      <c r="H27" s="580"/>
      <c r="I27" s="581" t="s">
        <v>186</v>
      </c>
      <c r="J27" s="145" t="s">
        <v>1326</v>
      </c>
      <c r="K27" s="582">
        <v>10000000</v>
      </c>
      <c r="L27" s="579" t="s">
        <v>1327</v>
      </c>
      <c r="M27" s="583">
        <v>300000000</v>
      </c>
      <c r="N27" s="622"/>
      <c r="O27" s="690"/>
      <c r="P27" s="622"/>
      <c r="Q27" s="655"/>
      <c r="R27" s="622"/>
      <c r="S27" s="655"/>
      <c r="T27" s="134"/>
      <c r="U27" s="586"/>
      <c r="V27" s="586"/>
      <c r="W27" s="586"/>
      <c r="X27" s="586"/>
      <c r="Y27" s="586"/>
      <c r="Z27" s="586"/>
    </row>
    <row r="28" spans="1:26" ht="80.099999999999994" customHeight="1">
      <c r="A28" s="577" t="s">
        <v>16</v>
      </c>
      <c r="B28" s="132" t="s">
        <v>17</v>
      </c>
      <c r="C28" s="132" t="s">
        <v>66</v>
      </c>
      <c r="D28" s="578" t="s">
        <v>68</v>
      </c>
      <c r="E28" s="579" t="s">
        <v>69</v>
      </c>
      <c r="F28" s="578" t="s">
        <v>95</v>
      </c>
      <c r="G28" s="579" t="s">
        <v>507</v>
      </c>
      <c r="H28" s="580"/>
      <c r="I28" s="581" t="s">
        <v>186</v>
      </c>
      <c r="J28" s="145" t="s">
        <v>1351</v>
      </c>
      <c r="K28" s="582">
        <v>0</v>
      </c>
      <c r="L28" s="579"/>
      <c r="M28" s="583">
        <v>0</v>
      </c>
      <c r="N28" s="622"/>
      <c r="O28" s="690"/>
      <c r="P28" s="622"/>
      <c r="Q28" s="655"/>
      <c r="R28" s="622"/>
      <c r="S28" s="655"/>
      <c r="T28" s="587"/>
      <c r="U28" s="586"/>
      <c r="V28" s="586"/>
      <c r="W28" s="586"/>
      <c r="X28" s="586"/>
      <c r="Y28" s="586"/>
      <c r="Z28" s="586"/>
    </row>
    <row r="29" spans="1:26" ht="80.099999999999994" customHeight="1">
      <c r="A29" s="577" t="s">
        <v>23</v>
      </c>
      <c r="B29" s="132" t="s">
        <v>532</v>
      </c>
      <c r="C29" s="132" t="s">
        <v>28</v>
      </c>
      <c r="D29" s="578" t="s">
        <v>533</v>
      </c>
      <c r="E29" s="579" t="s">
        <v>534</v>
      </c>
      <c r="F29" s="578" t="s">
        <v>1431</v>
      </c>
      <c r="G29" s="579" t="s">
        <v>1432</v>
      </c>
      <c r="H29" s="580" t="s">
        <v>186</v>
      </c>
      <c r="I29" s="581"/>
      <c r="J29" s="145" t="s">
        <v>1435</v>
      </c>
      <c r="K29" s="582">
        <v>0</v>
      </c>
      <c r="L29" s="579">
        <v>0</v>
      </c>
      <c r="M29" s="583">
        <v>0</v>
      </c>
      <c r="N29" s="656" t="s">
        <v>2240</v>
      </c>
      <c r="O29" s="690"/>
      <c r="P29" s="656" t="s">
        <v>2241</v>
      </c>
      <c r="Q29" s="658" t="s">
        <v>151</v>
      </c>
      <c r="R29" s="622"/>
      <c r="S29" s="655"/>
      <c r="T29" s="134"/>
      <c r="U29" s="586"/>
      <c r="V29" s="586"/>
      <c r="W29" s="586"/>
      <c r="X29" s="586"/>
      <c r="Y29" s="586"/>
      <c r="Z29" s="586"/>
    </row>
    <row r="30" spans="1:26" ht="80.099999999999994" customHeight="1">
      <c r="A30" s="577" t="s">
        <v>23</v>
      </c>
      <c r="B30" s="132" t="s">
        <v>532</v>
      </c>
      <c r="C30" s="132" t="s">
        <v>28</v>
      </c>
      <c r="D30" s="578" t="s">
        <v>533</v>
      </c>
      <c r="E30" s="579" t="s">
        <v>534</v>
      </c>
      <c r="F30" s="578" t="s">
        <v>542</v>
      </c>
      <c r="G30" s="579" t="s">
        <v>541</v>
      </c>
      <c r="H30" s="580" t="s">
        <v>186</v>
      </c>
      <c r="I30" s="581"/>
      <c r="J30" s="145" t="s">
        <v>1464</v>
      </c>
      <c r="K30" s="582">
        <v>100000000</v>
      </c>
      <c r="L30" s="579" t="s">
        <v>1464</v>
      </c>
      <c r="M30" s="583">
        <v>300000000</v>
      </c>
      <c r="N30" s="656" t="s">
        <v>2240</v>
      </c>
      <c r="O30" s="690"/>
      <c r="P30" s="656" t="s">
        <v>2244</v>
      </c>
      <c r="Q30" s="655"/>
      <c r="R30" s="622"/>
      <c r="S30" s="658" t="s">
        <v>151</v>
      </c>
      <c r="T30" s="134"/>
      <c r="U30" s="586"/>
      <c r="V30" s="586"/>
      <c r="W30" s="586"/>
      <c r="X30" s="586"/>
      <c r="Y30" s="586"/>
      <c r="Z30" s="586"/>
    </row>
    <row r="31" spans="1:26" ht="80.099999999999994" customHeight="1">
      <c r="A31" s="577" t="s">
        <v>23</v>
      </c>
      <c r="B31" s="132" t="s">
        <v>532</v>
      </c>
      <c r="C31" s="132" t="s">
        <v>28</v>
      </c>
      <c r="D31" s="578" t="s">
        <v>533</v>
      </c>
      <c r="E31" s="579" t="s">
        <v>534</v>
      </c>
      <c r="F31" s="578" t="s">
        <v>1503</v>
      </c>
      <c r="G31" s="579" t="s">
        <v>1504</v>
      </c>
      <c r="H31" s="580" t="s">
        <v>186</v>
      </c>
      <c r="I31" s="581"/>
      <c r="J31" s="145" t="s">
        <v>1512</v>
      </c>
      <c r="K31" s="582">
        <v>0</v>
      </c>
      <c r="L31" s="579"/>
      <c r="M31" s="583">
        <v>0</v>
      </c>
      <c r="N31" s="656" t="s">
        <v>2245</v>
      </c>
      <c r="O31" s="690"/>
      <c r="P31" s="656" t="s">
        <v>2246</v>
      </c>
      <c r="Q31" s="658" t="s">
        <v>151</v>
      </c>
      <c r="R31" s="622"/>
      <c r="S31" s="655"/>
      <c r="T31" s="587"/>
      <c r="U31" s="586"/>
      <c r="V31" s="586"/>
      <c r="W31" s="586"/>
      <c r="X31" s="586"/>
      <c r="Y31" s="586"/>
      <c r="Z31" s="586"/>
    </row>
    <row r="32" spans="1:26" ht="80.099999999999994" customHeight="1">
      <c r="A32" s="577" t="s">
        <v>23</v>
      </c>
      <c r="B32" s="132" t="s">
        <v>532</v>
      </c>
      <c r="C32" s="132" t="s">
        <v>28</v>
      </c>
      <c r="D32" s="578" t="s">
        <v>533</v>
      </c>
      <c r="E32" s="579" t="s">
        <v>534</v>
      </c>
      <c r="F32" s="578" t="s">
        <v>1423</v>
      </c>
      <c r="G32" s="579" t="s">
        <v>1424</v>
      </c>
      <c r="H32" s="580" t="s">
        <v>186</v>
      </c>
      <c r="I32" s="581"/>
      <c r="J32" s="145" t="s">
        <v>1533</v>
      </c>
      <c r="K32" s="582">
        <v>0</v>
      </c>
      <c r="L32" s="579" t="s">
        <v>1533</v>
      </c>
      <c r="M32" s="583">
        <v>100000000</v>
      </c>
      <c r="N32" s="656" t="s">
        <v>2249</v>
      </c>
      <c r="O32" s="690"/>
      <c r="P32" s="656" t="s">
        <v>2250</v>
      </c>
      <c r="Q32" s="658" t="s">
        <v>151</v>
      </c>
      <c r="R32" s="622"/>
      <c r="S32" s="655"/>
      <c r="T32" s="134"/>
      <c r="U32" s="586"/>
      <c r="V32" s="586"/>
      <c r="W32" s="586"/>
      <c r="X32" s="586"/>
      <c r="Y32" s="586"/>
      <c r="Z32" s="586"/>
    </row>
    <row r="33" spans="1:26" ht="80.099999999999994" customHeight="1">
      <c r="A33" s="577" t="s">
        <v>23</v>
      </c>
      <c r="B33" s="132" t="s">
        <v>532</v>
      </c>
      <c r="C33" s="132" t="s">
        <v>28</v>
      </c>
      <c r="D33" s="578" t="s">
        <v>533</v>
      </c>
      <c r="E33" s="579" t="s">
        <v>534</v>
      </c>
      <c r="F33" s="578" t="s">
        <v>1436</v>
      </c>
      <c r="G33" s="579" t="s">
        <v>1437</v>
      </c>
      <c r="H33" s="580" t="s">
        <v>186</v>
      </c>
      <c r="I33" s="581"/>
      <c r="J33" s="145" t="s">
        <v>1562</v>
      </c>
      <c r="K33" s="582">
        <v>100000000</v>
      </c>
      <c r="L33" s="579" t="s">
        <v>1562</v>
      </c>
      <c r="M33" s="583">
        <v>300000000</v>
      </c>
      <c r="N33" s="656" t="s">
        <v>2251</v>
      </c>
      <c r="O33" s="690"/>
      <c r="P33" s="656" t="s">
        <v>2252</v>
      </c>
      <c r="Q33" s="655"/>
      <c r="R33" s="622"/>
      <c r="S33" s="655"/>
      <c r="T33" s="134"/>
      <c r="U33" s="586"/>
      <c r="V33" s="586"/>
      <c r="W33" s="586"/>
      <c r="X33" s="586"/>
      <c r="Y33" s="586"/>
      <c r="Z33" s="586"/>
    </row>
    <row r="34" spans="1:26" ht="80.099999999999994" customHeight="1">
      <c r="A34" s="577" t="s">
        <v>23</v>
      </c>
      <c r="B34" s="132" t="s">
        <v>532</v>
      </c>
      <c r="C34" s="132" t="s">
        <v>28</v>
      </c>
      <c r="D34" s="578" t="s">
        <v>547</v>
      </c>
      <c r="E34" s="579" t="s">
        <v>806</v>
      </c>
      <c r="F34" s="578" t="s">
        <v>1581</v>
      </c>
      <c r="G34" s="579" t="s">
        <v>1583</v>
      </c>
      <c r="H34" s="580" t="s">
        <v>186</v>
      </c>
      <c r="I34" s="581"/>
      <c r="J34" s="145" t="s">
        <v>1591</v>
      </c>
      <c r="K34" s="582">
        <v>30000000</v>
      </c>
      <c r="L34" s="579" t="s">
        <v>1592</v>
      </c>
      <c r="M34" s="583">
        <v>30000000</v>
      </c>
      <c r="N34" s="656" t="s">
        <v>2255</v>
      </c>
      <c r="O34" s="690"/>
      <c r="P34" s="656" t="s">
        <v>2256</v>
      </c>
      <c r="Q34" s="658" t="s">
        <v>151</v>
      </c>
      <c r="R34" s="622"/>
      <c r="S34" s="655"/>
      <c r="T34" s="134"/>
      <c r="U34" s="586"/>
      <c r="V34" s="586"/>
      <c r="W34" s="586"/>
      <c r="X34" s="586"/>
      <c r="Y34" s="586"/>
      <c r="Z34" s="586"/>
    </row>
    <row r="35" spans="1:26" ht="80.099999999999994" customHeight="1">
      <c r="A35" s="577" t="s">
        <v>23</v>
      </c>
      <c r="B35" s="132" t="s">
        <v>532</v>
      </c>
      <c r="C35" s="132" t="s">
        <v>28</v>
      </c>
      <c r="D35" s="578" t="s">
        <v>547</v>
      </c>
      <c r="E35" s="579" t="s">
        <v>806</v>
      </c>
      <c r="F35" s="578" t="s">
        <v>1603</v>
      </c>
      <c r="G35" s="579" t="s">
        <v>1604</v>
      </c>
      <c r="H35" s="580" t="s">
        <v>186</v>
      </c>
      <c r="I35" s="581"/>
      <c r="J35" s="145"/>
      <c r="K35" s="582">
        <v>0</v>
      </c>
      <c r="L35" s="579"/>
      <c r="M35" s="583">
        <v>0</v>
      </c>
      <c r="N35" s="656" t="s">
        <v>2259</v>
      </c>
      <c r="O35" s="690"/>
      <c r="P35" s="656" t="s">
        <v>2256</v>
      </c>
      <c r="Q35" s="658" t="s">
        <v>151</v>
      </c>
      <c r="R35" s="622"/>
      <c r="S35" s="655"/>
      <c r="T35" s="134"/>
      <c r="U35" s="586"/>
      <c r="V35" s="586"/>
      <c r="W35" s="586"/>
      <c r="X35" s="586"/>
      <c r="Y35" s="586"/>
      <c r="Z35" s="586"/>
    </row>
    <row r="36" spans="1:26" ht="80.099999999999994" customHeight="1">
      <c r="A36" s="577" t="s">
        <v>23</v>
      </c>
      <c r="B36" s="132" t="s">
        <v>532</v>
      </c>
      <c r="C36" s="132" t="s">
        <v>28</v>
      </c>
      <c r="D36" s="578" t="s">
        <v>547</v>
      </c>
      <c r="E36" s="579" t="s">
        <v>806</v>
      </c>
      <c r="F36" s="578" t="s">
        <v>1619</v>
      </c>
      <c r="G36" s="579" t="s">
        <v>1620</v>
      </c>
      <c r="H36" s="580" t="s">
        <v>186</v>
      </c>
      <c r="I36" s="581"/>
      <c r="J36" s="145" t="s">
        <v>1624</v>
      </c>
      <c r="K36" s="582">
        <v>0</v>
      </c>
      <c r="L36" s="579"/>
      <c r="M36" s="583">
        <v>0</v>
      </c>
      <c r="N36" s="656" t="s">
        <v>2264</v>
      </c>
      <c r="O36" s="690"/>
      <c r="P36" s="656" t="s">
        <v>2256</v>
      </c>
      <c r="Q36" s="658" t="s">
        <v>151</v>
      </c>
      <c r="R36" s="622"/>
      <c r="S36" s="655"/>
      <c r="T36" s="134"/>
      <c r="U36" s="586"/>
      <c r="V36" s="586"/>
      <c r="W36" s="586"/>
      <c r="X36" s="586"/>
      <c r="Y36" s="586"/>
      <c r="Z36" s="586"/>
    </row>
    <row r="37" spans="1:26" ht="80.099999999999994" customHeight="1">
      <c r="A37" s="577" t="s">
        <v>23</v>
      </c>
      <c r="B37" s="132" t="s">
        <v>532</v>
      </c>
      <c r="C37" s="132" t="s">
        <v>28</v>
      </c>
      <c r="D37" s="578" t="s">
        <v>547</v>
      </c>
      <c r="E37" s="579" t="s">
        <v>806</v>
      </c>
      <c r="F37" s="578" t="s">
        <v>549</v>
      </c>
      <c r="G37" s="579" t="s">
        <v>550</v>
      </c>
      <c r="H37" s="580" t="s">
        <v>186</v>
      </c>
      <c r="I37" s="581"/>
      <c r="J37" s="145" t="s">
        <v>1657</v>
      </c>
      <c r="K37" s="582">
        <v>10000000</v>
      </c>
      <c r="L37" s="579" t="s">
        <v>1657</v>
      </c>
      <c r="M37" s="583">
        <v>20000000</v>
      </c>
      <c r="N37" s="656" t="s">
        <v>2267</v>
      </c>
      <c r="O37" s="690"/>
      <c r="P37" s="656" t="s">
        <v>2256</v>
      </c>
      <c r="Q37" s="658" t="s">
        <v>151</v>
      </c>
      <c r="R37" s="622"/>
      <c r="S37" s="655"/>
      <c r="T37" s="134"/>
      <c r="U37" s="586"/>
      <c r="V37" s="586"/>
      <c r="W37" s="586"/>
      <c r="X37" s="586"/>
      <c r="Y37" s="586"/>
      <c r="Z37" s="586"/>
    </row>
    <row r="38" spans="1:26" ht="80.099999999999994" customHeight="1">
      <c r="A38" s="577" t="s">
        <v>23</v>
      </c>
      <c r="B38" s="132" t="s">
        <v>532</v>
      </c>
      <c r="C38" s="132" t="s">
        <v>28</v>
      </c>
      <c r="D38" s="578" t="s">
        <v>29</v>
      </c>
      <c r="E38" s="579" t="s">
        <v>30</v>
      </c>
      <c r="F38" s="578" t="s">
        <v>1637</v>
      </c>
      <c r="G38" s="579" t="s">
        <v>1638</v>
      </c>
      <c r="H38" s="580" t="s">
        <v>186</v>
      </c>
      <c r="I38" s="581"/>
      <c r="J38" s="145" t="s">
        <v>1715</v>
      </c>
      <c r="K38" s="582">
        <v>0</v>
      </c>
      <c r="L38" s="579">
        <v>0</v>
      </c>
      <c r="M38" s="583">
        <v>0</v>
      </c>
      <c r="N38" s="656" t="s">
        <v>2267</v>
      </c>
      <c r="O38" s="690"/>
      <c r="P38" s="656" t="s">
        <v>2256</v>
      </c>
      <c r="Q38" s="658" t="s">
        <v>151</v>
      </c>
      <c r="R38" s="622"/>
      <c r="S38" s="655"/>
      <c r="T38" s="134"/>
      <c r="U38" s="586"/>
      <c r="V38" s="586"/>
      <c r="W38" s="586"/>
      <c r="X38" s="586"/>
      <c r="Y38" s="586"/>
      <c r="Z38" s="586"/>
    </row>
    <row r="39" spans="1:26" ht="80.099999999999994" customHeight="1">
      <c r="A39" s="577" t="s">
        <v>23</v>
      </c>
      <c r="B39" s="132" t="s">
        <v>532</v>
      </c>
      <c r="C39" s="132" t="s">
        <v>28</v>
      </c>
      <c r="D39" s="578" t="s">
        <v>29</v>
      </c>
      <c r="E39" s="579" t="s">
        <v>30</v>
      </c>
      <c r="F39" s="578" t="s">
        <v>1635</v>
      </c>
      <c r="G39" s="579" t="s">
        <v>1636</v>
      </c>
      <c r="H39" s="580" t="s">
        <v>2272</v>
      </c>
      <c r="I39" s="581"/>
      <c r="J39" s="145"/>
      <c r="K39" s="582">
        <v>0</v>
      </c>
      <c r="L39" s="579"/>
      <c r="M39" s="583">
        <v>0</v>
      </c>
      <c r="N39" s="622"/>
      <c r="O39" s="690"/>
      <c r="P39" s="622"/>
      <c r="Q39" s="655"/>
      <c r="R39" s="622"/>
      <c r="S39" s="655"/>
      <c r="T39" s="134"/>
      <c r="U39" s="586"/>
      <c r="V39" s="586"/>
      <c r="W39" s="586"/>
      <c r="X39" s="586"/>
      <c r="Y39" s="586"/>
      <c r="Z39" s="586"/>
    </row>
    <row r="40" spans="1:26" ht="80.099999999999994" customHeight="1">
      <c r="A40" s="577" t="s">
        <v>23</v>
      </c>
      <c r="B40" s="132" t="s">
        <v>532</v>
      </c>
      <c r="C40" s="132" t="s">
        <v>28</v>
      </c>
      <c r="D40" s="578" t="s">
        <v>1642</v>
      </c>
      <c r="E40" s="579" t="s">
        <v>1643</v>
      </c>
      <c r="F40" s="578" t="s">
        <v>1644</v>
      </c>
      <c r="G40" s="579" t="s">
        <v>1645</v>
      </c>
      <c r="H40" s="580" t="s">
        <v>186</v>
      </c>
      <c r="I40" s="581"/>
      <c r="J40" s="145" t="s">
        <v>1730</v>
      </c>
      <c r="K40" s="582">
        <v>0</v>
      </c>
      <c r="L40" s="579">
        <v>0</v>
      </c>
      <c r="M40" s="583">
        <v>0</v>
      </c>
      <c r="N40" s="656" t="s">
        <v>2273</v>
      </c>
      <c r="O40" s="690"/>
      <c r="P40" s="656" t="s">
        <v>2274</v>
      </c>
      <c r="Q40" s="658" t="s">
        <v>151</v>
      </c>
      <c r="R40" s="622"/>
      <c r="S40" s="655"/>
      <c r="T40" s="134"/>
      <c r="U40" s="586"/>
      <c r="V40" s="586"/>
      <c r="W40" s="586"/>
      <c r="X40" s="586"/>
      <c r="Y40" s="586"/>
      <c r="Z40" s="586"/>
    </row>
    <row r="41" spans="1:26" ht="80.099999999999994" customHeight="1">
      <c r="A41" s="577" t="s">
        <v>23</v>
      </c>
      <c r="B41" s="132" t="s">
        <v>532</v>
      </c>
      <c r="C41" s="132" t="s">
        <v>28</v>
      </c>
      <c r="D41" s="578" t="s">
        <v>1642</v>
      </c>
      <c r="E41" s="579" t="s">
        <v>1643</v>
      </c>
      <c r="F41" s="578" t="s">
        <v>1650</v>
      </c>
      <c r="G41" s="579" t="s">
        <v>1651</v>
      </c>
      <c r="H41" s="580" t="s">
        <v>186</v>
      </c>
      <c r="I41" s="581"/>
      <c r="J41" s="145" t="s">
        <v>1746</v>
      </c>
      <c r="K41" s="582">
        <v>30000000</v>
      </c>
      <c r="L41" s="579" t="s">
        <v>1746</v>
      </c>
      <c r="M41" s="583">
        <v>30000000</v>
      </c>
      <c r="N41" s="656" t="s">
        <v>2273</v>
      </c>
      <c r="O41" s="690"/>
      <c r="P41" s="656" t="s">
        <v>2274</v>
      </c>
      <c r="Q41" s="655"/>
      <c r="R41" s="622"/>
      <c r="S41" s="655"/>
      <c r="T41" s="134"/>
      <c r="U41" s="586"/>
      <c r="V41" s="586"/>
      <c r="W41" s="586"/>
      <c r="X41" s="586"/>
      <c r="Y41" s="586"/>
      <c r="Z41" s="586"/>
    </row>
    <row r="42" spans="1:26" ht="80.099999999999994" customHeight="1">
      <c r="A42" s="577" t="s">
        <v>23</v>
      </c>
      <c r="B42" s="132" t="s">
        <v>532</v>
      </c>
      <c r="C42" s="132" t="s">
        <v>28</v>
      </c>
      <c r="D42" s="578" t="s">
        <v>1642</v>
      </c>
      <c r="E42" s="579" t="s">
        <v>1643</v>
      </c>
      <c r="F42" s="578" t="s">
        <v>1654</v>
      </c>
      <c r="G42" s="579" t="s">
        <v>1655</v>
      </c>
      <c r="H42" s="580" t="s">
        <v>186</v>
      </c>
      <c r="I42" s="581"/>
      <c r="J42" s="145" t="s">
        <v>1761</v>
      </c>
      <c r="K42" s="582">
        <v>0</v>
      </c>
      <c r="L42" s="579">
        <v>0</v>
      </c>
      <c r="M42" s="583">
        <v>0</v>
      </c>
      <c r="N42" s="656" t="s">
        <v>2273</v>
      </c>
      <c r="O42" s="690"/>
      <c r="P42" s="656" t="s">
        <v>2274</v>
      </c>
      <c r="Q42" s="658" t="s">
        <v>151</v>
      </c>
      <c r="R42" s="622"/>
      <c r="S42" s="655"/>
      <c r="T42" s="134"/>
      <c r="U42" s="586"/>
      <c r="V42" s="586"/>
      <c r="W42" s="586"/>
      <c r="X42" s="586"/>
      <c r="Y42" s="586"/>
      <c r="Z42" s="586"/>
    </row>
    <row r="43" spans="1:26" ht="80.099999999999994" customHeight="1">
      <c r="A43" s="577" t="s">
        <v>23</v>
      </c>
      <c r="B43" s="132" t="s">
        <v>532</v>
      </c>
      <c r="C43" s="132" t="s">
        <v>28</v>
      </c>
      <c r="D43" s="578" t="s">
        <v>1659</v>
      </c>
      <c r="E43" s="579" t="s">
        <v>1660</v>
      </c>
      <c r="F43" s="578" t="s">
        <v>1661</v>
      </c>
      <c r="G43" s="579" t="s">
        <v>1662</v>
      </c>
      <c r="H43" s="580" t="s">
        <v>186</v>
      </c>
      <c r="I43" s="581"/>
      <c r="J43" s="145" t="s">
        <v>1785</v>
      </c>
      <c r="K43" s="582">
        <v>0</v>
      </c>
      <c r="L43" s="579" t="s">
        <v>1785</v>
      </c>
      <c r="M43" s="583">
        <v>0</v>
      </c>
      <c r="N43" s="656" t="s">
        <v>2276</v>
      </c>
      <c r="O43" s="690"/>
      <c r="P43" s="656" t="s">
        <v>2276</v>
      </c>
      <c r="Q43" s="655"/>
      <c r="R43" s="656" t="s">
        <v>151</v>
      </c>
      <c r="S43" s="655"/>
      <c r="T43" s="134"/>
      <c r="U43" s="586"/>
      <c r="V43" s="586"/>
      <c r="W43" s="586"/>
      <c r="X43" s="586"/>
      <c r="Y43" s="586"/>
      <c r="Z43" s="586"/>
    </row>
    <row r="44" spans="1:26" ht="80.099999999999994" customHeight="1">
      <c r="A44" s="577" t="s">
        <v>23</v>
      </c>
      <c r="B44" s="132" t="s">
        <v>532</v>
      </c>
      <c r="C44" s="132" t="s">
        <v>28</v>
      </c>
      <c r="D44" s="578" t="s">
        <v>1659</v>
      </c>
      <c r="E44" s="579" t="s">
        <v>1660</v>
      </c>
      <c r="F44" s="578" t="s">
        <v>1664</v>
      </c>
      <c r="G44" s="579" t="s">
        <v>1665</v>
      </c>
      <c r="H44" s="580" t="s">
        <v>186</v>
      </c>
      <c r="I44" s="581"/>
      <c r="J44" s="145"/>
      <c r="K44" s="582">
        <v>0</v>
      </c>
      <c r="L44" s="691" t="s">
        <v>1799</v>
      </c>
      <c r="M44" s="583">
        <v>50000000</v>
      </c>
      <c r="N44" s="692" t="s">
        <v>2267</v>
      </c>
      <c r="O44" s="690"/>
      <c r="P44" s="656" t="s">
        <v>2278</v>
      </c>
      <c r="Q44" s="658" t="s">
        <v>151</v>
      </c>
      <c r="R44" s="622"/>
      <c r="S44" s="655"/>
      <c r="T44" s="134"/>
      <c r="U44" s="586"/>
      <c r="V44" s="586"/>
      <c r="W44" s="586"/>
      <c r="X44" s="586"/>
      <c r="Y44" s="586"/>
      <c r="Z44" s="586"/>
    </row>
    <row r="45" spans="1:26" ht="80.099999999999994" customHeight="1">
      <c r="A45" s="577" t="s">
        <v>23</v>
      </c>
      <c r="B45" s="132" t="s">
        <v>532</v>
      </c>
      <c r="C45" s="132" t="s">
        <v>28</v>
      </c>
      <c r="D45" s="578" t="s">
        <v>562</v>
      </c>
      <c r="E45" s="579" t="s">
        <v>563</v>
      </c>
      <c r="F45" s="578" t="s">
        <v>564</v>
      </c>
      <c r="G45" s="579" t="s">
        <v>565</v>
      </c>
      <c r="H45" s="580" t="s">
        <v>186</v>
      </c>
      <c r="I45" s="581"/>
      <c r="J45" s="145" t="s">
        <v>1804</v>
      </c>
      <c r="K45" s="582">
        <v>30000000</v>
      </c>
      <c r="L45" s="579" t="s">
        <v>1805</v>
      </c>
      <c r="M45" s="583">
        <v>30000000</v>
      </c>
      <c r="N45" s="656" t="s">
        <v>2267</v>
      </c>
      <c r="O45" s="690"/>
      <c r="P45" s="656" t="s">
        <v>2278</v>
      </c>
      <c r="Q45" s="658" t="s">
        <v>151</v>
      </c>
      <c r="R45" s="622"/>
      <c r="S45" s="655"/>
      <c r="T45" s="134"/>
      <c r="U45" s="586"/>
      <c r="V45" s="586"/>
      <c r="W45" s="586"/>
      <c r="X45" s="586"/>
      <c r="Y45" s="586"/>
      <c r="Z45" s="586"/>
    </row>
    <row r="46" spans="1:26" ht="80.099999999999994" customHeight="1">
      <c r="A46" s="577" t="s">
        <v>23</v>
      </c>
      <c r="B46" s="132" t="s">
        <v>532</v>
      </c>
      <c r="C46" s="132" t="s">
        <v>28</v>
      </c>
      <c r="D46" s="578" t="s">
        <v>562</v>
      </c>
      <c r="E46" s="579" t="s">
        <v>563</v>
      </c>
      <c r="F46" s="578" t="s">
        <v>1669</v>
      </c>
      <c r="G46" s="579" t="s">
        <v>1670</v>
      </c>
      <c r="H46" s="580" t="s">
        <v>186</v>
      </c>
      <c r="I46" s="581"/>
      <c r="J46" s="145"/>
      <c r="K46" s="582">
        <v>0</v>
      </c>
      <c r="L46" s="579"/>
      <c r="M46" s="583">
        <v>0</v>
      </c>
      <c r="N46" s="656" t="s">
        <v>2283</v>
      </c>
      <c r="O46" s="690"/>
      <c r="P46" s="656" t="s">
        <v>2284</v>
      </c>
      <c r="Q46" s="658" t="s">
        <v>151</v>
      </c>
      <c r="R46" s="622"/>
      <c r="S46" s="655"/>
      <c r="T46" s="134"/>
      <c r="U46" s="586"/>
      <c r="V46" s="586"/>
      <c r="W46" s="586"/>
      <c r="X46" s="586"/>
      <c r="Y46" s="586"/>
      <c r="Z46" s="586"/>
    </row>
    <row r="47" spans="1:26" ht="80.099999999999994" customHeight="1">
      <c r="A47" s="577" t="s">
        <v>23</v>
      </c>
      <c r="B47" s="132" t="s">
        <v>532</v>
      </c>
      <c r="C47" s="132" t="s">
        <v>28</v>
      </c>
      <c r="D47" s="578" t="s">
        <v>562</v>
      </c>
      <c r="E47" s="579" t="s">
        <v>563</v>
      </c>
      <c r="F47" s="578" t="s">
        <v>568</v>
      </c>
      <c r="G47" s="579" t="s">
        <v>569</v>
      </c>
      <c r="H47" s="580" t="s">
        <v>186</v>
      </c>
      <c r="I47" s="581"/>
      <c r="J47" s="145" t="s">
        <v>1836</v>
      </c>
      <c r="K47" s="582">
        <v>14500000</v>
      </c>
      <c r="L47" s="579" t="s">
        <v>1836</v>
      </c>
      <c r="M47" s="583">
        <v>14500000</v>
      </c>
      <c r="N47" s="656" t="s">
        <v>2287</v>
      </c>
      <c r="O47" s="690"/>
      <c r="P47" s="656" t="s">
        <v>2288</v>
      </c>
      <c r="Q47" s="655"/>
      <c r="R47" s="622"/>
      <c r="S47" s="658" t="s">
        <v>151</v>
      </c>
      <c r="T47" s="134"/>
      <c r="U47" s="586"/>
      <c r="V47" s="586"/>
      <c r="W47" s="586"/>
      <c r="X47" s="586"/>
      <c r="Y47" s="586"/>
      <c r="Z47" s="586"/>
    </row>
    <row r="48" spans="1:26" ht="80.099999999999994" customHeight="1">
      <c r="A48" s="577" t="s">
        <v>23</v>
      </c>
      <c r="B48" s="132" t="s">
        <v>532</v>
      </c>
      <c r="C48" s="132" t="s">
        <v>28</v>
      </c>
      <c r="D48" s="578" t="s">
        <v>574</v>
      </c>
      <c r="E48" s="579" t="s">
        <v>575</v>
      </c>
      <c r="F48" s="578" t="s">
        <v>1680</v>
      </c>
      <c r="G48" s="579" t="s">
        <v>1681</v>
      </c>
      <c r="H48" s="580" t="s">
        <v>186</v>
      </c>
      <c r="I48" s="581"/>
      <c r="J48" s="145" t="s">
        <v>1861</v>
      </c>
      <c r="K48" s="582">
        <v>0</v>
      </c>
      <c r="L48" s="579" t="s">
        <v>1861</v>
      </c>
      <c r="M48" s="583">
        <v>0</v>
      </c>
      <c r="N48" s="656" t="s">
        <v>2290</v>
      </c>
      <c r="O48" s="690"/>
      <c r="P48" s="656" t="s">
        <v>2291</v>
      </c>
      <c r="Q48" s="658" t="s">
        <v>151</v>
      </c>
      <c r="R48" s="622"/>
      <c r="S48" s="655"/>
      <c r="T48" s="134"/>
      <c r="U48" s="586"/>
      <c r="V48" s="586"/>
      <c r="W48" s="586"/>
      <c r="X48" s="586"/>
      <c r="Y48" s="586"/>
      <c r="Z48" s="586"/>
    </row>
    <row r="49" spans="1:26" ht="80.099999999999994" customHeight="1">
      <c r="A49" s="577" t="s">
        <v>23</v>
      </c>
      <c r="B49" s="132" t="s">
        <v>532</v>
      </c>
      <c r="C49" s="132" t="s">
        <v>28</v>
      </c>
      <c r="D49" s="578" t="s">
        <v>574</v>
      </c>
      <c r="E49" s="579" t="s">
        <v>575</v>
      </c>
      <c r="F49" s="578" t="s">
        <v>1685</v>
      </c>
      <c r="G49" s="579" t="s">
        <v>1686</v>
      </c>
      <c r="H49" s="580" t="s">
        <v>186</v>
      </c>
      <c r="I49" s="581"/>
      <c r="J49" s="145" t="s">
        <v>1911</v>
      </c>
      <c r="K49" s="582">
        <v>0</v>
      </c>
      <c r="L49" s="579"/>
      <c r="M49" s="583">
        <v>0</v>
      </c>
      <c r="N49" s="656" t="s">
        <v>2292</v>
      </c>
      <c r="O49" s="690"/>
      <c r="P49" s="654" t="s">
        <v>2293</v>
      </c>
      <c r="Q49" s="655"/>
      <c r="R49" s="622"/>
      <c r="S49" s="658" t="s">
        <v>151</v>
      </c>
      <c r="T49" s="134"/>
      <c r="U49" s="586"/>
      <c r="V49" s="586"/>
      <c r="W49" s="586"/>
      <c r="X49" s="586"/>
      <c r="Y49" s="586"/>
      <c r="Z49" s="586"/>
    </row>
    <row r="50" spans="1:26" ht="80.099999999999994" customHeight="1">
      <c r="A50" s="577" t="s">
        <v>23</v>
      </c>
      <c r="B50" s="132" t="s">
        <v>532</v>
      </c>
      <c r="C50" s="132" t="s">
        <v>28</v>
      </c>
      <c r="D50" s="578" t="s">
        <v>574</v>
      </c>
      <c r="E50" s="579" t="s">
        <v>575</v>
      </c>
      <c r="F50" s="578" t="s">
        <v>1687</v>
      </c>
      <c r="G50" s="579" t="s">
        <v>1688</v>
      </c>
      <c r="H50" s="580" t="s">
        <v>186</v>
      </c>
      <c r="I50" s="581"/>
      <c r="J50" s="145" t="s">
        <v>1917</v>
      </c>
      <c r="K50" s="582">
        <v>30000000</v>
      </c>
      <c r="L50" s="579" t="s">
        <v>1918</v>
      </c>
      <c r="M50" s="583">
        <v>30000000</v>
      </c>
      <c r="N50" s="656" t="s">
        <v>2267</v>
      </c>
      <c r="O50" s="690"/>
      <c r="P50" s="656" t="s">
        <v>2278</v>
      </c>
      <c r="Q50" s="655"/>
      <c r="R50" s="622"/>
      <c r="S50" s="655"/>
      <c r="T50" s="134"/>
      <c r="U50" s="586"/>
      <c r="V50" s="586"/>
      <c r="W50" s="586"/>
      <c r="X50" s="586"/>
      <c r="Y50" s="586"/>
      <c r="Z50" s="586"/>
    </row>
    <row r="51" spans="1:26" ht="80.099999999999994" customHeight="1">
      <c r="A51" s="577" t="s">
        <v>23</v>
      </c>
      <c r="B51" s="132" t="s">
        <v>532</v>
      </c>
      <c r="C51" s="132" t="s">
        <v>28</v>
      </c>
      <c r="D51" s="578" t="s">
        <v>533</v>
      </c>
      <c r="E51" s="579" t="s">
        <v>534</v>
      </c>
      <c r="F51" s="578" t="s">
        <v>535</v>
      </c>
      <c r="G51" s="579" t="s">
        <v>536</v>
      </c>
      <c r="H51" s="580"/>
      <c r="I51" s="581" t="s">
        <v>186</v>
      </c>
      <c r="J51" s="145" t="s">
        <v>1410</v>
      </c>
      <c r="K51" s="582">
        <v>33000000</v>
      </c>
      <c r="L51" s="579" t="s">
        <v>1411</v>
      </c>
      <c r="M51" s="583">
        <v>30000000</v>
      </c>
      <c r="N51" s="656" t="s">
        <v>2296</v>
      </c>
      <c r="O51" s="690"/>
      <c r="P51" s="656" t="s">
        <v>2297</v>
      </c>
      <c r="Q51" s="655"/>
      <c r="R51" s="622"/>
      <c r="S51" s="655"/>
      <c r="T51" s="134"/>
      <c r="U51" s="586"/>
      <c r="V51" s="586"/>
      <c r="W51" s="586"/>
      <c r="X51" s="586"/>
      <c r="Y51" s="586"/>
      <c r="Z51" s="586"/>
    </row>
    <row r="52" spans="1:26" ht="80.099999999999994" customHeight="1">
      <c r="A52" s="577" t="s">
        <v>581</v>
      </c>
      <c r="B52" s="132" t="s">
        <v>582</v>
      </c>
      <c r="C52" s="132" t="s">
        <v>583</v>
      </c>
      <c r="D52" s="578" t="s">
        <v>584</v>
      </c>
      <c r="E52" s="579" t="s">
        <v>585</v>
      </c>
      <c r="F52" s="578" t="s">
        <v>1466</v>
      </c>
      <c r="G52" s="579" t="s">
        <v>1467</v>
      </c>
      <c r="H52" s="580" t="s">
        <v>186</v>
      </c>
      <c r="I52" s="581"/>
      <c r="J52" s="145" t="s">
        <v>1975</v>
      </c>
      <c r="K52" s="582">
        <v>0</v>
      </c>
      <c r="L52" s="579">
        <v>0</v>
      </c>
      <c r="M52" s="583">
        <v>0</v>
      </c>
      <c r="N52" s="656" t="s">
        <v>2298</v>
      </c>
      <c r="O52" s="690"/>
      <c r="P52" s="656" t="s">
        <v>2291</v>
      </c>
      <c r="Q52" s="658" t="s">
        <v>151</v>
      </c>
      <c r="R52" s="622"/>
      <c r="S52" s="655"/>
      <c r="T52" s="134"/>
      <c r="U52" s="586"/>
      <c r="V52" s="586"/>
      <c r="W52" s="586"/>
      <c r="X52" s="586"/>
      <c r="Y52" s="586"/>
      <c r="Z52" s="586"/>
    </row>
    <row r="53" spans="1:26" ht="80.099999999999994" customHeight="1">
      <c r="A53" s="577" t="s">
        <v>581</v>
      </c>
      <c r="B53" s="132" t="s">
        <v>582</v>
      </c>
      <c r="C53" s="132" t="s">
        <v>583</v>
      </c>
      <c r="D53" s="578" t="s">
        <v>584</v>
      </c>
      <c r="E53" s="579" t="s">
        <v>585</v>
      </c>
      <c r="F53" s="578" t="s">
        <v>1469</v>
      </c>
      <c r="G53" s="579" t="s">
        <v>1470</v>
      </c>
      <c r="H53" s="580" t="s">
        <v>186</v>
      </c>
      <c r="I53" s="581"/>
      <c r="J53" s="145" t="s">
        <v>2001</v>
      </c>
      <c r="K53" s="582">
        <v>30000000</v>
      </c>
      <c r="L53" s="579" t="s">
        <v>2001</v>
      </c>
      <c r="M53" s="583">
        <v>30000000</v>
      </c>
      <c r="N53" s="656" t="s">
        <v>2305</v>
      </c>
      <c r="O53" s="690"/>
      <c r="P53" s="656" t="s">
        <v>2306</v>
      </c>
      <c r="Q53" s="655"/>
      <c r="R53" s="622"/>
      <c r="S53" s="655"/>
      <c r="T53" s="134"/>
      <c r="U53" s="586"/>
      <c r="V53" s="586"/>
      <c r="W53" s="586"/>
      <c r="X53" s="586"/>
      <c r="Y53" s="586"/>
      <c r="Z53" s="586"/>
    </row>
    <row r="54" spans="1:26" ht="80.099999999999994" customHeight="1">
      <c r="A54" s="577" t="s">
        <v>581</v>
      </c>
      <c r="B54" s="132" t="s">
        <v>582</v>
      </c>
      <c r="C54" s="132" t="s">
        <v>583</v>
      </c>
      <c r="D54" s="578" t="s">
        <v>584</v>
      </c>
      <c r="E54" s="579" t="s">
        <v>585</v>
      </c>
      <c r="F54" s="578" t="s">
        <v>1473</v>
      </c>
      <c r="G54" s="579" t="s">
        <v>1474</v>
      </c>
      <c r="H54" s="580" t="s">
        <v>186</v>
      </c>
      <c r="I54" s="581"/>
      <c r="J54" s="145" t="s">
        <v>2013</v>
      </c>
      <c r="K54" s="582">
        <v>30000000</v>
      </c>
      <c r="L54" s="579" t="s">
        <v>2001</v>
      </c>
      <c r="M54" s="583">
        <v>30000000</v>
      </c>
      <c r="N54" s="656" t="s">
        <v>2308</v>
      </c>
      <c r="O54" s="690"/>
      <c r="P54" s="656" t="s">
        <v>2309</v>
      </c>
      <c r="Q54" s="655"/>
      <c r="R54" s="622"/>
      <c r="S54" s="655"/>
      <c r="T54" s="134"/>
      <c r="U54" s="586"/>
      <c r="V54" s="586"/>
      <c r="W54" s="586"/>
      <c r="X54" s="586"/>
      <c r="Y54" s="586"/>
      <c r="Z54" s="586"/>
    </row>
    <row r="55" spans="1:26" ht="80.099999999999994" customHeight="1">
      <c r="A55" s="577" t="s">
        <v>581</v>
      </c>
      <c r="B55" s="132" t="s">
        <v>582</v>
      </c>
      <c r="C55" s="132" t="s">
        <v>583</v>
      </c>
      <c r="D55" s="578" t="s">
        <v>584</v>
      </c>
      <c r="E55" s="579" t="s">
        <v>585</v>
      </c>
      <c r="F55" s="578" t="s">
        <v>1478</v>
      </c>
      <c r="G55" s="579" t="s">
        <v>1479</v>
      </c>
      <c r="H55" s="580" t="s">
        <v>186</v>
      </c>
      <c r="I55" s="581"/>
      <c r="J55" s="145"/>
      <c r="K55" s="582">
        <v>0</v>
      </c>
      <c r="L55" s="579" t="s">
        <v>2025</v>
      </c>
      <c r="M55" s="583">
        <v>4500000000</v>
      </c>
      <c r="N55" s="656" t="s">
        <v>2311</v>
      </c>
      <c r="O55" s="690"/>
      <c r="P55" s="656" t="s">
        <v>2312</v>
      </c>
      <c r="Q55" s="658" t="s">
        <v>151</v>
      </c>
      <c r="R55" s="622"/>
      <c r="S55" s="655"/>
      <c r="T55" s="134"/>
      <c r="U55" s="586"/>
      <c r="V55" s="586"/>
      <c r="W55" s="586"/>
      <c r="X55" s="586"/>
      <c r="Y55" s="586"/>
      <c r="Z55" s="586"/>
    </row>
    <row r="56" spans="1:26" ht="80.099999999999994" customHeight="1">
      <c r="A56" s="577" t="s">
        <v>581</v>
      </c>
      <c r="B56" s="132" t="s">
        <v>582</v>
      </c>
      <c r="C56" s="132" t="s">
        <v>583</v>
      </c>
      <c r="D56" s="578" t="s">
        <v>584</v>
      </c>
      <c r="E56" s="579" t="s">
        <v>585</v>
      </c>
      <c r="F56" s="578" t="s">
        <v>610</v>
      </c>
      <c r="G56" s="579" t="s">
        <v>611</v>
      </c>
      <c r="H56" s="580" t="s">
        <v>186</v>
      </c>
      <c r="I56" s="581"/>
      <c r="J56" s="145" t="s">
        <v>2057</v>
      </c>
      <c r="K56" s="582">
        <v>10000000</v>
      </c>
      <c r="L56" s="579" t="s">
        <v>2058</v>
      </c>
      <c r="M56" s="583">
        <v>30000000</v>
      </c>
      <c r="N56" s="656" t="s">
        <v>2315</v>
      </c>
      <c r="O56" s="690"/>
      <c r="P56" s="656" t="s">
        <v>2316</v>
      </c>
      <c r="Q56" s="658" t="s">
        <v>151</v>
      </c>
      <c r="R56" s="622"/>
      <c r="S56" s="655"/>
      <c r="T56" s="134"/>
      <c r="U56" s="586"/>
      <c r="V56" s="586"/>
      <c r="W56" s="586"/>
      <c r="X56" s="586"/>
      <c r="Y56" s="586"/>
      <c r="Z56" s="586"/>
    </row>
    <row r="57" spans="1:26" ht="80.099999999999994" customHeight="1">
      <c r="A57" s="577" t="s">
        <v>581</v>
      </c>
      <c r="B57" s="132" t="s">
        <v>582</v>
      </c>
      <c r="C57" s="132" t="s">
        <v>583</v>
      </c>
      <c r="D57" s="578" t="s">
        <v>584</v>
      </c>
      <c r="E57" s="579" t="s">
        <v>585</v>
      </c>
      <c r="F57" s="578" t="s">
        <v>1450</v>
      </c>
      <c r="G57" s="579" t="s">
        <v>1451</v>
      </c>
      <c r="H57" s="580" t="s">
        <v>186</v>
      </c>
      <c r="I57" s="581"/>
      <c r="J57" s="145" t="s">
        <v>2089</v>
      </c>
      <c r="K57" s="582">
        <v>0</v>
      </c>
      <c r="L57" s="579"/>
      <c r="M57" s="583">
        <v>0</v>
      </c>
      <c r="N57" s="656" t="s">
        <v>2321</v>
      </c>
      <c r="O57" s="690"/>
      <c r="P57" s="656" t="s">
        <v>2322</v>
      </c>
      <c r="Q57" s="658" t="s">
        <v>151</v>
      </c>
      <c r="R57" s="622"/>
      <c r="S57" s="655"/>
      <c r="T57" s="134"/>
      <c r="U57" s="586"/>
      <c r="V57" s="586"/>
      <c r="W57" s="586"/>
      <c r="X57" s="586"/>
      <c r="Y57" s="586"/>
      <c r="Z57" s="586"/>
    </row>
    <row r="58" spans="1:26" ht="80.099999999999994" customHeight="1">
      <c r="A58" s="577" t="s">
        <v>581</v>
      </c>
      <c r="B58" s="132" t="s">
        <v>582</v>
      </c>
      <c r="C58" s="132" t="s">
        <v>583</v>
      </c>
      <c r="D58" s="578" t="s">
        <v>584</v>
      </c>
      <c r="E58" s="579" t="s">
        <v>585</v>
      </c>
      <c r="F58" s="578" t="s">
        <v>641</v>
      </c>
      <c r="G58" s="579" t="s">
        <v>642</v>
      </c>
      <c r="H58" s="580" t="s">
        <v>186</v>
      </c>
      <c r="I58" s="581"/>
      <c r="J58" s="145" t="s">
        <v>2138</v>
      </c>
      <c r="K58" s="582">
        <v>30000000</v>
      </c>
      <c r="L58" s="579" t="s">
        <v>2001</v>
      </c>
      <c r="M58" s="583">
        <v>30000000</v>
      </c>
      <c r="N58" s="656" t="s">
        <v>2326</v>
      </c>
      <c r="O58" s="690"/>
      <c r="P58" s="622"/>
      <c r="Q58" s="655"/>
      <c r="R58" s="622"/>
      <c r="S58" s="658" t="s">
        <v>151</v>
      </c>
      <c r="T58" s="134"/>
      <c r="U58" s="586"/>
      <c r="V58" s="586"/>
      <c r="W58" s="586"/>
      <c r="X58" s="586"/>
      <c r="Y58" s="586"/>
      <c r="Z58" s="586"/>
    </row>
    <row r="59" spans="1:26" ht="80.099999999999994" customHeight="1">
      <c r="A59" s="577" t="s">
        <v>581</v>
      </c>
      <c r="B59" s="132" t="s">
        <v>582</v>
      </c>
      <c r="C59" s="132" t="s">
        <v>583</v>
      </c>
      <c r="D59" s="578" t="s">
        <v>584</v>
      </c>
      <c r="E59" s="579" t="s">
        <v>585</v>
      </c>
      <c r="F59" s="578" t="s">
        <v>1703</v>
      </c>
      <c r="G59" s="579" t="s">
        <v>1704</v>
      </c>
      <c r="H59" s="580" t="s">
        <v>186</v>
      </c>
      <c r="I59" s="581"/>
      <c r="J59" s="145" t="s">
        <v>2149</v>
      </c>
      <c r="K59" s="582">
        <v>30000000</v>
      </c>
      <c r="L59" s="579" t="s">
        <v>2150</v>
      </c>
      <c r="M59" s="583">
        <v>30000000</v>
      </c>
      <c r="N59" s="656" t="s">
        <v>2321</v>
      </c>
      <c r="O59" s="690"/>
      <c r="P59" s="656" t="s">
        <v>2322</v>
      </c>
      <c r="Q59" s="655"/>
      <c r="R59" s="622"/>
      <c r="S59" s="655"/>
      <c r="T59" s="134"/>
      <c r="U59" s="586"/>
      <c r="V59" s="586"/>
      <c r="W59" s="586"/>
      <c r="X59" s="586"/>
      <c r="Y59" s="586"/>
      <c r="Z59" s="586"/>
    </row>
    <row r="60" spans="1:26" ht="80.099999999999994" customHeight="1">
      <c r="A60" s="577" t="s">
        <v>581</v>
      </c>
      <c r="B60" s="132" t="s">
        <v>582</v>
      </c>
      <c r="C60" s="132" t="s">
        <v>583</v>
      </c>
      <c r="D60" s="578" t="s">
        <v>584</v>
      </c>
      <c r="E60" s="579" t="s">
        <v>585</v>
      </c>
      <c r="F60" s="578" t="s">
        <v>654</v>
      </c>
      <c r="G60" s="579" t="s">
        <v>655</v>
      </c>
      <c r="H60" s="580" t="s">
        <v>186</v>
      </c>
      <c r="I60" s="581"/>
      <c r="J60" s="145" t="s">
        <v>2158</v>
      </c>
      <c r="K60" s="582">
        <v>30000000</v>
      </c>
      <c r="L60" s="579" t="s">
        <v>2160</v>
      </c>
      <c r="M60" s="583">
        <v>30000000</v>
      </c>
      <c r="N60" s="622"/>
      <c r="O60" s="690"/>
      <c r="P60" s="622"/>
      <c r="Q60" s="655"/>
      <c r="R60" s="622"/>
      <c r="S60" s="655"/>
      <c r="T60" s="134"/>
      <c r="U60" s="586"/>
      <c r="V60" s="586"/>
      <c r="W60" s="586"/>
      <c r="X60" s="586"/>
      <c r="Y60" s="586"/>
      <c r="Z60" s="586"/>
    </row>
    <row r="61" spans="1:26" ht="80.099999999999994" customHeight="1">
      <c r="A61" s="577" t="s">
        <v>581</v>
      </c>
      <c r="B61" s="132" t="s">
        <v>582</v>
      </c>
      <c r="C61" s="132" t="s">
        <v>583</v>
      </c>
      <c r="D61" s="578" t="s">
        <v>584</v>
      </c>
      <c r="E61" s="579" t="s">
        <v>585</v>
      </c>
      <c r="F61" s="578" t="s">
        <v>1460</v>
      </c>
      <c r="G61" s="579" t="s">
        <v>1461</v>
      </c>
      <c r="H61" s="580" t="s">
        <v>186</v>
      </c>
      <c r="I61" s="581"/>
      <c r="J61" s="145" t="s">
        <v>2175</v>
      </c>
      <c r="K61" s="582">
        <v>15000000</v>
      </c>
      <c r="L61" s="579" t="s">
        <v>2176</v>
      </c>
      <c r="M61" s="583">
        <v>150000000</v>
      </c>
      <c r="N61" s="656" t="s">
        <v>2328</v>
      </c>
      <c r="O61" s="690"/>
      <c r="P61" s="656" t="s">
        <v>2329</v>
      </c>
      <c r="Q61" s="658" t="s">
        <v>151</v>
      </c>
      <c r="R61" s="622"/>
      <c r="S61" s="655"/>
      <c r="T61" s="587"/>
      <c r="U61" s="586"/>
      <c r="V61" s="586"/>
      <c r="W61" s="586"/>
      <c r="X61" s="586"/>
      <c r="Y61" s="586"/>
      <c r="Z61" s="586"/>
    </row>
    <row r="62" spans="1:26" ht="80.099999999999994" customHeight="1">
      <c r="A62" s="577" t="s">
        <v>581</v>
      </c>
      <c r="B62" s="132" t="s">
        <v>582</v>
      </c>
      <c r="C62" s="132" t="s">
        <v>666</v>
      </c>
      <c r="D62" s="578" t="s">
        <v>667</v>
      </c>
      <c r="E62" s="579" t="s">
        <v>668</v>
      </c>
      <c r="F62" s="578" t="s">
        <v>669</v>
      </c>
      <c r="G62" s="579" t="s">
        <v>670</v>
      </c>
      <c r="H62" s="580" t="s">
        <v>186</v>
      </c>
      <c r="I62" s="581"/>
      <c r="J62" s="145" t="s">
        <v>2181</v>
      </c>
      <c r="K62" s="582">
        <v>10000000</v>
      </c>
      <c r="L62" s="579" t="s">
        <v>2181</v>
      </c>
      <c r="M62" s="583">
        <v>30000000</v>
      </c>
      <c r="N62" s="656" t="s">
        <v>2330</v>
      </c>
      <c r="O62" s="690"/>
      <c r="P62" s="656" t="s">
        <v>2331</v>
      </c>
      <c r="Q62" s="658" t="s">
        <v>151</v>
      </c>
      <c r="R62" s="622"/>
      <c r="S62" s="655"/>
      <c r="T62" s="134"/>
      <c r="U62" s="586"/>
      <c r="V62" s="586"/>
      <c r="W62" s="586"/>
      <c r="X62" s="586"/>
      <c r="Y62" s="586"/>
      <c r="Z62" s="586"/>
    </row>
    <row r="63" spans="1:26" ht="80.099999999999994" customHeight="1">
      <c r="A63" s="577" t="s">
        <v>581</v>
      </c>
      <c r="B63" s="132" t="s">
        <v>582</v>
      </c>
      <c r="C63" s="132" t="s">
        <v>583</v>
      </c>
      <c r="D63" s="578" t="s">
        <v>584</v>
      </c>
      <c r="E63" s="579" t="s">
        <v>585</v>
      </c>
      <c r="F63" s="578" t="s">
        <v>596</v>
      </c>
      <c r="G63" s="579" t="s">
        <v>597</v>
      </c>
      <c r="H63" s="580"/>
      <c r="I63" s="581" t="s">
        <v>186</v>
      </c>
      <c r="J63" s="145" t="s">
        <v>1956</v>
      </c>
      <c r="K63" s="582">
        <v>10000000</v>
      </c>
      <c r="L63" s="579" t="s">
        <v>1956</v>
      </c>
      <c r="M63" s="583">
        <v>30000000</v>
      </c>
      <c r="N63" s="622"/>
      <c r="O63" s="690"/>
      <c r="P63" s="622"/>
      <c r="Q63" s="655"/>
      <c r="R63" s="622"/>
      <c r="S63" s="655"/>
      <c r="T63" s="134"/>
      <c r="U63" s="586"/>
      <c r="V63" s="586"/>
      <c r="W63" s="586"/>
      <c r="X63" s="586"/>
      <c r="Y63" s="586"/>
      <c r="Z63" s="586"/>
    </row>
    <row r="64" spans="1:26" ht="80.099999999999994" customHeight="1">
      <c r="A64" s="577" t="s">
        <v>581</v>
      </c>
      <c r="B64" s="132" t="s">
        <v>582</v>
      </c>
      <c r="C64" s="132" t="s">
        <v>583</v>
      </c>
      <c r="D64" s="578" t="s">
        <v>584</v>
      </c>
      <c r="E64" s="579" t="s">
        <v>585</v>
      </c>
      <c r="F64" s="578" t="s">
        <v>602</v>
      </c>
      <c r="G64" s="579" t="s">
        <v>603</v>
      </c>
      <c r="H64" s="580"/>
      <c r="I64" s="581" t="s">
        <v>186</v>
      </c>
      <c r="J64" s="145" t="s">
        <v>1967</v>
      </c>
      <c r="K64" s="582">
        <v>10000000</v>
      </c>
      <c r="L64" s="579" t="s">
        <v>1968</v>
      </c>
      <c r="M64" s="583">
        <v>50000000</v>
      </c>
      <c r="N64" s="622"/>
      <c r="O64" s="690"/>
      <c r="P64" s="622"/>
      <c r="Q64" s="655"/>
      <c r="R64" s="622"/>
      <c r="S64" s="655"/>
      <c r="T64" s="134"/>
      <c r="U64" s="586"/>
      <c r="V64" s="586"/>
      <c r="W64" s="586"/>
      <c r="X64" s="586"/>
      <c r="Y64" s="586"/>
      <c r="Z64" s="586"/>
    </row>
    <row r="65" spans="1:26" ht="80.099999999999994" customHeight="1">
      <c r="A65" s="577" t="s">
        <v>581</v>
      </c>
      <c r="B65" s="132" t="s">
        <v>582</v>
      </c>
      <c r="C65" s="132" t="s">
        <v>583</v>
      </c>
      <c r="D65" s="578" t="s">
        <v>584</v>
      </c>
      <c r="E65" s="579" t="s">
        <v>585</v>
      </c>
      <c r="F65" s="578" t="s">
        <v>1484</v>
      </c>
      <c r="G65" s="579" t="s">
        <v>1485</v>
      </c>
      <c r="H65" s="580"/>
      <c r="I65" s="581" t="s">
        <v>186</v>
      </c>
      <c r="J65" s="145" t="s">
        <v>2036</v>
      </c>
      <c r="K65" s="582">
        <v>30000000</v>
      </c>
      <c r="L65" s="579">
        <v>0</v>
      </c>
      <c r="M65" s="583">
        <v>30000000</v>
      </c>
      <c r="N65" s="622"/>
      <c r="O65" s="690"/>
      <c r="P65" s="622"/>
      <c r="Q65" s="655"/>
      <c r="R65" s="622"/>
      <c r="S65" s="655"/>
      <c r="T65" s="134"/>
      <c r="U65" s="586"/>
      <c r="V65" s="586"/>
      <c r="W65" s="586"/>
      <c r="X65" s="586"/>
      <c r="Y65" s="586"/>
      <c r="Z65" s="586"/>
    </row>
    <row r="66" spans="1:26" ht="80.099999999999994" customHeight="1">
      <c r="A66" s="577" t="s">
        <v>581</v>
      </c>
      <c r="B66" s="132" t="s">
        <v>582</v>
      </c>
      <c r="C66" s="132" t="s">
        <v>583</v>
      </c>
      <c r="D66" s="578" t="s">
        <v>584</v>
      </c>
      <c r="E66" s="579" t="s">
        <v>585</v>
      </c>
      <c r="F66" s="578" t="s">
        <v>629</v>
      </c>
      <c r="G66" s="579" t="s">
        <v>631</v>
      </c>
      <c r="H66" s="580"/>
      <c r="I66" s="581" t="s">
        <v>186</v>
      </c>
      <c r="J66" s="145" t="s">
        <v>2110</v>
      </c>
      <c r="K66" s="582">
        <v>30000000</v>
      </c>
      <c r="L66" s="579" t="s">
        <v>2110</v>
      </c>
      <c r="M66" s="583">
        <v>30000000</v>
      </c>
      <c r="N66" s="622"/>
      <c r="O66" s="690"/>
      <c r="P66" s="622"/>
      <c r="Q66" s="655"/>
      <c r="R66" s="622"/>
      <c r="S66" s="655"/>
      <c r="T66" s="134"/>
      <c r="U66" s="586"/>
      <c r="V66" s="586"/>
      <c r="W66" s="586"/>
      <c r="X66" s="586"/>
      <c r="Y66" s="586"/>
      <c r="Z66" s="586"/>
    </row>
    <row r="67" spans="1:26" ht="80.099999999999994" customHeight="1">
      <c r="A67" s="577" t="s">
        <v>581</v>
      </c>
      <c r="B67" s="132" t="s">
        <v>582</v>
      </c>
      <c r="C67" s="132" t="s">
        <v>583</v>
      </c>
      <c r="D67" s="578" t="s">
        <v>584</v>
      </c>
      <c r="E67" s="579" t="s">
        <v>585</v>
      </c>
      <c r="F67" s="578" t="s">
        <v>636</v>
      </c>
      <c r="G67" s="579" t="s">
        <v>637</v>
      </c>
      <c r="H67" s="580"/>
      <c r="I67" s="581" t="s">
        <v>186</v>
      </c>
      <c r="J67" s="145" t="s">
        <v>2123</v>
      </c>
      <c r="K67" s="582">
        <v>30000000</v>
      </c>
      <c r="L67" s="579" t="s">
        <v>2123</v>
      </c>
      <c r="M67" s="583">
        <v>30000000</v>
      </c>
      <c r="N67" s="622"/>
      <c r="O67" s="690"/>
      <c r="P67" s="622"/>
      <c r="Q67" s="655"/>
      <c r="R67" s="622"/>
      <c r="S67" s="655"/>
      <c r="T67" s="134"/>
      <c r="U67" s="586"/>
      <c r="V67" s="586"/>
      <c r="W67" s="586"/>
      <c r="X67" s="586"/>
      <c r="Y67" s="586"/>
      <c r="Z67" s="586"/>
    </row>
    <row r="68" spans="1:26" ht="80.099999999999994" customHeight="1">
      <c r="A68" s="577" t="s">
        <v>581</v>
      </c>
      <c r="B68" s="132" t="s">
        <v>582</v>
      </c>
      <c r="C68" s="132" t="s">
        <v>583</v>
      </c>
      <c r="D68" s="578" t="s">
        <v>584</v>
      </c>
      <c r="E68" s="579" t="s">
        <v>585</v>
      </c>
      <c r="F68" s="578" t="s">
        <v>649</v>
      </c>
      <c r="G68" s="579" t="s">
        <v>650</v>
      </c>
      <c r="H68" s="580"/>
      <c r="I68" s="581" t="s">
        <v>186</v>
      </c>
      <c r="J68" s="145" t="s">
        <v>2153</v>
      </c>
      <c r="K68" s="582">
        <v>30000000</v>
      </c>
      <c r="L68" s="579" t="s">
        <v>2153</v>
      </c>
      <c r="M68" s="583">
        <v>30000000</v>
      </c>
      <c r="N68" s="622"/>
      <c r="O68" s="690"/>
      <c r="P68" s="622"/>
      <c r="Q68" s="655"/>
      <c r="R68" s="622"/>
      <c r="S68" s="655"/>
      <c r="T68" s="134"/>
      <c r="U68" s="586"/>
      <c r="V68" s="586"/>
      <c r="W68" s="586"/>
      <c r="X68" s="586"/>
      <c r="Y68" s="586"/>
      <c r="Z68" s="586"/>
    </row>
    <row r="69" spans="1:26" ht="80.099999999999994" customHeight="1">
      <c r="A69" s="577" t="s">
        <v>58</v>
      </c>
      <c r="B69" s="132" t="s">
        <v>80</v>
      </c>
      <c r="C69" s="132" t="s">
        <v>677</v>
      </c>
      <c r="D69" s="578" t="s">
        <v>678</v>
      </c>
      <c r="E69" s="579" t="s">
        <v>679</v>
      </c>
      <c r="F69" s="578" t="s">
        <v>696</v>
      </c>
      <c r="G69" s="579" t="s">
        <v>697</v>
      </c>
      <c r="H69" s="580" t="s">
        <v>186</v>
      </c>
      <c r="I69" s="581"/>
      <c r="J69" s="145" t="s">
        <v>2228</v>
      </c>
      <c r="K69" s="582">
        <v>30000000</v>
      </c>
      <c r="L69" s="579" t="s">
        <v>2229</v>
      </c>
      <c r="M69" s="583">
        <v>50000000</v>
      </c>
      <c r="N69" s="656" t="s">
        <v>2347</v>
      </c>
      <c r="O69" s="690"/>
      <c r="P69" s="656" t="s">
        <v>2348</v>
      </c>
      <c r="Q69" s="658" t="s">
        <v>151</v>
      </c>
      <c r="R69" s="622"/>
      <c r="S69" s="655"/>
      <c r="T69" s="134"/>
      <c r="U69" s="586"/>
      <c r="V69" s="586"/>
      <c r="W69" s="586"/>
      <c r="X69" s="586"/>
      <c r="Y69" s="586"/>
      <c r="Z69" s="586"/>
    </row>
    <row r="70" spans="1:26" ht="80.099999999999994" customHeight="1">
      <c r="A70" s="577" t="s">
        <v>58</v>
      </c>
      <c r="B70" s="132" t="s">
        <v>80</v>
      </c>
      <c r="C70" s="132" t="s">
        <v>677</v>
      </c>
      <c r="D70" s="578" t="s">
        <v>678</v>
      </c>
      <c r="E70" s="579" t="s">
        <v>679</v>
      </c>
      <c r="F70" s="578" t="s">
        <v>701</v>
      </c>
      <c r="G70" s="579" t="s">
        <v>702</v>
      </c>
      <c r="H70" s="580" t="s">
        <v>186</v>
      </c>
      <c r="I70" s="581"/>
      <c r="J70" s="145" t="s">
        <v>2239</v>
      </c>
      <c r="K70" s="582">
        <v>30000000</v>
      </c>
      <c r="L70" s="579" t="s">
        <v>2239</v>
      </c>
      <c r="M70" s="583">
        <v>30000000</v>
      </c>
      <c r="N70" s="656" t="s">
        <v>2353</v>
      </c>
      <c r="O70" s="690"/>
      <c r="P70" s="656" t="s">
        <v>2354</v>
      </c>
      <c r="Q70" s="658" t="s">
        <v>151</v>
      </c>
      <c r="R70" s="622"/>
      <c r="S70" s="655"/>
      <c r="T70" s="134"/>
      <c r="U70" s="586"/>
      <c r="V70" s="586"/>
      <c r="W70" s="586"/>
      <c r="X70" s="586"/>
      <c r="Y70" s="586"/>
      <c r="Z70" s="586"/>
    </row>
    <row r="71" spans="1:26" ht="80.099999999999994" customHeight="1">
      <c r="A71" s="577" t="s">
        <v>58</v>
      </c>
      <c r="B71" s="132" t="s">
        <v>80</v>
      </c>
      <c r="C71" s="132" t="s">
        <v>677</v>
      </c>
      <c r="D71" s="578" t="s">
        <v>678</v>
      </c>
      <c r="E71" s="579" t="s">
        <v>679</v>
      </c>
      <c r="F71" s="578" t="s">
        <v>705</v>
      </c>
      <c r="G71" s="579" t="s">
        <v>706</v>
      </c>
      <c r="H71" s="580" t="s">
        <v>186</v>
      </c>
      <c r="I71" s="581"/>
      <c r="J71" s="145" t="s">
        <v>2257</v>
      </c>
      <c r="K71" s="582">
        <v>30000000</v>
      </c>
      <c r="L71" s="579" t="s">
        <v>1411</v>
      </c>
      <c r="M71" s="583">
        <v>10000000</v>
      </c>
      <c r="N71" s="622"/>
      <c r="O71" s="690"/>
      <c r="P71" s="622"/>
      <c r="Q71" s="655"/>
      <c r="R71" s="622"/>
      <c r="S71" s="655"/>
      <c r="T71" s="134"/>
      <c r="U71" s="586"/>
      <c r="V71" s="586"/>
      <c r="W71" s="586"/>
      <c r="X71" s="586"/>
      <c r="Y71" s="586"/>
      <c r="Z71" s="586"/>
    </row>
    <row r="72" spans="1:26" ht="80.099999999999994" customHeight="1">
      <c r="A72" s="577" t="s">
        <v>58</v>
      </c>
      <c r="B72" s="132" t="s">
        <v>80</v>
      </c>
      <c r="C72" s="132" t="s">
        <v>677</v>
      </c>
      <c r="D72" s="578" t="s">
        <v>1101</v>
      </c>
      <c r="E72" s="579" t="s">
        <v>1102</v>
      </c>
      <c r="F72" s="578" t="s">
        <v>1116</v>
      </c>
      <c r="G72" s="579" t="s">
        <v>1118</v>
      </c>
      <c r="H72" s="580" t="s">
        <v>186</v>
      </c>
      <c r="I72" s="581"/>
      <c r="J72" s="145"/>
      <c r="K72" s="582">
        <v>0</v>
      </c>
      <c r="L72" s="579"/>
      <c r="M72" s="583">
        <v>0</v>
      </c>
      <c r="N72" s="622"/>
      <c r="O72" s="690"/>
      <c r="P72" s="622"/>
      <c r="Q72" s="655"/>
      <c r="R72" s="622"/>
      <c r="S72" s="655"/>
      <c r="T72" s="134"/>
      <c r="U72" s="586"/>
      <c r="V72" s="586"/>
      <c r="W72" s="586"/>
      <c r="X72" s="586"/>
      <c r="Y72" s="586"/>
      <c r="Z72" s="586"/>
    </row>
    <row r="73" spans="1:26" ht="80.099999999999994" customHeight="1">
      <c r="A73" s="577" t="s">
        <v>58</v>
      </c>
      <c r="B73" s="132" t="s">
        <v>80</v>
      </c>
      <c r="C73" s="132" t="s">
        <v>677</v>
      </c>
      <c r="D73" s="578" t="s">
        <v>710</v>
      </c>
      <c r="E73" s="579" t="s">
        <v>711</v>
      </c>
      <c r="F73" s="578" t="s">
        <v>712</v>
      </c>
      <c r="G73" s="579" t="s">
        <v>713</v>
      </c>
      <c r="H73" s="580" t="s">
        <v>186</v>
      </c>
      <c r="I73" s="581"/>
      <c r="J73" s="145" t="s">
        <v>2358</v>
      </c>
      <c r="K73" s="582">
        <v>0</v>
      </c>
      <c r="L73" s="579" t="s">
        <v>2359</v>
      </c>
      <c r="M73" s="583">
        <v>0</v>
      </c>
      <c r="N73" s="656" t="s">
        <v>2360</v>
      </c>
      <c r="O73" s="690"/>
      <c r="P73" s="656" t="s">
        <v>2210</v>
      </c>
      <c r="Q73" s="655"/>
      <c r="R73" s="622"/>
      <c r="S73" s="655"/>
      <c r="T73" s="134"/>
      <c r="U73" s="586"/>
      <c r="V73" s="586"/>
      <c r="W73" s="586"/>
      <c r="X73" s="586"/>
      <c r="Y73" s="586"/>
      <c r="Z73" s="586"/>
    </row>
    <row r="74" spans="1:26" ht="80.099999999999994" customHeight="1">
      <c r="A74" s="577" t="s">
        <v>58</v>
      </c>
      <c r="B74" s="132" t="s">
        <v>80</v>
      </c>
      <c r="C74" s="132" t="s">
        <v>677</v>
      </c>
      <c r="D74" s="578" t="s">
        <v>710</v>
      </c>
      <c r="E74" s="579" t="s">
        <v>711</v>
      </c>
      <c r="F74" s="578" t="s">
        <v>716</v>
      </c>
      <c r="G74" s="579" t="s">
        <v>815</v>
      </c>
      <c r="H74" s="580" t="s">
        <v>186</v>
      </c>
      <c r="I74" s="581"/>
      <c r="J74" s="145" t="s">
        <v>2358</v>
      </c>
      <c r="K74" s="582">
        <v>0</v>
      </c>
      <c r="L74" s="579" t="s">
        <v>2358</v>
      </c>
      <c r="M74" s="583">
        <v>0</v>
      </c>
      <c r="N74" s="656" t="s">
        <v>2363</v>
      </c>
      <c r="O74" s="690"/>
      <c r="P74" s="656" t="s">
        <v>2364</v>
      </c>
      <c r="Q74" s="655"/>
      <c r="R74" s="622"/>
      <c r="S74" s="655"/>
      <c r="T74" s="134"/>
      <c r="U74" s="586"/>
      <c r="V74" s="586"/>
      <c r="W74" s="586"/>
      <c r="X74" s="586"/>
      <c r="Y74" s="586"/>
      <c r="Z74" s="586"/>
    </row>
    <row r="75" spans="1:26" ht="80.099999999999994" customHeight="1">
      <c r="A75" s="577" t="s">
        <v>58</v>
      </c>
      <c r="B75" s="132" t="s">
        <v>80</v>
      </c>
      <c r="C75" s="132" t="s">
        <v>677</v>
      </c>
      <c r="D75" s="578" t="s">
        <v>710</v>
      </c>
      <c r="E75" s="579" t="s">
        <v>711</v>
      </c>
      <c r="F75" s="578" t="s">
        <v>720</v>
      </c>
      <c r="G75" s="579" t="s">
        <v>721</v>
      </c>
      <c r="H75" s="580" t="s">
        <v>186</v>
      </c>
      <c r="I75" s="581"/>
      <c r="J75" s="145" t="s">
        <v>2358</v>
      </c>
      <c r="K75" s="582">
        <v>0</v>
      </c>
      <c r="L75" s="579">
        <v>0</v>
      </c>
      <c r="M75" s="583">
        <v>0</v>
      </c>
      <c r="N75" s="656" t="s">
        <v>2363</v>
      </c>
      <c r="O75" s="690"/>
      <c r="P75" s="656" t="s">
        <v>2364</v>
      </c>
      <c r="Q75" s="655"/>
      <c r="R75" s="622"/>
      <c r="S75" s="655"/>
      <c r="T75" s="134"/>
      <c r="U75" s="586"/>
      <c r="V75" s="586"/>
      <c r="W75" s="586"/>
      <c r="X75" s="586"/>
      <c r="Y75" s="586"/>
      <c r="Z75" s="586"/>
    </row>
    <row r="76" spans="1:26" ht="80.099999999999994" customHeight="1">
      <c r="A76" s="577" t="s">
        <v>743</v>
      </c>
      <c r="B76" s="132" t="s">
        <v>744</v>
      </c>
      <c r="C76" s="132" t="s">
        <v>745</v>
      </c>
      <c r="D76" s="578" t="s">
        <v>746</v>
      </c>
      <c r="E76" s="579" t="s">
        <v>747</v>
      </c>
      <c r="F76" s="578" t="s">
        <v>748</v>
      </c>
      <c r="G76" s="579" t="s">
        <v>749</v>
      </c>
      <c r="H76" s="580" t="s">
        <v>186</v>
      </c>
      <c r="I76" s="581"/>
      <c r="J76" s="145" t="s">
        <v>2370</v>
      </c>
      <c r="K76" s="582">
        <v>0</v>
      </c>
      <c r="L76" s="579" t="s">
        <v>2370</v>
      </c>
      <c r="M76" s="583">
        <v>0</v>
      </c>
      <c r="N76" s="622"/>
      <c r="O76" s="690"/>
      <c r="P76" s="622"/>
      <c r="Q76" s="655"/>
      <c r="R76" s="622"/>
      <c r="S76" s="655"/>
      <c r="T76" s="587"/>
      <c r="U76" s="586"/>
      <c r="V76" s="586"/>
      <c r="W76" s="586"/>
      <c r="X76" s="586"/>
      <c r="Y76" s="586"/>
      <c r="Z76" s="586"/>
    </row>
    <row r="77" spans="1:26" ht="80.099999999999994" customHeight="1">
      <c r="A77" s="577" t="s">
        <v>752</v>
      </c>
      <c r="B77" s="132" t="s">
        <v>753</v>
      </c>
      <c r="C77" s="132" t="s">
        <v>754</v>
      </c>
      <c r="D77" s="578" t="s">
        <v>755</v>
      </c>
      <c r="E77" s="579" t="s">
        <v>756</v>
      </c>
      <c r="F77" s="578" t="s">
        <v>757</v>
      </c>
      <c r="G77" s="579" t="s">
        <v>758</v>
      </c>
      <c r="H77" s="580" t="s">
        <v>186</v>
      </c>
      <c r="I77" s="581"/>
      <c r="J77" s="145" t="s">
        <v>2358</v>
      </c>
      <c r="K77" s="582">
        <v>0</v>
      </c>
      <c r="L77" s="579"/>
      <c r="M77" s="583">
        <v>0</v>
      </c>
      <c r="N77" s="622"/>
      <c r="O77" s="690"/>
      <c r="P77" s="622"/>
      <c r="Q77" s="655"/>
      <c r="R77" s="622"/>
      <c r="S77" s="655"/>
      <c r="T77" s="134"/>
      <c r="U77" s="586"/>
      <c r="V77" s="586"/>
      <c r="W77" s="586"/>
      <c r="X77" s="586"/>
      <c r="Y77" s="586"/>
      <c r="Z77" s="586"/>
    </row>
    <row r="78" spans="1:26" ht="80.099999999999994" customHeight="1">
      <c r="A78" s="577" t="s">
        <v>752</v>
      </c>
      <c r="B78" s="132" t="s">
        <v>753</v>
      </c>
      <c r="C78" s="132" t="s">
        <v>754</v>
      </c>
      <c r="D78" s="578" t="s">
        <v>762</v>
      </c>
      <c r="E78" s="579" t="s">
        <v>763</v>
      </c>
      <c r="F78" s="578" t="s">
        <v>764</v>
      </c>
      <c r="G78" s="579" t="s">
        <v>765</v>
      </c>
      <c r="H78" s="580" t="s">
        <v>186</v>
      </c>
      <c r="I78" s="581"/>
      <c r="J78" s="145" t="s">
        <v>2373</v>
      </c>
      <c r="K78" s="582">
        <v>350000000</v>
      </c>
      <c r="L78" s="579" t="s">
        <v>1411</v>
      </c>
      <c r="M78" s="583">
        <v>20000000</v>
      </c>
      <c r="N78" s="622"/>
      <c r="O78" s="690"/>
      <c r="P78" s="622"/>
      <c r="Q78" s="655"/>
      <c r="R78" s="622"/>
      <c r="S78" s="655"/>
      <c r="T78" s="134"/>
      <c r="U78" s="586"/>
      <c r="V78" s="586"/>
      <c r="W78" s="586"/>
      <c r="X78" s="586"/>
      <c r="Y78" s="586"/>
      <c r="Z78" s="586"/>
    </row>
    <row r="79" spans="1:26" ht="80.099999999999994" customHeight="1">
      <c r="A79" s="577" t="s">
        <v>752</v>
      </c>
      <c r="B79" s="132" t="s">
        <v>753</v>
      </c>
      <c r="C79" s="132" t="s">
        <v>768</v>
      </c>
      <c r="D79" s="578" t="s">
        <v>770</v>
      </c>
      <c r="E79" s="579" t="s">
        <v>771</v>
      </c>
      <c r="F79" s="578" t="s">
        <v>772</v>
      </c>
      <c r="G79" s="579" t="s">
        <v>773</v>
      </c>
      <c r="H79" s="580" t="s">
        <v>186</v>
      </c>
      <c r="I79" s="581"/>
      <c r="J79" s="145"/>
      <c r="K79" s="582">
        <v>0</v>
      </c>
      <c r="L79" s="579"/>
      <c r="M79" s="583">
        <v>0</v>
      </c>
      <c r="N79" s="622"/>
      <c r="O79" s="690"/>
      <c r="P79" s="622"/>
      <c r="Q79" s="655"/>
      <c r="R79" s="622"/>
      <c r="S79" s="655"/>
      <c r="T79" s="134"/>
      <c r="U79" s="586"/>
      <c r="V79" s="586"/>
      <c r="W79" s="586"/>
      <c r="X79" s="586"/>
      <c r="Y79" s="586"/>
      <c r="Z79" s="586"/>
    </row>
    <row r="80" spans="1:26" ht="80.099999999999994" customHeight="1">
      <c r="A80" s="577" t="s">
        <v>752</v>
      </c>
      <c r="B80" s="132" t="s">
        <v>753</v>
      </c>
      <c r="C80" s="132" t="s">
        <v>768</v>
      </c>
      <c r="D80" s="578" t="s">
        <v>770</v>
      </c>
      <c r="E80" s="579" t="s">
        <v>771</v>
      </c>
      <c r="F80" s="578" t="s">
        <v>775</v>
      </c>
      <c r="G80" s="579" t="s">
        <v>776</v>
      </c>
      <c r="H80" s="580" t="s">
        <v>186</v>
      </c>
      <c r="I80" s="581"/>
      <c r="J80" s="145" t="s">
        <v>2374</v>
      </c>
      <c r="K80" s="582">
        <v>0</v>
      </c>
      <c r="L80" s="579"/>
      <c r="M80" s="583">
        <v>0</v>
      </c>
      <c r="N80" s="622"/>
      <c r="O80" s="690"/>
      <c r="P80" s="622"/>
      <c r="Q80" s="655"/>
      <c r="R80" s="622"/>
      <c r="S80" s="655"/>
      <c r="T80" s="134"/>
      <c r="U80" s="586"/>
      <c r="V80" s="586"/>
      <c r="W80" s="586"/>
      <c r="X80" s="586"/>
      <c r="Y80" s="586"/>
      <c r="Z80" s="586"/>
    </row>
    <row r="81" spans="1:26" ht="80.099999999999994" customHeight="1">
      <c r="A81" s="577" t="s">
        <v>120</v>
      </c>
      <c r="B81" s="132" t="s">
        <v>122</v>
      </c>
      <c r="C81" s="132" t="s">
        <v>125</v>
      </c>
      <c r="D81" s="578" t="s">
        <v>1788</v>
      </c>
      <c r="E81" s="579" t="s">
        <v>1789</v>
      </c>
      <c r="F81" s="578" t="s">
        <v>1790</v>
      </c>
      <c r="G81" s="579" t="s">
        <v>1791</v>
      </c>
      <c r="H81" s="580" t="s">
        <v>186</v>
      </c>
      <c r="I81" s="581"/>
      <c r="J81" s="145" t="s">
        <v>2375</v>
      </c>
      <c r="K81" s="582">
        <v>0</v>
      </c>
      <c r="L81" s="579"/>
      <c r="M81" s="583">
        <v>0</v>
      </c>
      <c r="N81" s="622"/>
      <c r="O81" s="690"/>
      <c r="P81" s="622"/>
      <c r="Q81" s="655"/>
      <c r="R81" s="622"/>
      <c r="S81" s="655"/>
      <c r="T81" s="134"/>
      <c r="U81" s="586"/>
      <c r="V81" s="586"/>
      <c r="W81" s="586"/>
      <c r="X81" s="586"/>
      <c r="Y81" s="586"/>
      <c r="Z81" s="586"/>
    </row>
    <row r="82" spans="1:26" ht="80.099999999999994" customHeight="1">
      <c r="A82" s="577" t="s">
        <v>120</v>
      </c>
      <c r="B82" s="132" t="s">
        <v>122</v>
      </c>
      <c r="C82" s="132" t="s">
        <v>125</v>
      </c>
      <c r="D82" s="578" t="s">
        <v>126</v>
      </c>
      <c r="E82" s="579" t="s">
        <v>127</v>
      </c>
      <c r="F82" s="578" t="s">
        <v>129</v>
      </c>
      <c r="G82" s="579" t="s">
        <v>132</v>
      </c>
      <c r="H82" s="580" t="s">
        <v>186</v>
      </c>
      <c r="I82" s="581"/>
      <c r="J82" s="145" t="s">
        <v>2376</v>
      </c>
      <c r="K82" s="582">
        <v>0</v>
      </c>
      <c r="L82" s="579">
        <v>0</v>
      </c>
      <c r="M82" s="583">
        <v>0</v>
      </c>
      <c r="N82" s="622"/>
      <c r="O82" s="690"/>
      <c r="P82" s="622"/>
      <c r="Q82" s="655"/>
      <c r="R82" s="622"/>
      <c r="S82" s="655"/>
      <c r="T82" s="134"/>
      <c r="U82" s="586"/>
      <c r="V82" s="586"/>
      <c r="W82" s="586"/>
      <c r="X82" s="586"/>
      <c r="Y82" s="586"/>
      <c r="Z82" s="586"/>
    </row>
    <row r="83" spans="1:26" ht="80.099999999999994" customHeight="1">
      <c r="A83" s="577" t="s">
        <v>781</v>
      </c>
      <c r="B83" s="132" t="s">
        <v>782</v>
      </c>
      <c r="C83" s="132" t="s">
        <v>795</v>
      </c>
      <c r="D83" s="578" t="s">
        <v>784</v>
      </c>
      <c r="E83" s="579" t="s">
        <v>785</v>
      </c>
      <c r="F83" s="578" t="s">
        <v>823</v>
      </c>
      <c r="G83" s="579" t="s">
        <v>824</v>
      </c>
      <c r="H83" s="580" t="s">
        <v>186</v>
      </c>
      <c r="I83" s="581"/>
      <c r="J83" s="145"/>
      <c r="K83" s="588">
        <v>0</v>
      </c>
      <c r="L83" s="579"/>
      <c r="M83" s="583">
        <v>0</v>
      </c>
      <c r="N83" s="622"/>
      <c r="O83" s="690"/>
      <c r="P83" s="622"/>
      <c r="Q83" s="655"/>
      <c r="R83" s="622"/>
      <c r="S83" s="655"/>
      <c r="T83" s="134"/>
      <c r="U83" s="586"/>
      <c r="V83" s="586"/>
      <c r="W83" s="586"/>
      <c r="X83" s="586"/>
      <c r="Y83" s="586"/>
      <c r="Z83" s="586"/>
    </row>
    <row r="84" spans="1:26" ht="80.099999999999994" customHeight="1">
      <c r="A84" s="577" t="s">
        <v>781</v>
      </c>
      <c r="B84" s="132" t="s">
        <v>782</v>
      </c>
      <c r="C84" s="132" t="s">
        <v>795</v>
      </c>
      <c r="D84" s="578" t="s">
        <v>784</v>
      </c>
      <c r="E84" s="579" t="s">
        <v>785</v>
      </c>
      <c r="F84" s="578" t="s">
        <v>1519</v>
      </c>
      <c r="G84" s="579" t="s">
        <v>1520</v>
      </c>
      <c r="H84" s="580" t="s">
        <v>186</v>
      </c>
      <c r="I84" s="581"/>
      <c r="J84" s="145"/>
      <c r="K84" s="582"/>
      <c r="L84" s="579"/>
      <c r="M84" s="583"/>
      <c r="N84" s="622"/>
      <c r="O84" s="690"/>
      <c r="P84" s="622"/>
      <c r="Q84" s="655"/>
      <c r="R84" s="622"/>
      <c r="S84" s="655"/>
      <c r="T84" s="134"/>
      <c r="U84" s="586"/>
      <c r="V84" s="586"/>
      <c r="W84" s="586"/>
      <c r="X84" s="586"/>
      <c r="Y84" s="586"/>
      <c r="Z84" s="586"/>
    </row>
    <row r="85" spans="1:26" ht="80.099999999999994" customHeight="1">
      <c r="A85" s="592" t="s">
        <v>781</v>
      </c>
      <c r="B85" s="593" t="s">
        <v>782</v>
      </c>
      <c r="C85" s="593" t="s">
        <v>783</v>
      </c>
      <c r="D85" s="594" t="s">
        <v>784</v>
      </c>
      <c r="E85" s="595" t="s">
        <v>785</v>
      </c>
      <c r="F85" s="594" t="s">
        <v>789</v>
      </c>
      <c r="G85" s="595" t="s">
        <v>790</v>
      </c>
      <c r="H85" s="596"/>
      <c r="I85" s="597" t="s">
        <v>186</v>
      </c>
      <c r="J85" s="598"/>
      <c r="K85" s="599">
        <v>0</v>
      </c>
      <c r="L85" s="595"/>
      <c r="M85" s="600">
        <v>0</v>
      </c>
      <c r="N85" s="622"/>
      <c r="O85" s="690"/>
      <c r="P85" s="622"/>
      <c r="Q85" s="655"/>
      <c r="R85" s="622"/>
      <c r="S85" s="655"/>
      <c r="T85" s="134"/>
      <c r="U85" s="586"/>
      <c r="V85" s="586"/>
      <c r="W85" s="586"/>
      <c r="X85" s="586"/>
      <c r="Y85" s="586"/>
      <c r="Z85" s="586"/>
    </row>
    <row r="86" spans="1:26" ht="15.75" customHeight="1">
      <c r="A86" s="686"/>
      <c r="B86" s="638"/>
      <c r="C86" s="638"/>
      <c r="D86" s="686"/>
      <c r="E86" s="134"/>
      <c r="F86" s="586"/>
      <c r="G86" s="586"/>
      <c r="H86" s="586"/>
      <c r="I86" s="586"/>
      <c r="J86" s="586"/>
      <c r="K86" s="609"/>
      <c r="L86" s="586"/>
      <c r="M86" s="609"/>
      <c r="N86" s="586"/>
      <c r="O86" s="609"/>
      <c r="P86" s="586"/>
      <c r="Q86" s="586"/>
      <c r="R86" s="586"/>
      <c r="S86" s="586"/>
      <c r="T86" s="134"/>
      <c r="U86" s="586"/>
      <c r="V86" s="586"/>
      <c r="W86" s="586"/>
      <c r="X86" s="586"/>
      <c r="Y86" s="586"/>
      <c r="Z86" s="586"/>
    </row>
    <row r="87" spans="1:26" ht="15.75" customHeight="1">
      <c r="A87" s="586"/>
      <c r="B87" s="586"/>
      <c r="C87" s="586"/>
      <c r="D87" s="586"/>
      <c r="E87" s="586"/>
      <c r="F87" s="586"/>
      <c r="G87" s="586"/>
      <c r="H87" s="586"/>
      <c r="I87" s="586"/>
      <c r="J87" s="586"/>
      <c r="K87" s="609"/>
      <c r="L87" s="586"/>
      <c r="M87" s="609"/>
      <c r="N87" s="586"/>
      <c r="O87" s="609"/>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609"/>
      <c r="L88" s="586"/>
      <c r="M88" s="609"/>
      <c r="N88" s="586"/>
      <c r="O88" s="609"/>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609"/>
      <c r="L89" s="586"/>
      <c r="M89" s="609"/>
      <c r="N89" s="586"/>
      <c r="O89" s="609"/>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609"/>
      <c r="L90" s="586"/>
      <c r="M90" s="609"/>
      <c r="N90" s="586"/>
      <c r="O90" s="609"/>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609"/>
      <c r="L91" s="586"/>
      <c r="M91" s="609"/>
      <c r="N91" s="586"/>
      <c r="O91" s="609"/>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609"/>
      <c r="L92" s="586"/>
      <c r="M92" s="609"/>
      <c r="N92" s="586"/>
      <c r="O92" s="609"/>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609"/>
      <c r="L93" s="586"/>
      <c r="M93" s="609"/>
      <c r="N93" s="586"/>
      <c r="O93" s="609"/>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609"/>
      <c r="L94" s="586"/>
      <c r="M94" s="609"/>
      <c r="N94" s="586"/>
      <c r="O94" s="609"/>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609"/>
      <c r="L95" s="586"/>
      <c r="M95" s="609"/>
      <c r="N95" s="586"/>
      <c r="O95" s="609"/>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609"/>
      <c r="L96" s="586"/>
      <c r="M96" s="609"/>
      <c r="N96" s="586"/>
      <c r="O96" s="609"/>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609"/>
      <c r="L97" s="586"/>
      <c r="M97" s="609"/>
      <c r="N97" s="586"/>
      <c r="O97" s="609"/>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609"/>
      <c r="L98" s="586"/>
      <c r="M98" s="609"/>
      <c r="N98" s="586"/>
      <c r="O98" s="609"/>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609"/>
      <c r="L99" s="586"/>
      <c r="M99" s="609"/>
      <c r="N99" s="586"/>
      <c r="O99" s="609"/>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609"/>
      <c r="L100" s="586"/>
      <c r="M100" s="609"/>
      <c r="N100" s="586"/>
      <c r="O100" s="609"/>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609"/>
      <c r="L101" s="586"/>
      <c r="M101" s="609"/>
      <c r="N101" s="586"/>
      <c r="O101" s="609"/>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609"/>
      <c r="L102" s="586"/>
      <c r="M102" s="609"/>
      <c r="N102" s="586"/>
      <c r="O102" s="609"/>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609"/>
      <c r="L103" s="586"/>
      <c r="M103" s="609"/>
      <c r="N103" s="586"/>
      <c r="O103" s="609"/>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609"/>
      <c r="L104" s="586"/>
      <c r="M104" s="609"/>
      <c r="N104" s="586"/>
      <c r="O104" s="609"/>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609"/>
      <c r="L105" s="586"/>
      <c r="M105" s="609"/>
      <c r="N105" s="586"/>
      <c r="O105" s="609"/>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609"/>
      <c r="L106" s="586"/>
      <c r="M106" s="609"/>
      <c r="N106" s="586"/>
      <c r="O106" s="609"/>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609"/>
      <c r="L107" s="586"/>
      <c r="M107" s="609"/>
      <c r="N107" s="586"/>
      <c r="O107" s="609"/>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609"/>
      <c r="L108" s="586"/>
      <c r="M108" s="609"/>
      <c r="N108" s="586"/>
      <c r="O108" s="609"/>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609"/>
      <c r="L109" s="586"/>
      <c r="M109" s="609"/>
      <c r="N109" s="586"/>
      <c r="O109" s="609"/>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609"/>
      <c r="L110" s="586"/>
      <c r="M110" s="609"/>
      <c r="N110" s="586"/>
      <c r="O110" s="609"/>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609"/>
      <c r="L111" s="586"/>
      <c r="M111" s="609"/>
      <c r="N111" s="586"/>
      <c r="O111" s="609"/>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609"/>
      <c r="L112" s="586"/>
      <c r="M112" s="609"/>
      <c r="N112" s="586"/>
      <c r="O112" s="609"/>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609"/>
      <c r="L113" s="586"/>
      <c r="M113" s="609"/>
      <c r="N113" s="586"/>
      <c r="O113" s="609"/>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609"/>
      <c r="L114" s="586"/>
      <c r="M114" s="609"/>
      <c r="N114" s="586"/>
      <c r="O114" s="609"/>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609"/>
      <c r="L115" s="586"/>
      <c r="M115" s="609"/>
      <c r="N115" s="586"/>
      <c r="O115" s="609"/>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609"/>
      <c r="L116" s="586"/>
      <c r="M116" s="609"/>
      <c r="N116" s="586"/>
      <c r="O116" s="609"/>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609"/>
      <c r="L117" s="586"/>
      <c r="M117" s="609"/>
      <c r="N117" s="586"/>
      <c r="O117" s="609"/>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609"/>
      <c r="L118" s="586"/>
      <c r="M118" s="609"/>
      <c r="N118" s="586"/>
      <c r="O118" s="609"/>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609"/>
      <c r="L119" s="586"/>
      <c r="M119" s="609"/>
      <c r="N119" s="586"/>
      <c r="O119" s="609"/>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609"/>
      <c r="L120" s="586"/>
      <c r="M120" s="609"/>
      <c r="N120" s="586"/>
      <c r="O120" s="609"/>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609"/>
      <c r="L121" s="586"/>
      <c r="M121" s="609"/>
      <c r="N121" s="586"/>
      <c r="O121" s="609"/>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609"/>
      <c r="L122" s="586"/>
      <c r="M122" s="609"/>
      <c r="N122" s="586"/>
      <c r="O122" s="609"/>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609"/>
      <c r="L123" s="586"/>
      <c r="M123" s="609"/>
      <c r="N123" s="586"/>
      <c r="O123" s="609"/>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609"/>
      <c r="L124" s="586"/>
      <c r="M124" s="609"/>
      <c r="N124" s="586"/>
      <c r="O124" s="609"/>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609"/>
      <c r="L125" s="586"/>
      <c r="M125" s="609"/>
      <c r="N125" s="586"/>
      <c r="O125" s="609"/>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609"/>
      <c r="L126" s="586"/>
      <c r="M126" s="609"/>
      <c r="N126" s="586"/>
      <c r="O126" s="609"/>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609"/>
      <c r="L127" s="586"/>
      <c r="M127" s="609"/>
      <c r="N127" s="586"/>
      <c r="O127" s="609"/>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609"/>
      <c r="L128" s="586"/>
      <c r="M128" s="609"/>
      <c r="N128" s="586"/>
      <c r="O128" s="609"/>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609"/>
      <c r="L129" s="586"/>
      <c r="M129" s="609"/>
      <c r="N129" s="586"/>
      <c r="O129" s="609"/>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609"/>
      <c r="L130" s="586"/>
      <c r="M130" s="609"/>
      <c r="N130" s="586"/>
      <c r="O130" s="609"/>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609"/>
      <c r="L131" s="586"/>
      <c r="M131" s="609"/>
      <c r="N131" s="586"/>
      <c r="O131" s="609"/>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609"/>
      <c r="L132" s="586"/>
      <c r="M132" s="609"/>
      <c r="N132" s="586"/>
      <c r="O132" s="609"/>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609"/>
      <c r="L133" s="586"/>
      <c r="M133" s="609"/>
      <c r="N133" s="586"/>
      <c r="O133" s="609"/>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609"/>
      <c r="L134" s="586"/>
      <c r="M134" s="609"/>
      <c r="N134" s="586"/>
      <c r="O134" s="609"/>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609"/>
      <c r="L135" s="586"/>
      <c r="M135" s="609"/>
      <c r="N135" s="586"/>
      <c r="O135" s="609"/>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609"/>
      <c r="L136" s="586"/>
      <c r="M136" s="609"/>
      <c r="N136" s="586"/>
      <c r="O136" s="609"/>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609"/>
      <c r="L137" s="586"/>
      <c r="M137" s="609"/>
      <c r="N137" s="586"/>
      <c r="O137" s="609"/>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609"/>
      <c r="L138" s="586"/>
      <c r="M138" s="609"/>
      <c r="N138" s="586"/>
      <c r="O138" s="609"/>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609"/>
      <c r="L139" s="586"/>
      <c r="M139" s="609"/>
      <c r="N139" s="586"/>
      <c r="O139" s="609"/>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609"/>
      <c r="L140" s="586"/>
      <c r="M140" s="609"/>
      <c r="N140" s="586"/>
      <c r="O140" s="609"/>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609"/>
      <c r="L141" s="586"/>
      <c r="M141" s="609"/>
      <c r="N141" s="586"/>
      <c r="O141" s="609"/>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609"/>
      <c r="L142" s="586"/>
      <c r="M142" s="609"/>
      <c r="N142" s="586"/>
      <c r="O142" s="609"/>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609"/>
      <c r="L143" s="586"/>
      <c r="M143" s="609"/>
      <c r="N143" s="586"/>
      <c r="O143" s="609"/>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609"/>
      <c r="L144" s="586"/>
      <c r="M144" s="609"/>
      <c r="N144" s="586"/>
      <c r="O144" s="609"/>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609"/>
      <c r="L145" s="586"/>
      <c r="M145" s="609"/>
      <c r="N145" s="586"/>
      <c r="O145" s="609"/>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609"/>
      <c r="L146" s="586"/>
      <c r="M146" s="609"/>
      <c r="N146" s="586"/>
      <c r="O146" s="609"/>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609"/>
      <c r="L147" s="586"/>
      <c r="M147" s="609"/>
      <c r="N147" s="586"/>
      <c r="O147" s="609"/>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609"/>
      <c r="L148" s="586"/>
      <c r="M148" s="609"/>
      <c r="N148" s="586"/>
      <c r="O148" s="609"/>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609"/>
      <c r="L149" s="586"/>
      <c r="M149" s="609"/>
      <c r="N149" s="586"/>
      <c r="O149" s="609"/>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609"/>
      <c r="L150" s="586"/>
      <c r="M150" s="609"/>
      <c r="N150" s="586"/>
      <c r="O150" s="609"/>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609"/>
      <c r="L151" s="586"/>
      <c r="M151" s="609"/>
      <c r="N151" s="586"/>
      <c r="O151" s="609"/>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609"/>
      <c r="L152" s="586"/>
      <c r="M152" s="609"/>
      <c r="N152" s="586"/>
      <c r="O152" s="609"/>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609"/>
      <c r="L153" s="586"/>
      <c r="M153" s="609"/>
      <c r="N153" s="586"/>
      <c r="O153" s="609"/>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609"/>
      <c r="L154" s="586"/>
      <c r="M154" s="609"/>
      <c r="N154" s="586"/>
      <c r="O154" s="609"/>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609"/>
      <c r="L155" s="586"/>
      <c r="M155" s="609"/>
      <c r="N155" s="586"/>
      <c r="O155" s="609"/>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609"/>
      <c r="L156" s="586"/>
      <c r="M156" s="609"/>
      <c r="N156" s="586"/>
      <c r="O156" s="609"/>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609"/>
      <c r="L157" s="586"/>
      <c r="M157" s="609"/>
      <c r="N157" s="586"/>
      <c r="O157" s="609"/>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609"/>
      <c r="L158" s="586"/>
      <c r="M158" s="609"/>
      <c r="N158" s="586"/>
      <c r="O158" s="609"/>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609"/>
      <c r="L159" s="586"/>
      <c r="M159" s="609"/>
      <c r="N159" s="586"/>
      <c r="O159" s="609"/>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609"/>
      <c r="L160" s="586"/>
      <c r="M160" s="609"/>
      <c r="N160" s="586"/>
      <c r="O160" s="609"/>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609"/>
      <c r="L161" s="586"/>
      <c r="M161" s="609"/>
      <c r="N161" s="586"/>
      <c r="O161" s="609"/>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609"/>
      <c r="L162" s="586"/>
      <c r="M162" s="609"/>
      <c r="N162" s="586"/>
      <c r="O162" s="609"/>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609"/>
      <c r="L163" s="586"/>
      <c r="M163" s="609"/>
      <c r="N163" s="586"/>
      <c r="O163" s="609"/>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609"/>
      <c r="L164" s="586"/>
      <c r="M164" s="609"/>
      <c r="N164" s="586"/>
      <c r="O164" s="609"/>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609"/>
      <c r="L165" s="586"/>
      <c r="M165" s="609"/>
      <c r="N165" s="586"/>
      <c r="O165" s="609"/>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609"/>
      <c r="L166" s="586"/>
      <c r="M166" s="609"/>
      <c r="N166" s="586"/>
      <c r="O166" s="609"/>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609"/>
      <c r="L167" s="586"/>
      <c r="M167" s="609"/>
      <c r="N167" s="586"/>
      <c r="O167" s="609"/>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609"/>
      <c r="L168" s="586"/>
      <c r="M168" s="609"/>
      <c r="N168" s="586"/>
      <c r="O168" s="609"/>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609"/>
      <c r="L169" s="586"/>
      <c r="M169" s="609"/>
      <c r="N169" s="586"/>
      <c r="O169" s="609"/>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609"/>
      <c r="L170" s="586"/>
      <c r="M170" s="609"/>
      <c r="N170" s="586"/>
      <c r="O170" s="609"/>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609"/>
      <c r="L171" s="586"/>
      <c r="M171" s="609"/>
      <c r="N171" s="586"/>
      <c r="O171" s="609"/>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609"/>
      <c r="L172" s="586"/>
      <c r="M172" s="609"/>
      <c r="N172" s="586"/>
      <c r="O172" s="609"/>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609"/>
      <c r="L173" s="586"/>
      <c r="M173" s="609"/>
      <c r="N173" s="586"/>
      <c r="O173" s="609"/>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609"/>
      <c r="L174" s="586"/>
      <c r="M174" s="609"/>
      <c r="N174" s="586"/>
      <c r="O174" s="609"/>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609"/>
      <c r="L175" s="586"/>
      <c r="M175" s="609"/>
      <c r="N175" s="586"/>
      <c r="O175" s="609"/>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609"/>
      <c r="L176" s="586"/>
      <c r="M176" s="609"/>
      <c r="N176" s="586"/>
      <c r="O176" s="609"/>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609"/>
      <c r="L177" s="586"/>
      <c r="M177" s="609"/>
      <c r="N177" s="586"/>
      <c r="O177" s="609"/>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609"/>
      <c r="L178" s="586"/>
      <c r="M178" s="609"/>
      <c r="N178" s="586"/>
      <c r="O178" s="609"/>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609"/>
      <c r="L179" s="586"/>
      <c r="M179" s="609"/>
      <c r="N179" s="586"/>
      <c r="O179" s="609"/>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609"/>
      <c r="L180" s="586"/>
      <c r="M180" s="609"/>
      <c r="N180" s="586"/>
      <c r="O180" s="609"/>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609"/>
      <c r="L181" s="586"/>
      <c r="M181" s="609"/>
      <c r="N181" s="586"/>
      <c r="O181" s="609"/>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609"/>
      <c r="L182" s="586"/>
      <c r="M182" s="609"/>
      <c r="N182" s="586"/>
      <c r="O182" s="609"/>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609"/>
      <c r="L183" s="586"/>
      <c r="M183" s="609"/>
      <c r="N183" s="586"/>
      <c r="O183" s="609"/>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609"/>
      <c r="L184" s="586"/>
      <c r="M184" s="609"/>
      <c r="N184" s="586"/>
      <c r="O184" s="609"/>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609"/>
      <c r="L185" s="586"/>
      <c r="M185" s="609"/>
      <c r="N185" s="586"/>
      <c r="O185" s="609"/>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609"/>
      <c r="L186" s="586"/>
      <c r="M186" s="609"/>
      <c r="N186" s="586"/>
      <c r="O186" s="609"/>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609"/>
      <c r="L187" s="586"/>
      <c r="M187" s="609"/>
      <c r="N187" s="586"/>
      <c r="O187" s="609"/>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609"/>
      <c r="L188" s="586"/>
      <c r="M188" s="609"/>
      <c r="N188" s="586"/>
      <c r="O188" s="609"/>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609"/>
      <c r="L189" s="586"/>
      <c r="M189" s="609"/>
      <c r="N189" s="586"/>
      <c r="O189" s="609"/>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609"/>
      <c r="L190" s="586"/>
      <c r="M190" s="609"/>
      <c r="N190" s="586"/>
      <c r="O190" s="609"/>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609"/>
      <c r="L191" s="586"/>
      <c r="M191" s="609"/>
      <c r="N191" s="586"/>
      <c r="O191" s="609"/>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609"/>
      <c r="L192" s="586"/>
      <c r="M192" s="609"/>
      <c r="N192" s="586"/>
      <c r="O192" s="609"/>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609"/>
      <c r="L193" s="586"/>
      <c r="M193" s="609"/>
      <c r="N193" s="586"/>
      <c r="O193" s="609"/>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609"/>
      <c r="L194" s="586"/>
      <c r="M194" s="609"/>
      <c r="N194" s="586"/>
      <c r="O194" s="609"/>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609"/>
      <c r="L195" s="586"/>
      <c r="M195" s="609"/>
      <c r="N195" s="586"/>
      <c r="O195" s="609"/>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609"/>
      <c r="L196" s="586"/>
      <c r="M196" s="609"/>
      <c r="N196" s="586"/>
      <c r="O196" s="609"/>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609"/>
      <c r="L197" s="586"/>
      <c r="M197" s="609"/>
      <c r="N197" s="586"/>
      <c r="O197" s="609"/>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609"/>
      <c r="L198" s="586"/>
      <c r="M198" s="609"/>
      <c r="N198" s="586"/>
      <c r="O198" s="609"/>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609"/>
      <c r="L199" s="586"/>
      <c r="M199" s="609"/>
      <c r="N199" s="586"/>
      <c r="O199" s="609"/>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609"/>
      <c r="L200" s="586"/>
      <c r="M200" s="609"/>
      <c r="N200" s="586"/>
      <c r="O200" s="609"/>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609"/>
      <c r="L201" s="586"/>
      <c r="M201" s="609"/>
      <c r="N201" s="586"/>
      <c r="O201" s="609"/>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609"/>
      <c r="L202" s="586"/>
      <c r="M202" s="609"/>
      <c r="N202" s="586"/>
      <c r="O202" s="609"/>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609"/>
      <c r="L203" s="586"/>
      <c r="M203" s="609"/>
      <c r="N203" s="586"/>
      <c r="O203" s="609"/>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609"/>
      <c r="L204" s="586"/>
      <c r="M204" s="609"/>
      <c r="N204" s="586"/>
      <c r="O204" s="609"/>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609"/>
      <c r="L205" s="586"/>
      <c r="M205" s="609"/>
      <c r="N205" s="586"/>
      <c r="O205" s="609"/>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609"/>
      <c r="L206" s="586"/>
      <c r="M206" s="609"/>
      <c r="N206" s="586"/>
      <c r="O206" s="609"/>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609"/>
      <c r="L207" s="586"/>
      <c r="M207" s="609"/>
      <c r="N207" s="586"/>
      <c r="O207" s="609"/>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609"/>
      <c r="L208" s="586"/>
      <c r="M208" s="609"/>
      <c r="N208" s="586"/>
      <c r="O208" s="609"/>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609"/>
      <c r="L209" s="586"/>
      <c r="M209" s="609"/>
      <c r="N209" s="586"/>
      <c r="O209" s="609"/>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609"/>
      <c r="L210" s="586"/>
      <c r="M210" s="609"/>
      <c r="N210" s="586"/>
      <c r="O210" s="609"/>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609"/>
      <c r="L211" s="586"/>
      <c r="M211" s="609"/>
      <c r="N211" s="586"/>
      <c r="O211" s="609"/>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609"/>
      <c r="L212" s="586"/>
      <c r="M212" s="609"/>
      <c r="N212" s="586"/>
      <c r="O212" s="609"/>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609"/>
      <c r="L213" s="586"/>
      <c r="M213" s="609"/>
      <c r="N213" s="586"/>
      <c r="O213" s="609"/>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609"/>
      <c r="L214" s="586"/>
      <c r="M214" s="609"/>
      <c r="N214" s="586"/>
      <c r="O214" s="609"/>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609"/>
      <c r="L215" s="586"/>
      <c r="M215" s="609"/>
      <c r="N215" s="586"/>
      <c r="O215" s="609"/>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609"/>
      <c r="L216" s="586"/>
      <c r="M216" s="609"/>
      <c r="N216" s="586"/>
      <c r="O216" s="609"/>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609"/>
      <c r="L217" s="586"/>
      <c r="M217" s="609"/>
      <c r="N217" s="586"/>
      <c r="O217" s="609"/>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609"/>
      <c r="L218" s="586"/>
      <c r="M218" s="609"/>
      <c r="N218" s="586"/>
      <c r="O218" s="609"/>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609"/>
      <c r="L219" s="586"/>
      <c r="M219" s="609"/>
      <c r="N219" s="586"/>
      <c r="O219" s="609"/>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609"/>
      <c r="L220" s="586"/>
      <c r="M220" s="609"/>
      <c r="N220" s="586"/>
      <c r="O220" s="609"/>
      <c r="P220" s="586"/>
      <c r="Q220" s="586"/>
      <c r="R220" s="586"/>
      <c r="S220" s="586"/>
      <c r="T220" s="586"/>
      <c r="U220" s="586"/>
      <c r="V220" s="586"/>
      <c r="W220" s="586"/>
      <c r="X220" s="586"/>
      <c r="Y220" s="586"/>
      <c r="Z220" s="586"/>
    </row>
    <row r="221" spans="1:26" ht="15.75" customHeight="1">
      <c r="A221" s="586"/>
      <c r="B221" s="586"/>
      <c r="C221" s="586"/>
      <c r="D221" s="586"/>
      <c r="E221" s="586"/>
      <c r="F221" s="586"/>
      <c r="G221" s="586"/>
      <c r="H221" s="586"/>
      <c r="I221" s="586"/>
      <c r="J221" s="586"/>
      <c r="K221" s="609"/>
      <c r="L221" s="586"/>
      <c r="M221" s="609"/>
      <c r="N221" s="586"/>
      <c r="O221" s="609"/>
      <c r="P221" s="586"/>
      <c r="Q221" s="586"/>
      <c r="R221" s="586"/>
      <c r="S221" s="586"/>
      <c r="T221" s="586"/>
      <c r="U221" s="586"/>
      <c r="V221" s="586"/>
      <c r="W221" s="586"/>
      <c r="X221" s="586"/>
      <c r="Y221" s="586"/>
      <c r="Z221" s="586"/>
    </row>
    <row r="222" spans="1:26" ht="15.75" customHeight="1">
      <c r="A222" s="586"/>
      <c r="B222" s="586"/>
      <c r="C222" s="586"/>
      <c r="D222" s="586"/>
      <c r="E222" s="586"/>
      <c r="F222" s="586"/>
      <c r="G222" s="586"/>
      <c r="H222" s="586"/>
      <c r="I222" s="586"/>
      <c r="J222" s="586"/>
      <c r="K222" s="609"/>
      <c r="L222" s="586"/>
      <c r="M222" s="609"/>
      <c r="N222" s="586"/>
      <c r="O222" s="609"/>
      <c r="P222" s="586"/>
      <c r="Q222" s="586"/>
      <c r="R222" s="586"/>
      <c r="S222" s="586"/>
      <c r="T222" s="586"/>
      <c r="U222" s="586"/>
      <c r="V222" s="586"/>
      <c r="W222" s="586"/>
      <c r="X222" s="586"/>
      <c r="Y222" s="586"/>
      <c r="Z222" s="586"/>
    </row>
    <row r="223" spans="1:26" ht="15.75" customHeight="1">
      <c r="A223" s="586"/>
      <c r="B223" s="586"/>
      <c r="C223" s="586"/>
      <c r="D223" s="586"/>
      <c r="E223" s="586"/>
      <c r="F223" s="586"/>
      <c r="G223" s="586"/>
      <c r="H223" s="586"/>
      <c r="I223" s="586"/>
      <c r="J223" s="586"/>
      <c r="K223" s="609"/>
      <c r="L223" s="586"/>
      <c r="M223" s="609"/>
      <c r="N223" s="586"/>
      <c r="O223" s="609"/>
      <c r="P223" s="586"/>
      <c r="Q223" s="586"/>
      <c r="R223" s="586"/>
      <c r="S223" s="586"/>
      <c r="T223" s="586"/>
      <c r="U223" s="586"/>
      <c r="V223" s="586"/>
      <c r="W223" s="586"/>
      <c r="X223" s="586"/>
      <c r="Y223" s="586"/>
      <c r="Z223" s="586"/>
    </row>
    <row r="224" spans="1:26" ht="15.75" customHeight="1">
      <c r="A224" s="586"/>
      <c r="B224" s="586"/>
      <c r="C224" s="586"/>
      <c r="D224" s="586"/>
      <c r="E224" s="586"/>
      <c r="F224" s="586"/>
      <c r="G224" s="586"/>
      <c r="H224" s="586"/>
      <c r="I224" s="586"/>
      <c r="J224" s="586"/>
      <c r="K224" s="609"/>
      <c r="L224" s="586"/>
      <c r="M224" s="609"/>
      <c r="N224" s="586"/>
      <c r="O224" s="609"/>
      <c r="P224" s="586"/>
      <c r="Q224" s="586"/>
      <c r="R224" s="586"/>
      <c r="S224" s="586"/>
      <c r="T224" s="586"/>
      <c r="U224" s="586"/>
      <c r="V224" s="586"/>
      <c r="W224" s="586"/>
      <c r="X224" s="586"/>
      <c r="Y224" s="586"/>
      <c r="Z224" s="586"/>
    </row>
    <row r="225" spans="1:26" ht="15.75" customHeight="1">
      <c r="A225" s="586"/>
      <c r="B225" s="586"/>
      <c r="C225" s="586"/>
      <c r="D225" s="586"/>
      <c r="E225" s="586"/>
      <c r="F225" s="586"/>
      <c r="G225" s="586"/>
      <c r="H225" s="586"/>
      <c r="I225" s="586"/>
      <c r="J225" s="586"/>
      <c r="K225" s="609"/>
      <c r="L225" s="586"/>
      <c r="M225" s="609"/>
      <c r="N225" s="586"/>
      <c r="O225" s="609"/>
      <c r="P225" s="586"/>
      <c r="Q225" s="586"/>
      <c r="R225" s="586"/>
      <c r="S225" s="586"/>
      <c r="T225" s="586"/>
      <c r="U225" s="586"/>
      <c r="V225" s="586"/>
      <c r="W225" s="586"/>
      <c r="X225" s="586"/>
      <c r="Y225" s="586"/>
      <c r="Z225" s="586"/>
    </row>
    <row r="226" spans="1:26" ht="15.75" customHeight="1">
      <c r="A226" s="586"/>
      <c r="B226" s="586"/>
      <c r="C226" s="586"/>
      <c r="D226" s="586"/>
      <c r="E226" s="586"/>
      <c r="F226" s="586"/>
      <c r="G226" s="586"/>
      <c r="H226" s="586"/>
      <c r="I226" s="586"/>
      <c r="J226" s="586"/>
      <c r="K226" s="609"/>
      <c r="L226" s="586"/>
      <c r="M226" s="609"/>
      <c r="N226" s="586"/>
      <c r="O226" s="609"/>
      <c r="P226" s="586"/>
      <c r="Q226" s="586"/>
      <c r="R226" s="586"/>
      <c r="S226" s="586"/>
      <c r="T226" s="586"/>
      <c r="U226" s="586"/>
      <c r="V226" s="586"/>
      <c r="W226" s="586"/>
      <c r="X226" s="586"/>
      <c r="Y226" s="586"/>
      <c r="Z226" s="586"/>
    </row>
    <row r="227" spans="1:26" ht="15.75" customHeight="1">
      <c r="A227" s="586"/>
      <c r="B227" s="586"/>
      <c r="C227" s="586"/>
      <c r="D227" s="586"/>
      <c r="E227" s="586"/>
      <c r="F227" s="586"/>
      <c r="G227" s="586"/>
      <c r="H227" s="586"/>
      <c r="I227" s="586"/>
      <c r="J227" s="586"/>
      <c r="K227" s="609"/>
      <c r="L227" s="586"/>
      <c r="M227" s="609"/>
      <c r="N227" s="586"/>
      <c r="O227" s="609"/>
      <c r="P227" s="586"/>
      <c r="Q227" s="586"/>
      <c r="R227" s="586"/>
      <c r="S227" s="586"/>
      <c r="T227" s="586"/>
      <c r="U227" s="586"/>
      <c r="V227" s="586"/>
      <c r="W227" s="586"/>
      <c r="X227" s="586"/>
      <c r="Y227" s="586"/>
      <c r="Z227" s="586"/>
    </row>
    <row r="228" spans="1:26" ht="15.75" customHeight="1">
      <c r="A228" s="586"/>
      <c r="B228" s="586"/>
      <c r="C228" s="586"/>
      <c r="D228" s="586"/>
      <c r="E228" s="586"/>
      <c r="F228" s="586"/>
      <c r="G228" s="586"/>
      <c r="H228" s="586"/>
      <c r="I228" s="586"/>
      <c r="J228" s="586"/>
      <c r="K228" s="609"/>
      <c r="L228" s="586"/>
      <c r="M228" s="609"/>
      <c r="N228" s="586"/>
      <c r="O228" s="609"/>
      <c r="P228" s="586"/>
      <c r="Q228" s="586"/>
      <c r="R228" s="586"/>
      <c r="S228" s="586"/>
      <c r="T228" s="586"/>
      <c r="U228" s="586"/>
      <c r="V228" s="586"/>
      <c r="W228" s="586"/>
      <c r="X228" s="586"/>
      <c r="Y228" s="586"/>
      <c r="Z228" s="586"/>
    </row>
    <row r="229" spans="1:26" ht="15.75" customHeight="1">
      <c r="A229" s="586"/>
      <c r="B229" s="586"/>
      <c r="C229" s="586"/>
      <c r="D229" s="586"/>
      <c r="E229" s="586"/>
      <c r="F229" s="586"/>
      <c r="G229" s="586"/>
      <c r="H229" s="586"/>
      <c r="I229" s="586"/>
      <c r="J229" s="586"/>
      <c r="K229" s="609"/>
      <c r="L229" s="586"/>
      <c r="M229" s="609"/>
      <c r="N229" s="586"/>
      <c r="O229" s="609"/>
      <c r="P229" s="586"/>
      <c r="Q229" s="586"/>
      <c r="R229" s="586"/>
      <c r="S229" s="586"/>
      <c r="T229" s="586"/>
      <c r="U229" s="586"/>
      <c r="V229" s="586"/>
      <c r="W229" s="586"/>
      <c r="X229" s="586"/>
      <c r="Y229" s="586"/>
      <c r="Z229" s="586"/>
    </row>
    <row r="230" spans="1:26" ht="15.75" customHeight="1">
      <c r="A230" s="586"/>
      <c r="B230" s="586"/>
      <c r="C230" s="586"/>
      <c r="D230" s="586"/>
      <c r="E230" s="586"/>
      <c r="F230" s="586"/>
      <c r="G230" s="586"/>
      <c r="H230" s="586"/>
      <c r="I230" s="586"/>
      <c r="J230" s="586"/>
      <c r="K230" s="609"/>
      <c r="L230" s="586"/>
      <c r="M230" s="609"/>
      <c r="N230" s="586"/>
      <c r="O230" s="609"/>
      <c r="P230" s="586"/>
      <c r="Q230" s="586"/>
      <c r="R230" s="586"/>
      <c r="S230" s="586"/>
      <c r="T230" s="586"/>
      <c r="U230" s="586"/>
      <c r="V230" s="586"/>
      <c r="W230" s="586"/>
      <c r="X230" s="586"/>
      <c r="Y230" s="586"/>
      <c r="Z230" s="586"/>
    </row>
    <row r="231" spans="1:26" ht="15.75" customHeight="1">
      <c r="A231" s="586"/>
      <c r="B231" s="586"/>
      <c r="C231" s="586"/>
      <c r="D231" s="586"/>
      <c r="E231" s="586"/>
      <c r="F231" s="586"/>
      <c r="G231" s="586"/>
      <c r="H231" s="586"/>
      <c r="I231" s="586"/>
      <c r="J231" s="586"/>
      <c r="K231" s="609"/>
      <c r="L231" s="586"/>
      <c r="M231" s="609"/>
      <c r="N231" s="586"/>
      <c r="O231" s="609"/>
      <c r="P231" s="586"/>
      <c r="Q231" s="586"/>
      <c r="R231" s="586"/>
      <c r="S231" s="586"/>
      <c r="T231" s="586"/>
      <c r="U231" s="586"/>
      <c r="V231" s="586"/>
      <c r="W231" s="586"/>
      <c r="X231" s="586"/>
      <c r="Y231" s="586"/>
      <c r="Z231" s="586"/>
    </row>
    <row r="232" spans="1:26" ht="15.75" customHeight="1">
      <c r="A232" s="586"/>
      <c r="B232" s="586"/>
      <c r="C232" s="586"/>
      <c r="D232" s="586"/>
      <c r="E232" s="586"/>
      <c r="F232" s="586"/>
      <c r="G232" s="586"/>
      <c r="H232" s="586"/>
      <c r="I232" s="586"/>
      <c r="J232" s="586"/>
      <c r="K232" s="609"/>
      <c r="L232" s="586"/>
      <c r="M232" s="609"/>
      <c r="N232" s="586"/>
      <c r="O232" s="609"/>
      <c r="P232" s="586"/>
      <c r="Q232" s="586"/>
      <c r="R232" s="586"/>
      <c r="S232" s="586"/>
      <c r="T232" s="586"/>
      <c r="U232" s="586"/>
      <c r="V232" s="586"/>
      <c r="W232" s="586"/>
      <c r="X232" s="586"/>
      <c r="Y232" s="586"/>
      <c r="Z232" s="586"/>
    </row>
    <row r="233" spans="1:26" ht="15.75" customHeight="1">
      <c r="A233" s="586"/>
      <c r="B233" s="586"/>
      <c r="C233" s="586"/>
      <c r="D233" s="586"/>
      <c r="E233" s="586"/>
      <c r="F233" s="586"/>
      <c r="G233" s="586"/>
      <c r="H233" s="586"/>
      <c r="I233" s="586"/>
      <c r="J233" s="586"/>
      <c r="K233" s="609"/>
      <c r="L233" s="586"/>
      <c r="M233" s="609"/>
      <c r="N233" s="586"/>
      <c r="O233" s="609"/>
      <c r="P233" s="586"/>
      <c r="Q233" s="586"/>
      <c r="R233" s="586"/>
      <c r="S233" s="586"/>
      <c r="T233" s="586"/>
      <c r="U233" s="586"/>
      <c r="V233" s="586"/>
      <c r="W233" s="586"/>
      <c r="X233" s="586"/>
      <c r="Y233" s="586"/>
      <c r="Z233" s="586"/>
    </row>
    <row r="234" spans="1:26" ht="15.75" customHeight="1">
      <c r="A234" s="586"/>
      <c r="B234" s="586"/>
      <c r="C234" s="586"/>
      <c r="D234" s="586"/>
      <c r="E234" s="586"/>
      <c r="F234" s="586"/>
      <c r="G234" s="586"/>
      <c r="H234" s="586"/>
      <c r="I234" s="586"/>
      <c r="J234" s="586"/>
      <c r="K234" s="609"/>
      <c r="L234" s="586"/>
      <c r="M234" s="609"/>
      <c r="N234" s="586"/>
      <c r="O234" s="609"/>
      <c r="P234" s="586"/>
      <c r="Q234" s="586"/>
      <c r="R234" s="586"/>
      <c r="S234" s="586"/>
      <c r="T234" s="586"/>
      <c r="U234" s="586"/>
      <c r="V234" s="586"/>
      <c r="W234" s="586"/>
      <c r="X234" s="586"/>
      <c r="Y234" s="586"/>
      <c r="Z234" s="586"/>
    </row>
    <row r="235" spans="1:26" ht="15.75" customHeight="1">
      <c r="A235" s="586"/>
      <c r="B235" s="586"/>
      <c r="C235" s="586"/>
      <c r="D235" s="586"/>
      <c r="E235" s="586"/>
      <c r="F235" s="586"/>
      <c r="G235" s="586"/>
      <c r="H235" s="586"/>
      <c r="I235" s="586"/>
      <c r="J235" s="586"/>
      <c r="K235" s="609"/>
      <c r="L235" s="586"/>
      <c r="M235" s="609"/>
      <c r="N235" s="586"/>
      <c r="O235" s="609"/>
      <c r="P235" s="586"/>
      <c r="Q235" s="586"/>
      <c r="R235" s="586"/>
      <c r="S235" s="586"/>
      <c r="T235" s="586"/>
      <c r="U235" s="586"/>
      <c r="V235" s="586"/>
      <c r="W235" s="586"/>
      <c r="X235" s="586"/>
      <c r="Y235" s="586"/>
      <c r="Z235" s="586"/>
    </row>
    <row r="236" spans="1:26" ht="15.75" customHeight="1">
      <c r="A236" s="586"/>
      <c r="B236" s="586"/>
      <c r="C236" s="586"/>
      <c r="D236" s="586"/>
      <c r="E236" s="586"/>
      <c r="F236" s="586"/>
      <c r="G236" s="586"/>
      <c r="H236" s="586"/>
      <c r="I236" s="586"/>
      <c r="J236" s="586"/>
      <c r="K236" s="609"/>
      <c r="L236" s="586"/>
      <c r="M236" s="609"/>
      <c r="N236" s="586"/>
      <c r="O236" s="609"/>
      <c r="P236" s="586"/>
      <c r="Q236" s="586"/>
      <c r="R236" s="586"/>
      <c r="S236" s="586"/>
      <c r="T236" s="586"/>
      <c r="U236" s="586"/>
      <c r="V236" s="586"/>
      <c r="W236" s="586"/>
      <c r="X236" s="586"/>
      <c r="Y236" s="586"/>
      <c r="Z236" s="586"/>
    </row>
    <row r="237" spans="1:26" ht="15.75" customHeight="1">
      <c r="A237" s="586"/>
      <c r="B237" s="586"/>
      <c r="C237" s="586"/>
      <c r="D237" s="586"/>
      <c r="E237" s="586"/>
      <c r="F237" s="586"/>
      <c r="G237" s="586"/>
      <c r="H237" s="586"/>
      <c r="I237" s="586"/>
      <c r="J237" s="586"/>
      <c r="K237" s="609"/>
      <c r="L237" s="586"/>
      <c r="M237" s="609"/>
      <c r="N237" s="586"/>
      <c r="O237" s="609"/>
      <c r="P237" s="586"/>
      <c r="Q237" s="586"/>
      <c r="R237" s="586"/>
      <c r="S237" s="586"/>
      <c r="T237" s="586"/>
      <c r="U237" s="586"/>
      <c r="V237" s="586"/>
      <c r="W237" s="586"/>
      <c r="X237" s="586"/>
      <c r="Y237" s="586"/>
      <c r="Z237" s="586"/>
    </row>
    <row r="238" spans="1:26" ht="15.75" customHeight="1">
      <c r="A238" s="586"/>
      <c r="B238" s="586"/>
      <c r="C238" s="586"/>
      <c r="D238" s="586"/>
      <c r="E238" s="586"/>
      <c r="F238" s="586"/>
      <c r="G238" s="586"/>
      <c r="H238" s="586"/>
      <c r="I238" s="586"/>
      <c r="J238" s="586"/>
      <c r="K238" s="609"/>
      <c r="L238" s="586"/>
      <c r="M238" s="609"/>
      <c r="N238" s="586"/>
      <c r="O238" s="609"/>
      <c r="P238" s="586"/>
      <c r="Q238" s="586"/>
      <c r="R238" s="586"/>
      <c r="S238" s="586"/>
      <c r="T238" s="586"/>
      <c r="U238" s="586"/>
      <c r="V238" s="586"/>
      <c r="W238" s="586"/>
      <c r="X238" s="586"/>
      <c r="Y238" s="586"/>
      <c r="Z238" s="586"/>
    </row>
    <row r="239" spans="1:26" ht="15.75" customHeight="1">
      <c r="A239" s="586"/>
      <c r="B239" s="586"/>
      <c r="C239" s="586"/>
      <c r="D239" s="586"/>
      <c r="E239" s="586"/>
      <c r="F239" s="586"/>
      <c r="G239" s="586"/>
      <c r="H239" s="586"/>
      <c r="I239" s="586"/>
      <c r="J239" s="586"/>
      <c r="K239" s="609"/>
      <c r="L239" s="586"/>
      <c r="M239" s="609"/>
      <c r="N239" s="586"/>
      <c r="O239" s="609"/>
      <c r="P239" s="586"/>
      <c r="Q239" s="586"/>
      <c r="R239" s="586"/>
      <c r="S239" s="586"/>
      <c r="T239" s="586"/>
      <c r="U239" s="586"/>
      <c r="V239" s="586"/>
      <c r="W239" s="586"/>
      <c r="X239" s="586"/>
      <c r="Y239" s="586"/>
      <c r="Z239" s="586"/>
    </row>
    <row r="240" spans="1:26" ht="15.75" customHeight="1">
      <c r="A240" s="586"/>
      <c r="B240" s="586"/>
      <c r="C240" s="586"/>
      <c r="D240" s="586"/>
      <c r="E240" s="586"/>
      <c r="F240" s="586"/>
      <c r="G240" s="586"/>
      <c r="H240" s="586"/>
      <c r="I240" s="586"/>
      <c r="J240" s="586"/>
      <c r="K240" s="609"/>
      <c r="L240" s="586"/>
      <c r="M240" s="609"/>
      <c r="N240" s="586"/>
      <c r="O240" s="609"/>
      <c r="P240" s="586"/>
      <c r="Q240" s="586"/>
      <c r="R240" s="586"/>
      <c r="S240" s="586"/>
      <c r="T240" s="586"/>
      <c r="U240" s="586"/>
      <c r="V240" s="586"/>
      <c r="W240" s="586"/>
      <c r="X240" s="586"/>
      <c r="Y240" s="586"/>
      <c r="Z240" s="586"/>
    </row>
    <row r="241" spans="1:26" ht="15.75" customHeight="1">
      <c r="A241" s="586"/>
      <c r="B241" s="586"/>
      <c r="C241" s="586"/>
      <c r="D241" s="586"/>
      <c r="E241" s="586"/>
      <c r="F241" s="586"/>
      <c r="G241" s="586"/>
      <c r="H241" s="586"/>
      <c r="I241" s="586"/>
      <c r="J241" s="586"/>
      <c r="K241" s="609"/>
      <c r="L241" s="586"/>
      <c r="M241" s="609"/>
      <c r="N241" s="586"/>
      <c r="O241" s="609"/>
      <c r="P241" s="586"/>
      <c r="Q241" s="586"/>
      <c r="R241" s="586"/>
      <c r="S241" s="586"/>
      <c r="T241" s="586"/>
      <c r="U241" s="586"/>
      <c r="V241" s="586"/>
      <c r="W241" s="586"/>
      <c r="X241" s="586"/>
      <c r="Y241" s="586"/>
      <c r="Z241" s="586"/>
    </row>
    <row r="242" spans="1:26" ht="15.75" customHeight="1">
      <c r="A242" s="586"/>
      <c r="B242" s="586"/>
      <c r="C242" s="586"/>
      <c r="D242" s="586"/>
      <c r="E242" s="586"/>
      <c r="F242" s="586"/>
      <c r="G242" s="586"/>
      <c r="H242" s="586"/>
      <c r="I242" s="586"/>
      <c r="J242" s="586"/>
      <c r="K242" s="609"/>
      <c r="L242" s="586"/>
      <c r="M242" s="609"/>
      <c r="N242" s="586"/>
      <c r="O242" s="609"/>
      <c r="P242" s="586"/>
      <c r="Q242" s="586"/>
      <c r="R242" s="586"/>
      <c r="S242" s="586"/>
      <c r="T242" s="586"/>
      <c r="U242" s="586"/>
      <c r="V242" s="586"/>
      <c r="W242" s="586"/>
      <c r="X242" s="586"/>
      <c r="Y242" s="586"/>
      <c r="Z242" s="586"/>
    </row>
    <row r="243" spans="1:26" ht="15.75" customHeight="1">
      <c r="A243" s="586"/>
      <c r="B243" s="586"/>
      <c r="C243" s="586"/>
      <c r="D243" s="586"/>
      <c r="E243" s="586"/>
      <c r="F243" s="586"/>
      <c r="G243" s="586"/>
      <c r="H243" s="586"/>
      <c r="I243" s="586"/>
      <c r="J243" s="586"/>
      <c r="K243" s="609"/>
      <c r="L243" s="586"/>
      <c r="M243" s="609"/>
      <c r="N243" s="586"/>
      <c r="O243" s="609"/>
      <c r="P243" s="586"/>
      <c r="Q243" s="586"/>
      <c r="R243" s="586"/>
      <c r="S243" s="586"/>
      <c r="T243" s="586"/>
      <c r="U243" s="586"/>
      <c r="V243" s="586"/>
      <c r="W243" s="586"/>
      <c r="X243" s="586"/>
      <c r="Y243" s="586"/>
      <c r="Z243" s="586"/>
    </row>
    <row r="244" spans="1:26" ht="15.75" customHeight="1">
      <c r="A244" s="586"/>
      <c r="B244" s="586"/>
      <c r="C244" s="586"/>
      <c r="D244" s="586"/>
      <c r="E244" s="586"/>
      <c r="F244" s="586"/>
      <c r="G244" s="586"/>
      <c r="H244" s="586"/>
      <c r="I244" s="586"/>
      <c r="J244" s="586"/>
      <c r="K244" s="609"/>
      <c r="L244" s="586"/>
      <c r="M244" s="609"/>
      <c r="N244" s="586"/>
      <c r="O244" s="609"/>
      <c r="P244" s="586"/>
      <c r="Q244" s="586"/>
      <c r="R244" s="586"/>
      <c r="S244" s="586"/>
      <c r="T244" s="586"/>
      <c r="U244" s="586"/>
      <c r="V244" s="586"/>
      <c r="W244" s="586"/>
      <c r="X244" s="586"/>
      <c r="Y244" s="586"/>
      <c r="Z244" s="586"/>
    </row>
    <row r="245" spans="1:26" ht="15.75" customHeight="1">
      <c r="A245" s="586"/>
      <c r="B245" s="586"/>
      <c r="C245" s="586"/>
      <c r="D245" s="586"/>
      <c r="E245" s="586"/>
      <c r="F245" s="586"/>
      <c r="G245" s="586"/>
      <c r="H245" s="586"/>
      <c r="I245" s="586"/>
      <c r="J245" s="586"/>
      <c r="K245" s="609"/>
      <c r="L245" s="586"/>
      <c r="M245" s="609"/>
      <c r="N245" s="586"/>
      <c r="O245" s="609"/>
      <c r="P245" s="586"/>
      <c r="Q245" s="586"/>
      <c r="R245" s="586"/>
      <c r="S245" s="586"/>
      <c r="T245" s="586"/>
      <c r="U245" s="586"/>
      <c r="V245" s="586"/>
      <c r="W245" s="586"/>
      <c r="X245" s="586"/>
      <c r="Y245" s="586"/>
      <c r="Z245" s="586"/>
    </row>
    <row r="246" spans="1:26" ht="15.75" customHeight="1">
      <c r="A246" s="586"/>
      <c r="B246" s="586"/>
      <c r="C246" s="586"/>
      <c r="D246" s="586"/>
      <c r="E246" s="586"/>
      <c r="F246" s="586"/>
      <c r="G246" s="586"/>
      <c r="H246" s="586"/>
      <c r="I246" s="586"/>
      <c r="J246" s="586"/>
      <c r="K246" s="609"/>
      <c r="L246" s="586"/>
      <c r="M246" s="609"/>
      <c r="N246" s="586"/>
      <c r="O246" s="609"/>
      <c r="P246" s="586"/>
      <c r="Q246" s="586"/>
      <c r="R246" s="586"/>
      <c r="S246" s="586"/>
      <c r="T246" s="586"/>
      <c r="U246" s="586"/>
      <c r="V246" s="586"/>
      <c r="W246" s="586"/>
      <c r="X246" s="586"/>
      <c r="Y246" s="586"/>
      <c r="Z246" s="586"/>
    </row>
    <row r="247" spans="1:26" ht="15.75" customHeight="1">
      <c r="A247" s="586"/>
      <c r="B247" s="586"/>
      <c r="C247" s="586"/>
      <c r="D247" s="586"/>
      <c r="E247" s="586"/>
      <c r="F247" s="586"/>
      <c r="G247" s="586"/>
      <c r="H247" s="586"/>
      <c r="I247" s="586"/>
      <c r="J247" s="586"/>
      <c r="K247" s="609"/>
      <c r="L247" s="586"/>
      <c r="M247" s="609"/>
      <c r="N247" s="586"/>
      <c r="O247" s="609"/>
      <c r="P247" s="586"/>
      <c r="Q247" s="586"/>
      <c r="R247" s="586"/>
      <c r="S247" s="586"/>
      <c r="T247" s="586"/>
      <c r="U247" s="586"/>
      <c r="V247" s="586"/>
      <c r="W247" s="586"/>
      <c r="X247" s="586"/>
      <c r="Y247" s="586"/>
      <c r="Z247" s="586"/>
    </row>
    <row r="248" spans="1:26" ht="15.75" customHeight="1">
      <c r="A248" s="586"/>
      <c r="B248" s="586"/>
      <c r="C248" s="586"/>
      <c r="D248" s="586"/>
      <c r="E248" s="586"/>
      <c r="F248" s="586"/>
      <c r="G248" s="586"/>
      <c r="H248" s="586"/>
      <c r="I248" s="586"/>
      <c r="J248" s="586"/>
      <c r="K248" s="609"/>
      <c r="L248" s="586"/>
      <c r="M248" s="609"/>
      <c r="N248" s="586"/>
      <c r="O248" s="609"/>
      <c r="P248" s="586"/>
      <c r="Q248" s="586"/>
      <c r="R248" s="586"/>
      <c r="S248" s="586"/>
      <c r="T248" s="586"/>
      <c r="U248" s="586"/>
      <c r="V248" s="586"/>
      <c r="W248" s="586"/>
      <c r="X248" s="586"/>
      <c r="Y248" s="586"/>
      <c r="Z248" s="586"/>
    </row>
    <row r="249" spans="1:26" ht="15.75" customHeight="1">
      <c r="A249" s="586"/>
      <c r="B249" s="586"/>
      <c r="C249" s="586"/>
      <c r="D249" s="586"/>
      <c r="E249" s="586"/>
      <c r="F249" s="586"/>
      <c r="G249" s="586"/>
      <c r="H249" s="586"/>
      <c r="I249" s="586"/>
      <c r="J249" s="586"/>
      <c r="K249" s="609"/>
      <c r="L249" s="586"/>
      <c r="M249" s="609"/>
      <c r="N249" s="586"/>
      <c r="O249" s="609"/>
      <c r="P249" s="586"/>
      <c r="Q249" s="586"/>
      <c r="R249" s="586"/>
      <c r="S249" s="586"/>
      <c r="T249" s="586"/>
      <c r="U249" s="586"/>
      <c r="V249" s="586"/>
      <c r="W249" s="586"/>
      <c r="X249" s="586"/>
      <c r="Y249" s="586"/>
      <c r="Z249" s="586"/>
    </row>
    <row r="250" spans="1:26" ht="15.75" customHeight="1">
      <c r="A250" s="586"/>
      <c r="B250" s="586"/>
      <c r="C250" s="586"/>
      <c r="D250" s="586"/>
      <c r="E250" s="586"/>
      <c r="F250" s="586"/>
      <c r="G250" s="586"/>
      <c r="H250" s="586"/>
      <c r="I250" s="586"/>
      <c r="J250" s="586"/>
      <c r="K250" s="609"/>
      <c r="L250" s="586"/>
      <c r="M250" s="609"/>
      <c r="N250" s="586"/>
      <c r="O250" s="609"/>
      <c r="P250" s="586"/>
      <c r="Q250" s="586"/>
      <c r="R250" s="586"/>
      <c r="S250" s="586"/>
      <c r="T250" s="586"/>
      <c r="U250" s="586"/>
      <c r="V250" s="586"/>
      <c r="W250" s="586"/>
      <c r="X250" s="586"/>
      <c r="Y250" s="586"/>
      <c r="Z250" s="586"/>
    </row>
    <row r="251" spans="1:26" ht="15.75" customHeight="1">
      <c r="A251" s="586"/>
      <c r="B251" s="586"/>
      <c r="C251" s="586"/>
      <c r="D251" s="586"/>
      <c r="E251" s="586"/>
      <c r="F251" s="586"/>
      <c r="G251" s="586"/>
      <c r="H251" s="586"/>
      <c r="I251" s="586"/>
      <c r="J251" s="586"/>
      <c r="K251" s="609"/>
      <c r="L251" s="586"/>
      <c r="M251" s="609"/>
      <c r="N251" s="586"/>
      <c r="O251" s="609"/>
      <c r="P251" s="586"/>
      <c r="Q251" s="586"/>
      <c r="R251" s="586"/>
      <c r="S251" s="586"/>
      <c r="T251" s="586"/>
      <c r="U251" s="586"/>
      <c r="V251" s="586"/>
      <c r="W251" s="586"/>
      <c r="X251" s="586"/>
      <c r="Y251" s="586"/>
      <c r="Z251" s="586"/>
    </row>
    <row r="252" spans="1:26" ht="15.75" customHeight="1">
      <c r="A252" s="586"/>
      <c r="B252" s="586"/>
      <c r="C252" s="586"/>
      <c r="D252" s="586"/>
      <c r="E252" s="586"/>
      <c r="F252" s="586"/>
      <c r="G252" s="586"/>
      <c r="H252" s="586"/>
      <c r="I252" s="586"/>
      <c r="J252" s="586"/>
      <c r="K252" s="609"/>
      <c r="L252" s="586"/>
      <c r="M252" s="609"/>
      <c r="N252" s="586"/>
      <c r="O252" s="609"/>
      <c r="P252" s="586"/>
      <c r="Q252" s="586"/>
      <c r="R252" s="586"/>
      <c r="S252" s="586"/>
      <c r="T252" s="586"/>
      <c r="U252" s="586"/>
      <c r="V252" s="586"/>
      <c r="W252" s="586"/>
      <c r="X252" s="586"/>
      <c r="Y252" s="586"/>
      <c r="Z252" s="586"/>
    </row>
    <row r="253" spans="1:26" ht="15.75" customHeight="1">
      <c r="A253" s="586"/>
      <c r="B253" s="586"/>
      <c r="C253" s="586"/>
      <c r="D253" s="586"/>
      <c r="E253" s="586"/>
      <c r="F253" s="586"/>
      <c r="G253" s="586"/>
      <c r="H253" s="586"/>
      <c r="I253" s="586"/>
      <c r="J253" s="586"/>
      <c r="K253" s="609"/>
      <c r="L253" s="586"/>
      <c r="M253" s="609"/>
      <c r="N253" s="586"/>
      <c r="O253" s="609"/>
      <c r="P253" s="586"/>
      <c r="Q253" s="586"/>
      <c r="R253" s="586"/>
      <c r="S253" s="586"/>
      <c r="T253" s="586"/>
      <c r="U253" s="586"/>
      <c r="V253" s="586"/>
      <c r="W253" s="586"/>
      <c r="X253" s="586"/>
      <c r="Y253" s="586"/>
      <c r="Z253" s="586"/>
    </row>
    <row r="254" spans="1:26" ht="15.75" customHeight="1">
      <c r="A254" s="586"/>
      <c r="B254" s="586"/>
      <c r="C254" s="586"/>
      <c r="D254" s="586"/>
      <c r="E254" s="586"/>
      <c r="F254" s="586"/>
      <c r="G254" s="586"/>
      <c r="H254" s="586"/>
      <c r="I254" s="586"/>
      <c r="J254" s="586"/>
      <c r="K254" s="609"/>
      <c r="L254" s="586"/>
      <c r="M254" s="609"/>
      <c r="N254" s="586"/>
      <c r="O254" s="609"/>
      <c r="P254" s="586"/>
      <c r="Q254" s="586"/>
      <c r="R254" s="586"/>
      <c r="S254" s="586"/>
      <c r="T254" s="586"/>
      <c r="U254" s="586"/>
      <c r="V254" s="586"/>
      <c r="W254" s="586"/>
      <c r="X254" s="586"/>
      <c r="Y254" s="586"/>
      <c r="Z254" s="586"/>
    </row>
    <row r="255" spans="1:26" ht="15.75" customHeight="1">
      <c r="A255" s="586"/>
      <c r="B255" s="586"/>
      <c r="C255" s="586"/>
      <c r="D255" s="586"/>
      <c r="E255" s="586"/>
      <c r="F255" s="586"/>
      <c r="G255" s="586"/>
      <c r="H255" s="586"/>
      <c r="I255" s="586"/>
      <c r="J255" s="586"/>
      <c r="K255" s="609"/>
      <c r="L255" s="586"/>
      <c r="M255" s="609"/>
      <c r="N255" s="586"/>
      <c r="O255" s="609"/>
      <c r="P255" s="586"/>
      <c r="Q255" s="586"/>
      <c r="R255" s="586"/>
      <c r="S255" s="586"/>
      <c r="T255" s="586"/>
      <c r="U255" s="586"/>
      <c r="V255" s="586"/>
      <c r="W255" s="586"/>
      <c r="X255" s="586"/>
      <c r="Y255" s="586"/>
      <c r="Z255" s="586"/>
    </row>
    <row r="256" spans="1:26" ht="15.75" customHeight="1">
      <c r="A256" s="586"/>
      <c r="B256" s="586"/>
      <c r="C256" s="586"/>
      <c r="D256" s="586"/>
      <c r="E256" s="586"/>
      <c r="F256" s="586"/>
      <c r="G256" s="586"/>
      <c r="H256" s="586"/>
      <c r="I256" s="586"/>
      <c r="J256" s="586"/>
      <c r="K256" s="609"/>
      <c r="L256" s="586"/>
      <c r="M256" s="609"/>
      <c r="N256" s="586"/>
      <c r="O256" s="609"/>
      <c r="P256" s="586"/>
      <c r="Q256" s="586"/>
      <c r="R256" s="586"/>
      <c r="S256" s="586"/>
      <c r="T256" s="586"/>
      <c r="U256" s="586"/>
      <c r="V256" s="586"/>
      <c r="W256" s="586"/>
      <c r="X256" s="586"/>
      <c r="Y256" s="586"/>
      <c r="Z256" s="586"/>
    </row>
    <row r="257" spans="1:26" ht="15.75" customHeight="1">
      <c r="A257" s="586"/>
      <c r="B257" s="586"/>
      <c r="C257" s="586"/>
      <c r="D257" s="586"/>
      <c r="E257" s="586"/>
      <c r="F257" s="586"/>
      <c r="G257" s="586"/>
      <c r="H257" s="586"/>
      <c r="I257" s="586"/>
      <c r="J257" s="586"/>
      <c r="K257" s="609"/>
      <c r="L257" s="586"/>
      <c r="M257" s="609"/>
      <c r="N257" s="586"/>
      <c r="O257" s="609"/>
      <c r="P257" s="586"/>
      <c r="Q257" s="586"/>
      <c r="R257" s="586"/>
      <c r="S257" s="586"/>
      <c r="T257" s="586"/>
      <c r="U257" s="586"/>
      <c r="V257" s="586"/>
      <c r="W257" s="586"/>
      <c r="X257" s="586"/>
      <c r="Y257" s="586"/>
      <c r="Z257" s="586"/>
    </row>
    <row r="258" spans="1:26" ht="15.75" customHeight="1">
      <c r="A258" s="586"/>
      <c r="B258" s="586"/>
      <c r="C258" s="586"/>
      <c r="D258" s="586"/>
      <c r="E258" s="586"/>
      <c r="F258" s="586"/>
      <c r="G258" s="586"/>
      <c r="H258" s="586"/>
      <c r="I258" s="586"/>
      <c r="J258" s="586"/>
      <c r="K258" s="609"/>
      <c r="L258" s="586"/>
      <c r="M258" s="609"/>
      <c r="N258" s="586"/>
      <c r="O258" s="609"/>
      <c r="P258" s="586"/>
      <c r="Q258" s="586"/>
      <c r="R258" s="586"/>
      <c r="S258" s="586"/>
      <c r="T258" s="586"/>
      <c r="U258" s="586"/>
      <c r="V258" s="586"/>
      <c r="W258" s="586"/>
      <c r="X258" s="586"/>
      <c r="Y258" s="586"/>
      <c r="Z258" s="586"/>
    </row>
    <row r="259" spans="1:26" ht="15.75" customHeight="1">
      <c r="A259" s="586"/>
      <c r="B259" s="586"/>
      <c r="C259" s="586"/>
      <c r="D259" s="586"/>
      <c r="E259" s="586"/>
      <c r="F259" s="586"/>
      <c r="G259" s="586"/>
      <c r="H259" s="586"/>
      <c r="I259" s="586"/>
      <c r="J259" s="586"/>
      <c r="K259" s="609"/>
      <c r="L259" s="586"/>
      <c r="M259" s="609"/>
      <c r="N259" s="586"/>
      <c r="O259" s="609"/>
      <c r="P259" s="586"/>
      <c r="Q259" s="586"/>
      <c r="R259" s="586"/>
      <c r="S259" s="586"/>
      <c r="T259" s="586"/>
      <c r="U259" s="586"/>
      <c r="V259" s="586"/>
      <c r="W259" s="586"/>
      <c r="X259" s="586"/>
      <c r="Y259" s="586"/>
      <c r="Z259" s="586"/>
    </row>
    <row r="260" spans="1:26" ht="15.75" customHeight="1">
      <c r="A260" s="586"/>
      <c r="B260" s="586"/>
      <c r="C260" s="586"/>
      <c r="D260" s="586"/>
      <c r="E260" s="586"/>
      <c r="F260" s="586"/>
      <c r="G260" s="586"/>
      <c r="H260" s="586"/>
      <c r="I260" s="586"/>
      <c r="J260" s="586"/>
      <c r="K260" s="609"/>
      <c r="L260" s="586"/>
      <c r="M260" s="609"/>
      <c r="N260" s="586"/>
      <c r="O260" s="609"/>
      <c r="P260" s="586"/>
      <c r="Q260" s="586"/>
      <c r="R260" s="586"/>
      <c r="S260" s="586"/>
      <c r="T260" s="586"/>
      <c r="U260" s="586"/>
      <c r="V260" s="586"/>
      <c r="W260" s="586"/>
      <c r="X260" s="586"/>
      <c r="Y260" s="586"/>
      <c r="Z260" s="586"/>
    </row>
    <row r="261" spans="1:26" ht="15.75" customHeight="1">
      <c r="A261" s="586"/>
      <c r="B261" s="586"/>
      <c r="C261" s="586"/>
      <c r="D261" s="586"/>
      <c r="E261" s="586"/>
      <c r="F261" s="586"/>
      <c r="G261" s="586"/>
      <c r="H261" s="586"/>
      <c r="I261" s="586"/>
      <c r="J261" s="586"/>
      <c r="K261" s="609"/>
      <c r="L261" s="586"/>
      <c r="M261" s="609"/>
      <c r="N261" s="586"/>
      <c r="O261" s="609"/>
      <c r="P261" s="586"/>
      <c r="Q261" s="586"/>
      <c r="R261" s="586"/>
      <c r="S261" s="586"/>
      <c r="T261" s="586"/>
      <c r="U261" s="586"/>
      <c r="V261" s="586"/>
      <c r="W261" s="586"/>
      <c r="X261" s="586"/>
      <c r="Y261" s="586"/>
      <c r="Z261" s="586"/>
    </row>
    <row r="262" spans="1:26" ht="15.75" customHeight="1">
      <c r="A262" s="586"/>
      <c r="B262" s="586"/>
      <c r="C262" s="586"/>
      <c r="D262" s="586"/>
      <c r="E262" s="586"/>
      <c r="F262" s="586"/>
      <c r="G262" s="586"/>
      <c r="H262" s="586"/>
      <c r="I262" s="586"/>
      <c r="J262" s="586"/>
      <c r="K262" s="609"/>
      <c r="L262" s="586"/>
      <c r="M262" s="609"/>
      <c r="N262" s="586"/>
      <c r="O262" s="609"/>
      <c r="P262" s="586"/>
      <c r="Q262" s="586"/>
      <c r="R262" s="586"/>
      <c r="S262" s="586"/>
      <c r="T262" s="586"/>
      <c r="U262" s="586"/>
      <c r="V262" s="586"/>
      <c r="W262" s="586"/>
      <c r="X262" s="586"/>
      <c r="Y262" s="586"/>
      <c r="Z262" s="586"/>
    </row>
    <row r="263" spans="1:26" ht="15.75" customHeight="1">
      <c r="A263" s="586"/>
      <c r="B263" s="586"/>
      <c r="C263" s="586"/>
      <c r="D263" s="586"/>
      <c r="E263" s="586"/>
      <c r="F263" s="586"/>
      <c r="G263" s="586"/>
      <c r="H263" s="586"/>
      <c r="I263" s="586"/>
      <c r="J263" s="586"/>
      <c r="K263" s="609"/>
      <c r="L263" s="586"/>
      <c r="M263" s="609"/>
      <c r="N263" s="586"/>
      <c r="O263" s="609"/>
      <c r="P263" s="586"/>
      <c r="Q263" s="586"/>
      <c r="R263" s="586"/>
      <c r="S263" s="586"/>
      <c r="T263" s="586"/>
      <c r="U263" s="586"/>
      <c r="V263" s="586"/>
      <c r="W263" s="586"/>
      <c r="X263" s="586"/>
      <c r="Y263" s="586"/>
      <c r="Z263" s="586"/>
    </row>
    <row r="264" spans="1:26" ht="15.75" customHeight="1">
      <c r="A264" s="586"/>
      <c r="B264" s="586"/>
      <c r="C264" s="586"/>
      <c r="D264" s="586"/>
      <c r="E264" s="586"/>
      <c r="F264" s="586"/>
      <c r="G264" s="586"/>
      <c r="H264" s="586"/>
      <c r="I264" s="586"/>
      <c r="J264" s="586"/>
      <c r="K264" s="609"/>
      <c r="L264" s="586"/>
      <c r="M264" s="609"/>
      <c r="N264" s="586"/>
      <c r="O264" s="609"/>
      <c r="P264" s="586"/>
      <c r="Q264" s="586"/>
      <c r="R264" s="586"/>
      <c r="S264" s="586"/>
      <c r="T264" s="586"/>
      <c r="U264" s="586"/>
      <c r="V264" s="586"/>
      <c r="W264" s="586"/>
      <c r="X264" s="586"/>
      <c r="Y264" s="586"/>
      <c r="Z264" s="586"/>
    </row>
    <row r="265" spans="1:26" ht="15.75" customHeight="1">
      <c r="A265" s="586"/>
      <c r="B265" s="586"/>
      <c r="C265" s="586"/>
      <c r="D265" s="586"/>
      <c r="E265" s="586"/>
      <c r="F265" s="586"/>
      <c r="G265" s="586"/>
      <c r="H265" s="586"/>
      <c r="I265" s="586"/>
      <c r="J265" s="586"/>
      <c r="K265" s="609"/>
      <c r="L265" s="586"/>
      <c r="M265" s="609"/>
      <c r="N265" s="586"/>
      <c r="O265" s="609"/>
      <c r="P265" s="586"/>
      <c r="Q265" s="586"/>
      <c r="R265" s="586"/>
      <c r="S265" s="586"/>
      <c r="T265" s="586"/>
      <c r="U265" s="586"/>
      <c r="V265" s="586"/>
      <c r="W265" s="586"/>
      <c r="X265" s="586"/>
      <c r="Y265" s="586"/>
      <c r="Z265" s="586"/>
    </row>
    <row r="266" spans="1:26" ht="15.75" customHeight="1">
      <c r="A266" s="586"/>
      <c r="B266" s="586"/>
      <c r="C266" s="586"/>
      <c r="D266" s="586"/>
      <c r="E266" s="586"/>
      <c r="F266" s="586"/>
      <c r="G266" s="586"/>
      <c r="H266" s="586"/>
      <c r="I266" s="586"/>
      <c r="J266" s="586"/>
      <c r="K266" s="609"/>
      <c r="L266" s="586"/>
      <c r="M266" s="609"/>
      <c r="N266" s="586"/>
      <c r="O266" s="609"/>
      <c r="P266" s="586"/>
      <c r="Q266" s="586"/>
      <c r="R266" s="586"/>
      <c r="S266" s="586"/>
      <c r="T266" s="586"/>
      <c r="U266" s="586"/>
      <c r="V266" s="586"/>
      <c r="W266" s="586"/>
      <c r="X266" s="586"/>
      <c r="Y266" s="586"/>
      <c r="Z266" s="586"/>
    </row>
    <row r="267" spans="1:26" ht="15.75" customHeight="1">
      <c r="A267" s="586"/>
      <c r="B267" s="586"/>
      <c r="C267" s="586"/>
      <c r="D267" s="586"/>
      <c r="E267" s="586"/>
      <c r="F267" s="586"/>
      <c r="G267" s="586"/>
      <c r="H267" s="586"/>
      <c r="I267" s="586"/>
      <c r="J267" s="586"/>
      <c r="K267" s="609"/>
      <c r="L267" s="586"/>
      <c r="M267" s="609"/>
      <c r="N267" s="586"/>
      <c r="O267" s="609"/>
      <c r="P267" s="586"/>
      <c r="Q267" s="586"/>
      <c r="R267" s="586"/>
      <c r="S267" s="586"/>
      <c r="T267" s="586"/>
      <c r="U267" s="586"/>
      <c r="V267" s="586"/>
      <c r="W267" s="586"/>
      <c r="X267" s="586"/>
      <c r="Y267" s="586"/>
      <c r="Z267" s="586"/>
    </row>
    <row r="268" spans="1:26" ht="15.75" customHeight="1">
      <c r="A268" s="586"/>
      <c r="B268" s="586"/>
      <c r="C268" s="586"/>
      <c r="D268" s="586"/>
      <c r="E268" s="586"/>
      <c r="F268" s="586"/>
      <c r="G268" s="586"/>
      <c r="H268" s="586"/>
      <c r="I268" s="586"/>
      <c r="J268" s="586"/>
      <c r="K268" s="609"/>
      <c r="L268" s="586"/>
      <c r="M268" s="609"/>
      <c r="N268" s="586"/>
      <c r="O268" s="609"/>
      <c r="P268" s="586"/>
      <c r="Q268" s="586"/>
      <c r="R268" s="586"/>
      <c r="S268" s="586"/>
      <c r="T268" s="586"/>
      <c r="U268" s="586"/>
      <c r="V268" s="586"/>
      <c r="W268" s="586"/>
      <c r="X268" s="586"/>
      <c r="Y268" s="586"/>
      <c r="Z268" s="586"/>
    </row>
    <row r="269" spans="1:26" ht="15.75" customHeight="1">
      <c r="A269" s="586"/>
      <c r="B269" s="586"/>
      <c r="C269" s="586"/>
      <c r="D269" s="586"/>
      <c r="E269" s="586"/>
      <c r="F269" s="586"/>
      <c r="G269" s="586"/>
      <c r="H269" s="586"/>
      <c r="I269" s="586"/>
      <c r="J269" s="586"/>
      <c r="K269" s="609"/>
      <c r="L269" s="586"/>
      <c r="M269" s="609"/>
      <c r="N269" s="586"/>
      <c r="O269" s="609"/>
      <c r="P269" s="586"/>
      <c r="Q269" s="586"/>
      <c r="R269" s="586"/>
      <c r="S269" s="586"/>
      <c r="T269" s="586"/>
      <c r="U269" s="586"/>
      <c r="V269" s="586"/>
      <c r="W269" s="586"/>
      <c r="X269" s="586"/>
      <c r="Y269" s="586"/>
      <c r="Z269" s="586"/>
    </row>
    <row r="270" spans="1:26" ht="15.75" customHeight="1">
      <c r="A270" s="586"/>
      <c r="B270" s="586"/>
      <c r="C270" s="586"/>
      <c r="D270" s="586"/>
      <c r="E270" s="586"/>
      <c r="F270" s="586"/>
      <c r="G270" s="586"/>
      <c r="H270" s="586"/>
      <c r="I270" s="586"/>
      <c r="J270" s="586"/>
      <c r="K270" s="609"/>
      <c r="L270" s="586"/>
      <c r="M270" s="609"/>
      <c r="N270" s="586"/>
      <c r="O270" s="609"/>
      <c r="P270" s="586"/>
      <c r="Q270" s="586"/>
      <c r="R270" s="586"/>
      <c r="S270" s="586"/>
      <c r="T270" s="586"/>
      <c r="U270" s="586"/>
      <c r="V270" s="586"/>
      <c r="W270" s="586"/>
      <c r="X270" s="586"/>
      <c r="Y270" s="586"/>
      <c r="Z270" s="586"/>
    </row>
    <row r="271" spans="1:26" ht="15.75" customHeight="1">
      <c r="A271" s="586"/>
      <c r="B271" s="586"/>
      <c r="C271" s="586"/>
      <c r="D271" s="586"/>
      <c r="E271" s="586"/>
      <c r="F271" s="586"/>
      <c r="G271" s="586"/>
      <c r="H271" s="586"/>
      <c r="I271" s="586"/>
      <c r="J271" s="586"/>
      <c r="K271" s="609"/>
      <c r="L271" s="586"/>
      <c r="M271" s="609"/>
      <c r="N271" s="586"/>
      <c r="O271" s="609"/>
      <c r="P271" s="586"/>
      <c r="Q271" s="586"/>
      <c r="R271" s="586"/>
      <c r="S271" s="586"/>
      <c r="T271" s="586"/>
      <c r="U271" s="586"/>
      <c r="V271" s="586"/>
      <c r="W271" s="586"/>
      <c r="X271" s="586"/>
      <c r="Y271" s="586"/>
      <c r="Z271" s="586"/>
    </row>
    <row r="272" spans="1:26" ht="15.75" customHeight="1">
      <c r="A272" s="586"/>
      <c r="B272" s="586"/>
      <c r="C272" s="586"/>
      <c r="D272" s="586"/>
      <c r="E272" s="586"/>
      <c r="F272" s="586"/>
      <c r="G272" s="586"/>
      <c r="H272" s="586"/>
      <c r="I272" s="586"/>
      <c r="J272" s="586"/>
      <c r="K272" s="609"/>
      <c r="L272" s="586"/>
      <c r="M272" s="609"/>
      <c r="N272" s="586"/>
      <c r="O272" s="609"/>
      <c r="P272" s="586"/>
      <c r="Q272" s="586"/>
      <c r="R272" s="586"/>
      <c r="S272" s="586"/>
      <c r="T272" s="586"/>
      <c r="U272" s="586"/>
      <c r="V272" s="586"/>
      <c r="W272" s="586"/>
      <c r="X272" s="586"/>
      <c r="Y272" s="586"/>
      <c r="Z272" s="586"/>
    </row>
    <row r="273" spans="1:26" ht="15.75" customHeight="1">
      <c r="A273" s="586"/>
      <c r="B273" s="586"/>
      <c r="C273" s="586"/>
      <c r="D273" s="586"/>
      <c r="E273" s="586"/>
      <c r="F273" s="586"/>
      <c r="G273" s="586"/>
      <c r="H273" s="586"/>
      <c r="I273" s="586"/>
      <c r="J273" s="586"/>
      <c r="K273" s="609"/>
      <c r="L273" s="586"/>
      <c r="M273" s="609"/>
      <c r="N273" s="586"/>
      <c r="O273" s="609"/>
      <c r="P273" s="586"/>
      <c r="Q273" s="586"/>
      <c r="R273" s="586"/>
      <c r="S273" s="586"/>
      <c r="T273" s="586"/>
      <c r="U273" s="586"/>
      <c r="V273" s="586"/>
      <c r="W273" s="586"/>
      <c r="X273" s="586"/>
      <c r="Y273" s="586"/>
      <c r="Z273" s="586"/>
    </row>
    <row r="274" spans="1:26" ht="15.75" customHeight="1">
      <c r="A274" s="586"/>
      <c r="B274" s="586"/>
      <c r="C274" s="586"/>
      <c r="D274" s="586"/>
      <c r="E274" s="586"/>
      <c r="F274" s="586"/>
      <c r="G274" s="586"/>
      <c r="H274" s="586"/>
      <c r="I274" s="586"/>
      <c r="J274" s="586"/>
      <c r="K274" s="609"/>
      <c r="L274" s="586"/>
      <c r="M274" s="609"/>
      <c r="N274" s="586"/>
      <c r="O274" s="609"/>
      <c r="P274" s="586"/>
      <c r="Q274" s="586"/>
      <c r="R274" s="586"/>
      <c r="S274" s="586"/>
      <c r="T274" s="586"/>
      <c r="U274" s="586"/>
      <c r="V274" s="586"/>
      <c r="W274" s="586"/>
      <c r="X274" s="586"/>
      <c r="Y274" s="586"/>
      <c r="Z274" s="586"/>
    </row>
    <row r="275" spans="1:26" ht="15.75" customHeight="1">
      <c r="A275" s="586"/>
      <c r="B275" s="586"/>
      <c r="C275" s="586"/>
      <c r="D275" s="586"/>
      <c r="E275" s="586"/>
      <c r="F275" s="586"/>
      <c r="G275" s="586"/>
      <c r="H275" s="586"/>
      <c r="I275" s="586"/>
      <c r="J275" s="586"/>
      <c r="K275" s="609"/>
      <c r="L275" s="586"/>
      <c r="M275" s="609"/>
      <c r="N275" s="586"/>
      <c r="O275" s="609"/>
      <c r="P275" s="586"/>
      <c r="Q275" s="586"/>
      <c r="R275" s="586"/>
      <c r="S275" s="586"/>
      <c r="T275" s="586"/>
      <c r="U275" s="586"/>
      <c r="V275" s="586"/>
      <c r="W275" s="586"/>
      <c r="X275" s="586"/>
      <c r="Y275" s="586"/>
      <c r="Z275" s="586"/>
    </row>
    <row r="276" spans="1:26" ht="15.75" customHeight="1">
      <c r="A276" s="586"/>
      <c r="B276" s="586"/>
      <c r="C276" s="586"/>
      <c r="D276" s="586"/>
      <c r="E276" s="586"/>
      <c r="F276" s="586"/>
      <c r="G276" s="586"/>
      <c r="H276" s="586"/>
      <c r="I276" s="586"/>
      <c r="J276" s="586"/>
      <c r="K276" s="609"/>
      <c r="L276" s="586"/>
      <c r="M276" s="609"/>
      <c r="N276" s="586"/>
      <c r="O276" s="609"/>
      <c r="P276" s="586"/>
      <c r="Q276" s="586"/>
      <c r="R276" s="586"/>
      <c r="S276" s="586"/>
      <c r="T276" s="586"/>
      <c r="U276" s="586"/>
      <c r="V276" s="586"/>
      <c r="W276" s="586"/>
      <c r="X276" s="586"/>
      <c r="Y276" s="586"/>
      <c r="Z276" s="586"/>
    </row>
    <row r="277" spans="1:26" ht="15.75" customHeight="1">
      <c r="A277" s="586"/>
      <c r="B277" s="586"/>
      <c r="C277" s="586"/>
      <c r="D277" s="586"/>
      <c r="E277" s="586"/>
      <c r="F277" s="586"/>
      <c r="G277" s="586"/>
      <c r="H277" s="586"/>
      <c r="I277" s="586"/>
      <c r="J277" s="586"/>
      <c r="K277" s="609"/>
      <c r="L277" s="586"/>
      <c r="M277" s="609"/>
      <c r="N277" s="586"/>
      <c r="O277" s="609"/>
      <c r="P277" s="586"/>
      <c r="Q277" s="586"/>
      <c r="R277" s="586"/>
      <c r="S277" s="586"/>
      <c r="T277" s="586"/>
      <c r="U277" s="586"/>
      <c r="V277" s="586"/>
      <c r="W277" s="586"/>
      <c r="X277" s="586"/>
      <c r="Y277" s="586"/>
      <c r="Z277" s="586"/>
    </row>
    <row r="278" spans="1:26" ht="15.75" customHeight="1">
      <c r="A278" s="586"/>
      <c r="B278" s="586"/>
      <c r="C278" s="586"/>
      <c r="D278" s="586"/>
      <c r="E278" s="586"/>
      <c r="F278" s="586"/>
      <c r="G278" s="586"/>
      <c r="H278" s="586"/>
      <c r="I278" s="586"/>
      <c r="J278" s="586"/>
      <c r="K278" s="609"/>
      <c r="L278" s="586"/>
      <c r="M278" s="609"/>
      <c r="N278" s="586"/>
      <c r="O278" s="609"/>
      <c r="P278" s="586"/>
      <c r="Q278" s="586"/>
      <c r="R278" s="586"/>
      <c r="S278" s="586"/>
      <c r="T278" s="586"/>
      <c r="U278" s="586"/>
      <c r="V278" s="586"/>
      <c r="W278" s="586"/>
      <c r="X278" s="586"/>
      <c r="Y278" s="586"/>
      <c r="Z278" s="586"/>
    </row>
    <row r="279" spans="1:26" ht="15.75" customHeight="1">
      <c r="A279" s="586"/>
      <c r="B279" s="586"/>
      <c r="C279" s="586"/>
      <c r="D279" s="586"/>
      <c r="E279" s="586"/>
      <c r="F279" s="586"/>
      <c r="G279" s="586"/>
      <c r="H279" s="586"/>
      <c r="I279" s="586"/>
      <c r="J279" s="586"/>
      <c r="K279" s="609"/>
      <c r="L279" s="586"/>
      <c r="M279" s="609"/>
      <c r="N279" s="586"/>
      <c r="O279" s="609"/>
      <c r="P279" s="586"/>
      <c r="Q279" s="586"/>
      <c r="R279" s="586"/>
      <c r="S279" s="586"/>
      <c r="T279" s="586"/>
      <c r="U279" s="586"/>
      <c r="V279" s="586"/>
      <c r="W279" s="586"/>
      <c r="X279" s="586"/>
      <c r="Y279" s="586"/>
      <c r="Z279" s="586"/>
    </row>
    <row r="280" spans="1:26" ht="15.75" customHeight="1">
      <c r="A280" s="586"/>
      <c r="B280" s="586"/>
      <c r="C280" s="586"/>
      <c r="D280" s="586"/>
      <c r="E280" s="586"/>
      <c r="F280" s="586"/>
      <c r="G280" s="586"/>
      <c r="H280" s="586"/>
      <c r="I280" s="586"/>
      <c r="J280" s="586"/>
      <c r="K280" s="609"/>
      <c r="L280" s="586"/>
      <c r="M280" s="609"/>
      <c r="N280" s="586"/>
      <c r="O280" s="609"/>
      <c r="P280" s="586"/>
      <c r="Q280" s="586"/>
      <c r="R280" s="586"/>
      <c r="S280" s="586"/>
      <c r="T280" s="586"/>
      <c r="U280" s="586"/>
      <c r="V280" s="586"/>
      <c r="W280" s="586"/>
      <c r="X280" s="586"/>
      <c r="Y280" s="586"/>
      <c r="Z280" s="586"/>
    </row>
    <row r="281" spans="1:26" ht="15.75" customHeight="1">
      <c r="A281" s="586"/>
      <c r="B281" s="586"/>
      <c r="C281" s="586"/>
      <c r="D281" s="586"/>
      <c r="E281" s="586"/>
      <c r="F281" s="586"/>
      <c r="G281" s="586"/>
      <c r="H281" s="586"/>
      <c r="I281" s="586"/>
      <c r="J281" s="586"/>
      <c r="K281" s="609"/>
      <c r="L281" s="586"/>
      <c r="M281" s="609"/>
      <c r="N281" s="586"/>
      <c r="O281" s="609"/>
      <c r="P281" s="586"/>
      <c r="Q281" s="586"/>
      <c r="R281" s="586"/>
      <c r="S281" s="586"/>
      <c r="T281" s="586"/>
      <c r="U281" s="586"/>
      <c r="V281" s="586"/>
      <c r="W281" s="586"/>
      <c r="X281" s="586"/>
      <c r="Y281" s="586"/>
      <c r="Z281" s="586"/>
    </row>
    <row r="282" spans="1:26" ht="15.75" customHeight="1">
      <c r="A282" s="586"/>
      <c r="B282" s="586"/>
      <c r="C282" s="586"/>
      <c r="D282" s="586"/>
      <c r="E282" s="586"/>
      <c r="F282" s="586"/>
      <c r="G282" s="586"/>
      <c r="H282" s="586"/>
      <c r="I282" s="586"/>
      <c r="J282" s="586"/>
      <c r="K282" s="609"/>
      <c r="L282" s="586"/>
      <c r="M282" s="609"/>
      <c r="N282" s="586"/>
      <c r="O282" s="609"/>
      <c r="P282" s="586"/>
      <c r="Q282" s="586"/>
      <c r="R282" s="586"/>
      <c r="S282" s="586"/>
      <c r="T282" s="586"/>
      <c r="U282" s="586"/>
      <c r="V282" s="586"/>
      <c r="W282" s="586"/>
      <c r="X282" s="586"/>
      <c r="Y282" s="586"/>
      <c r="Z282" s="586"/>
    </row>
    <row r="283" spans="1:26" ht="15.75" customHeight="1">
      <c r="A283" s="586"/>
      <c r="B283" s="586"/>
      <c r="C283" s="586"/>
      <c r="D283" s="586"/>
      <c r="E283" s="586"/>
      <c r="F283" s="586"/>
      <c r="G283" s="586"/>
      <c r="H283" s="586"/>
      <c r="I283" s="586"/>
      <c r="J283" s="586"/>
      <c r="K283" s="609"/>
      <c r="L283" s="586"/>
      <c r="M283" s="609"/>
      <c r="N283" s="586"/>
      <c r="O283" s="609"/>
      <c r="P283" s="586"/>
      <c r="Q283" s="586"/>
      <c r="R283" s="586"/>
      <c r="S283" s="586"/>
      <c r="T283" s="586"/>
      <c r="U283" s="586"/>
      <c r="V283" s="586"/>
      <c r="W283" s="586"/>
      <c r="X283" s="586"/>
      <c r="Y283" s="586"/>
      <c r="Z283" s="586"/>
    </row>
    <row r="284" spans="1:26" ht="15.75" customHeight="1">
      <c r="A284" s="586"/>
      <c r="B284" s="586"/>
      <c r="C284" s="586"/>
      <c r="D284" s="586"/>
      <c r="E284" s="586"/>
      <c r="F284" s="586"/>
      <c r="G284" s="586"/>
      <c r="H284" s="586"/>
      <c r="I284" s="586"/>
      <c r="J284" s="586"/>
      <c r="K284" s="609"/>
      <c r="L284" s="586"/>
      <c r="M284" s="609"/>
      <c r="N284" s="586"/>
      <c r="O284" s="609"/>
      <c r="P284" s="586"/>
      <c r="Q284" s="586"/>
      <c r="R284" s="586"/>
      <c r="S284" s="586"/>
      <c r="T284" s="586"/>
      <c r="U284" s="586"/>
      <c r="V284" s="586"/>
      <c r="W284" s="586"/>
      <c r="X284" s="586"/>
      <c r="Y284" s="586"/>
      <c r="Z284" s="586"/>
    </row>
    <row r="285" spans="1:26" ht="15.75" customHeight="1">
      <c r="A285" s="586"/>
      <c r="B285" s="586"/>
      <c r="C285" s="586"/>
      <c r="D285" s="586"/>
      <c r="E285" s="586"/>
      <c r="F285" s="586"/>
      <c r="G285" s="586"/>
      <c r="H285" s="586"/>
      <c r="I285" s="586"/>
      <c r="J285" s="586"/>
      <c r="K285" s="609"/>
      <c r="L285" s="586"/>
      <c r="M285" s="609"/>
      <c r="N285" s="586"/>
      <c r="O285" s="609"/>
      <c r="P285" s="586"/>
      <c r="Q285" s="586"/>
      <c r="R285" s="586"/>
      <c r="S285" s="586"/>
      <c r="T285" s="586"/>
      <c r="U285" s="586"/>
      <c r="V285" s="586"/>
      <c r="W285" s="586"/>
      <c r="X285" s="586"/>
      <c r="Y285" s="586"/>
      <c r="Z285" s="586"/>
    </row>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N50" sqref="N50"/>
    </sheetView>
  </sheetViews>
  <sheetFormatPr baseColWidth="10" defaultColWidth="12.625" defaultRowHeight="15" customHeight="1"/>
  <cols>
    <col min="1" max="1" width="7.25" customWidth="1"/>
    <col min="2" max="2" width="13.875" customWidth="1"/>
    <col min="3" max="3" width="16.5" customWidth="1"/>
    <col min="4" max="4" width="6.625" customWidth="1"/>
    <col min="5" max="5" width="43.75" customWidth="1"/>
    <col min="6" max="6" width="6.125" customWidth="1"/>
    <col min="7" max="7" width="31" customWidth="1"/>
    <col min="8" max="8" width="13.75" customWidth="1"/>
    <col min="9" max="9" width="13.375" customWidth="1"/>
    <col min="10" max="10" width="48.5" hidden="1" customWidth="1"/>
    <col min="11" max="11" width="9.25" hidden="1" customWidth="1"/>
    <col min="12" max="12" width="53.125" hidden="1" customWidth="1"/>
    <col min="13" max="13" width="9.25" hidden="1" customWidth="1"/>
    <col min="14" max="14" width="53.125" customWidth="1"/>
    <col min="15" max="15" width="9.25" customWidth="1"/>
    <col min="16" max="16" width="53.625" customWidth="1"/>
    <col min="17" max="19" width="14" customWidth="1"/>
    <col min="20" max="20" width="10.75" customWidth="1"/>
    <col min="21" max="21" width="74.125" customWidth="1"/>
    <col min="22" max="26" width="9.375" customWidth="1"/>
  </cols>
  <sheetData>
    <row r="1" spans="1:26" ht="16.5" customHeight="1">
      <c r="A1" s="1147" t="s">
        <v>0</v>
      </c>
      <c r="B1" s="1146" t="s">
        <v>1</v>
      </c>
      <c r="C1" s="1146" t="s">
        <v>2</v>
      </c>
      <c r="D1" s="1146" t="s">
        <v>3</v>
      </c>
      <c r="E1" s="1146" t="s">
        <v>3</v>
      </c>
      <c r="F1" s="1146" t="s">
        <v>4</v>
      </c>
      <c r="G1" s="1146" t="s">
        <v>4</v>
      </c>
      <c r="H1" s="1139" t="s">
        <v>5</v>
      </c>
      <c r="I1" s="1171" t="s">
        <v>7</v>
      </c>
      <c r="J1" s="1143" t="s">
        <v>10</v>
      </c>
      <c r="K1" s="1144"/>
      <c r="L1" s="1144"/>
      <c r="M1" s="1145"/>
      <c r="N1" s="1143" t="s">
        <v>11</v>
      </c>
      <c r="O1" s="1144"/>
      <c r="P1" s="1145"/>
      <c r="Q1" s="1143" t="s">
        <v>12</v>
      </c>
      <c r="R1" s="1144"/>
      <c r="S1" s="1145"/>
      <c r="T1" s="18"/>
      <c r="U1" s="18"/>
      <c r="V1" s="18"/>
      <c r="W1" s="18"/>
      <c r="X1" s="18"/>
      <c r="Y1" s="18"/>
      <c r="Z1" s="18"/>
    </row>
    <row r="2" spans="1:26" ht="99.75" customHeight="1">
      <c r="A2" s="1148"/>
      <c r="B2" s="1140"/>
      <c r="C2" s="1140"/>
      <c r="D2" s="1140"/>
      <c r="E2" s="1140"/>
      <c r="F2" s="1140"/>
      <c r="G2" s="1140"/>
      <c r="H2" s="1140"/>
      <c r="I2" s="1172"/>
      <c r="J2" s="94" t="s">
        <v>13</v>
      </c>
      <c r="K2" s="5" t="s">
        <v>14</v>
      </c>
      <c r="L2" s="2" t="s">
        <v>15</v>
      </c>
      <c r="M2" s="54" t="s">
        <v>14</v>
      </c>
      <c r="N2" s="4" t="s">
        <v>254</v>
      </c>
      <c r="O2" s="5" t="s">
        <v>14</v>
      </c>
      <c r="P2" s="6" t="s">
        <v>19</v>
      </c>
      <c r="Q2" s="4" t="s">
        <v>20</v>
      </c>
      <c r="R2" s="2" t="s">
        <v>21</v>
      </c>
      <c r="S2" s="6" t="s">
        <v>22</v>
      </c>
      <c r="T2" s="1"/>
      <c r="U2" s="1"/>
      <c r="V2" s="1"/>
      <c r="W2" s="1"/>
      <c r="X2" s="1"/>
      <c r="Y2" s="1"/>
      <c r="Z2" s="1"/>
    </row>
    <row r="3" spans="1:26" ht="80.099999999999994" customHeight="1">
      <c r="A3" s="9" t="s">
        <v>16</v>
      </c>
      <c r="B3" s="7" t="s">
        <v>17</v>
      </c>
      <c r="C3" s="7" t="s">
        <v>24</v>
      </c>
      <c r="D3" s="3" t="s">
        <v>209</v>
      </c>
      <c r="E3" s="8" t="s">
        <v>210</v>
      </c>
      <c r="F3" s="3" t="s">
        <v>276</v>
      </c>
      <c r="G3" s="8" t="s">
        <v>277</v>
      </c>
      <c r="H3" s="10" t="s">
        <v>235</v>
      </c>
      <c r="I3" s="35"/>
      <c r="J3" s="46" t="s">
        <v>279</v>
      </c>
      <c r="K3" s="12">
        <v>10000000</v>
      </c>
      <c r="L3" s="8" t="s">
        <v>280</v>
      </c>
      <c r="M3" s="44">
        <v>10000000</v>
      </c>
      <c r="N3" s="11"/>
      <c r="O3" s="12"/>
      <c r="P3" s="16"/>
      <c r="Q3" s="45"/>
      <c r="R3" s="8"/>
      <c r="S3" s="44"/>
      <c r="T3" s="40"/>
      <c r="U3" s="34"/>
      <c r="V3" s="18"/>
      <c r="W3" s="18"/>
      <c r="X3" s="18"/>
      <c r="Y3" s="18"/>
      <c r="Z3" s="18"/>
    </row>
    <row r="4" spans="1:26" ht="80.099999999999994" customHeight="1">
      <c r="A4" s="9" t="s">
        <v>16</v>
      </c>
      <c r="B4" s="7" t="s">
        <v>17</v>
      </c>
      <c r="C4" s="7" t="s">
        <v>66</v>
      </c>
      <c r="D4" s="3" t="s">
        <v>281</v>
      </c>
      <c r="E4" s="8" t="s">
        <v>282</v>
      </c>
      <c r="F4" s="3" t="s">
        <v>352</v>
      </c>
      <c r="G4" s="8" t="s">
        <v>353</v>
      </c>
      <c r="H4" s="10" t="s">
        <v>235</v>
      </c>
      <c r="I4" s="35"/>
      <c r="J4" s="11" t="s">
        <v>382</v>
      </c>
      <c r="K4" s="12">
        <v>2000000</v>
      </c>
      <c r="L4" s="8" t="s">
        <v>383</v>
      </c>
      <c r="M4" s="44">
        <v>2000000</v>
      </c>
      <c r="N4" s="11" t="s">
        <v>2203</v>
      </c>
      <c r="O4" s="12">
        <v>20730000</v>
      </c>
      <c r="P4" s="96" t="s">
        <v>2205</v>
      </c>
      <c r="Q4" s="45"/>
      <c r="R4" s="8"/>
      <c r="S4" s="44"/>
      <c r="T4" s="40"/>
      <c r="U4" s="34"/>
      <c r="V4" s="1"/>
      <c r="W4" s="1"/>
      <c r="X4" s="1"/>
      <c r="Y4" s="1"/>
      <c r="Z4" s="1"/>
    </row>
    <row r="5" spans="1:26" ht="80.099999999999994" customHeight="1">
      <c r="A5" s="9" t="s">
        <v>16</v>
      </c>
      <c r="B5" s="7" t="s">
        <v>17</v>
      </c>
      <c r="C5" s="7" t="s">
        <v>66</v>
      </c>
      <c r="D5" s="3" t="s">
        <v>281</v>
      </c>
      <c r="E5" s="8" t="s">
        <v>282</v>
      </c>
      <c r="F5" s="3" t="s">
        <v>394</v>
      </c>
      <c r="G5" s="8" t="s">
        <v>395</v>
      </c>
      <c r="H5" s="10" t="s">
        <v>235</v>
      </c>
      <c r="I5" s="35"/>
      <c r="J5" s="11" t="s">
        <v>405</v>
      </c>
      <c r="K5" s="12">
        <v>10000000</v>
      </c>
      <c r="L5" s="8" t="s">
        <v>406</v>
      </c>
      <c r="M5" s="44">
        <v>10000000</v>
      </c>
      <c r="N5" s="11" t="s">
        <v>2209</v>
      </c>
      <c r="O5" s="12"/>
      <c r="P5" s="16"/>
      <c r="Q5" s="45"/>
      <c r="R5" s="8"/>
      <c r="S5" s="44"/>
      <c r="T5" s="40"/>
      <c r="U5" s="34"/>
      <c r="V5" s="17"/>
      <c r="W5" s="17"/>
      <c r="X5" s="17"/>
      <c r="Y5" s="17"/>
      <c r="Z5" s="17"/>
    </row>
    <row r="6" spans="1:26" ht="80.099999999999994" customHeight="1">
      <c r="A6" s="9" t="s">
        <v>16</v>
      </c>
      <c r="B6" s="7" t="s">
        <v>17</v>
      </c>
      <c r="C6" s="7" t="s">
        <v>66</v>
      </c>
      <c r="D6" s="3" t="s">
        <v>281</v>
      </c>
      <c r="E6" s="8" t="s">
        <v>282</v>
      </c>
      <c r="F6" s="3" t="s">
        <v>417</v>
      </c>
      <c r="G6" s="8" t="s">
        <v>418</v>
      </c>
      <c r="H6" s="10" t="s">
        <v>235</v>
      </c>
      <c r="I6" s="35"/>
      <c r="J6" s="11" t="s">
        <v>443</v>
      </c>
      <c r="K6" s="12">
        <v>10000000</v>
      </c>
      <c r="L6" s="8" t="s">
        <v>444</v>
      </c>
      <c r="M6" s="44">
        <v>8000000</v>
      </c>
      <c r="N6" s="11" t="s">
        <v>2211</v>
      </c>
      <c r="O6" s="14">
        <v>30000000</v>
      </c>
      <c r="P6" s="96" t="s">
        <v>2212</v>
      </c>
      <c r="Q6" s="41"/>
      <c r="R6" s="8"/>
      <c r="S6" s="75"/>
      <c r="T6" s="40"/>
      <c r="U6" s="34"/>
      <c r="V6" s="17"/>
      <c r="W6" s="17"/>
      <c r="X6" s="17"/>
      <c r="Y6" s="17"/>
      <c r="Z6" s="17"/>
    </row>
    <row r="7" spans="1:26" ht="80.099999999999994" customHeight="1">
      <c r="A7" s="9" t="s">
        <v>16</v>
      </c>
      <c r="B7" s="7" t="s">
        <v>17</v>
      </c>
      <c r="C7" s="7" t="s">
        <v>66</v>
      </c>
      <c r="D7" s="3" t="s">
        <v>281</v>
      </c>
      <c r="E7" s="8" t="s">
        <v>282</v>
      </c>
      <c r="F7" s="3" t="s">
        <v>448</v>
      </c>
      <c r="G7" s="8" t="s">
        <v>450</v>
      </c>
      <c r="H7" s="10" t="s">
        <v>235</v>
      </c>
      <c r="I7" s="35"/>
      <c r="J7" s="11" t="s">
        <v>476</v>
      </c>
      <c r="K7" s="12">
        <v>120000000</v>
      </c>
      <c r="L7" s="8" t="s">
        <v>477</v>
      </c>
      <c r="M7" s="44">
        <v>10000000</v>
      </c>
      <c r="N7" s="11" t="s">
        <v>2215</v>
      </c>
      <c r="O7" s="12"/>
      <c r="P7" s="16"/>
      <c r="Q7" s="45"/>
      <c r="R7" s="8"/>
      <c r="S7" s="44"/>
      <c r="T7" s="40"/>
      <c r="U7" s="34"/>
      <c r="V7" s="17"/>
      <c r="W7" s="17"/>
      <c r="X7" s="17"/>
      <c r="Y7" s="17"/>
      <c r="Z7" s="17"/>
    </row>
    <row r="8" spans="1:26" ht="80.099999999999994" customHeight="1">
      <c r="A8" s="9" t="s">
        <v>16</v>
      </c>
      <c r="B8" s="7" t="s">
        <v>17</v>
      </c>
      <c r="C8" s="7" t="s">
        <v>66</v>
      </c>
      <c r="D8" s="3" t="s">
        <v>281</v>
      </c>
      <c r="E8" s="8" t="s">
        <v>282</v>
      </c>
      <c r="F8" s="3" t="s">
        <v>483</v>
      </c>
      <c r="G8" s="8" t="s">
        <v>484</v>
      </c>
      <c r="H8" s="10" t="s">
        <v>235</v>
      </c>
      <c r="I8" s="35"/>
      <c r="J8" s="11" t="s">
        <v>523</v>
      </c>
      <c r="K8" s="12">
        <v>10000000</v>
      </c>
      <c r="L8" s="8" t="s">
        <v>525</v>
      </c>
      <c r="M8" s="44">
        <v>10000000</v>
      </c>
      <c r="N8" s="11" t="s">
        <v>2211</v>
      </c>
      <c r="O8" s="14">
        <v>30000000</v>
      </c>
      <c r="P8" s="96" t="s">
        <v>2212</v>
      </c>
      <c r="Q8" s="45"/>
      <c r="R8" s="8"/>
      <c r="S8" s="44"/>
      <c r="T8" s="40"/>
      <c r="U8" s="34"/>
      <c r="V8" s="17"/>
      <c r="W8" s="17"/>
      <c r="X8" s="17"/>
      <c r="Y8" s="17"/>
      <c r="Z8" s="17"/>
    </row>
    <row r="9" spans="1:26" ht="80.099999999999994" customHeight="1">
      <c r="A9" s="9" t="s">
        <v>16</v>
      </c>
      <c r="B9" s="7" t="s">
        <v>17</v>
      </c>
      <c r="C9" s="7" t="s">
        <v>66</v>
      </c>
      <c r="D9" s="3" t="s">
        <v>424</v>
      </c>
      <c r="E9" s="8" t="s">
        <v>425</v>
      </c>
      <c r="F9" s="3" t="s">
        <v>426</v>
      </c>
      <c r="G9" s="8" t="s">
        <v>427</v>
      </c>
      <c r="H9" s="10" t="s">
        <v>235</v>
      </c>
      <c r="I9" s="35"/>
      <c r="J9" s="11" t="s">
        <v>683</v>
      </c>
      <c r="K9" s="12">
        <v>3000000</v>
      </c>
      <c r="L9" s="8" t="s">
        <v>686</v>
      </c>
      <c r="M9" s="44">
        <v>10000000</v>
      </c>
      <c r="N9" s="11" t="s">
        <v>2220</v>
      </c>
      <c r="O9" s="12">
        <v>21150000</v>
      </c>
      <c r="P9" s="96" t="s">
        <v>2221</v>
      </c>
      <c r="Q9" s="45"/>
      <c r="R9" s="8"/>
      <c r="S9" s="44"/>
      <c r="T9" s="40"/>
      <c r="U9" s="34"/>
      <c r="V9" s="17"/>
      <c r="W9" s="17"/>
      <c r="X9" s="17"/>
      <c r="Y9" s="17"/>
      <c r="Z9" s="17"/>
    </row>
    <row r="10" spans="1:26" ht="80.099999999999994" customHeight="1">
      <c r="A10" s="9" t="s">
        <v>16</v>
      </c>
      <c r="B10" s="7" t="s">
        <v>17</v>
      </c>
      <c r="C10" s="7" t="s">
        <v>66</v>
      </c>
      <c r="D10" s="3" t="s">
        <v>424</v>
      </c>
      <c r="E10" s="8" t="s">
        <v>425</v>
      </c>
      <c r="F10" s="3" t="s">
        <v>729</v>
      </c>
      <c r="G10" s="8" t="s">
        <v>730</v>
      </c>
      <c r="H10" s="10" t="s">
        <v>235</v>
      </c>
      <c r="I10" s="35"/>
      <c r="J10" s="11" t="s">
        <v>767</v>
      </c>
      <c r="K10" s="12">
        <v>10000000</v>
      </c>
      <c r="L10" s="8" t="s">
        <v>769</v>
      </c>
      <c r="M10" s="44">
        <v>10000000</v>
      </c>
      <c r="N10" s="11" t="s">
        <v>2209</v>
      </c>
      <c r="O10" s="12"/>
      <c r="P10" s="16"/>
      <c r="Q10" s="45"/>
      <c r="R10" s="8"/>
      <c r="S10" s="44"/>
      <c r="T10" s="40"/>
      <c r="U10" s="34"/>
      <c r="V10" s="17"/>
      <c r="W10" s="17"/>
      <c r="X10" s="17"/>
      <c r="Y10" s="17"/>
      <c r="Z10" s="17"/>
    </row>
    <row r="11" spans="1:26" ht="80.099999999999994" customHeight="1">
      <c r="A11" s="9" t="s">
        <v>16</v>
      </c>
      <c r="B11" s="7" t="s">
        <v>17</v>
      </c>
      <c r="C11" s="7" t="s">
        <v>66</v>
      </c>
      <c r="D11" s="3" t="s">
        <v>424</v>
      </c>
      <c r="E11" s="8" t="s">
        <v>425</v>
      </c>
      <c r="F11" s="3" t="s">
        <v>433</v>
      </c>
      <c r="G11" s="8" t="s">
        <v>434</v>
      </c>
      <c r="H11" s="10" t="s">
        <v>235</v>
      </c>
      <c r="I11" s="35"/>
      <c r="J11" s="11" t="s">
        <v>819</v>
      </c>
      <c r="K11" s="12">
        <v>20000000</v>
      </c>
      <c r="L11" s="8" t="s">
        <v>820</v>
      </c>
      <c r="M11" s="44">
        <v>10000000</v>
      </c>
      <c r="N11" s="11" t="s">
        <v>2209</v>
      </c>
      <c r="O11" s="12"/>
      <c r="P11" s="16"/>
      <c r="Q11" s="45"/>
      <c r="R11" s="8"/>
      <c r="S11" s="44"/>
      <c r="T11" s="40"/>
      <c r="U11" s="34"/>
      <c r="V11" s="17"/>
      <c r="W11" s="17"/>
      <c r="X11" s="17"/>
      <c r="Y11" s="17"/>
      <c r="Z11" s="17"/>
    </row>
    <row r="12" spans="1:26" ht="80.099999999999994" customHeight="1">
      <c r="A12" s="9" t="s">
        <v>16</v>
      </c>
      <c r="B12" s="7" t="s">
        <v>17</v>
      </c>
      <c r="C12" s="7" t="s">
        <v>66</v>
      </c>
      <c r="D12" s="3" t="s">
        <v>438</v>
      </c>
      <c r="E12" s="8" t="s">
        <v>439</v>
      </c>
      <c r="F12" s="3" t="s">
        <v>440</v>
      </c>
      <c r="G12" s="8" t="s">
        <v>441</v>
      </c>
      <c r="H12" s="10" t="s">
        <v>235</v>
      </c>
      <c r="I12" s="35"/>
      <c r="J12" s="11" t="s">
        <v>846</v>
      </c>
      <c r="K12" s="12">
        <v>40000000</v>
      </c>
      <c r="L12" s="8" t="s">
        <v>847</v>
      </c>
      <c r="M12" s="44">
        <v>10000000</v>
      </c>
      <c r="N12" s="11" t="s">
        <v>2226</v>
      </c>
      <c r="O12" s="14">
        <v>20730000</v>
      </c>
      <c r="P12" s="96" t="s">
        <v>2205</v>
      </c>
      <c r="Q12" s="41"/>
      <c r="R12" s="8"/>
      <c r="S12" s="75"/>
      <c r="T12" s="40"/>
      <c r="U12" s="34"/>
      <c r="V12" s="17"/>
      <c r="W12" s="17"/>
      <c r="X12" s="17"/>
      <c r="Y12" s="17"/>
      <c r="Z12" s="17"/>
    </row>
    <row r="13" spans="1:26" ht="80.099999999999994" customHeight="1">
      <c r="A13" s="9" t="s">
        <v>16</v>
      </c>
      <c r="B13" s="7" t="s">
        <v>17</v>
      </c>
      <c r="C13" s="7" t="s">
        <v>66</v>
      </c>
      <c r="D13" s="3" t="s">
        <v>438</v>
      </c>
      <c r="E13" s="8" t="s">
        <v>439</v>
      </c>
      <c r="F13" s="3" t="s">
        <v>929</v>
      </c>
      <c r="G13" s="8" t="s">
        <v>930</v>
      </c>
      <c r="H13" s="10" t="s">
        <v>235</v>
      </c>
      <c r="I13" s="35"/>
      <c r="J13" s="11" t="s">
        <v>953</v>
      </c>
      <c r="K13" s="12">
        <v>10000000</v>
      </c>
      <c r="L13" s="8" t="s">
        <v>955</v>
      </c>
      <c r="M13" s="44">
        <v>5000000</v>
      </c>
      <c r="N13" s="11" t="s">
        <v>2227</v>
      </c>
      <c r="O13" s="14">
        <v>20730000</v>
      </c>
      <c r="P13" s="97" t="s">
        <v>2205</v>
      </c>
      <c r="Q13" s="41"/>
      <c r="R13" s="7"/>
      <c r="S13" s="75"/>
      <c r="T13" s="40"/>
      <c r="U13" s="34"/>
      <c r="V13" s="17"/>
      <c r="W13" s="17"/>
      <c r="X13" s="17"/>
      <c r="Y13" s="17"/>
      <c r="Z13" s="17"/>
    </row>
    <row r="14" spans="1:26" ht="80.099999999999994" customHeight="1">
      <c r="A14" s="9" t="s">
        <v>16</v>
      </c>
      <c r="B14" s="7" t="s">
        <v>17</v>
      </c>
      <c r="C14" s="7" t="s">
        <v>66</v>
      </c>
      <c r="D14" s="3" t="s">
        <v>68</v>
      </c>
      <c r="E14" s="8" t="s">
        <v>69</v>
      </c>
      <c r="F14" s="3" t="s">
        <v>478</v>
      </c>
      <c r="G14" s="8" t="s">
        <v>479</v>
      </c>
      <c r="H14" s="10" t="s">
        <v>235</v>
      </c>
      <c r="I14" s="35"/>
      <c r="J14" s="11" t="s">
        <v>1264</v>
      </c>
      <c r="K14" s="12">
        <v>10000000</v>
      </c>
      <c r="L14" s="8" t="s">
        <v>1265</v>
      </c>
      <c r="M14" s="44">
        <v>10000000</v>
      </c>
      <c r="N14" s="11" t="s">
        <v>2230</v>
      </c>
      <c r="O14" s="12"/>
      <c r="P14" s="98" t="s">
        <v>2231</v>
      </c>
      <c r="Q14" s="45"/>
      <c r="R14" s="7"/>
      <c r="S14" s="75"/>
      <c r="T14" s="40"/>
      <c r="U14" s="34"/>
      <c r="V14" s="17"/>
      <c r="W14" s="17"/>
      <c r="X14" s="17"/>
      <c r="Y14" s="17"/>
      <c r="Z14" s="17"/>
    </row>
    <row r="15" spans="1:26" ht="80.099999999999994" customHeight="1">
      <c r="A15" s="9" t="s">
        <v>16</v>
      </c>
      <c r="B15" s="7" t="s">
        <v>17</v>
      </c>
      <c r="C15" s="7" t="s">
        <v>66</v>
      </c>
      <c r="D15" s="3" t="s">
        <v>68</v>
      </c>
      <c r="E15" s="8" t="s">
        <v>69</v>
      </c>
      <c r="F15" s="3" t="s">
        <v>492</v>
      </c>
      <c r="G15" s="8" t="s">
        <v>493</v>
      </c>
      <c r="H15" s="10" t="s">
        <v>235</v>
      </c>
      <c r="I15" s="35"/>
      <c r="J15" s="11" t="s">
        <v>1316</v>
      </c>
      <c r="K15" s="12">
        <v>20000000</v>
      </c>
      <c r="L15" s="8" t="s">
        <v>1283</v>
      </c>
      <c r="M15" s="44">
        <v>10000000</v>
      </c>
      <c r="N15" s="11" t="s">
        <v>2230</v>
      </c>
      <c r="O15" s="12"/>
      <c r="P15" s="98" t="s">
        <v>2231</v>
      </c>
      <c r="Q15" s="45"/>
      <c r="R15" s="8"/>
      <c r="S15" s="44"/>
      <c r="T15" s="40"/>
      <c r="U15" s="34"/>
      <c r="V15" s="17"/>
      <c r="W15" s="17"/>
      <c r="X15" s="17"/>
      <c r="Y15" s="17"/>
      <c r="Z15" s="17"/>
    </row>
    <row r="16" spans="1:26" ht="80.099999999999994" customHeight="1">
      <c r="A16" s="9" t="s">
        <v>16</v>
      </c>
      <c r="B16" s="7" t="s">
        <v>17</v>
      </c>
      <c r="C16" s="7" t="s">
        <v>24</v>
      </c>
      <c r="D16" s="3" t="s">
        <v>209</v>
      </c>
      <c r="E16" s="8" t="s">
        <v>210</v>
      </c>
      <c r="F16" s="3" t="s">
        <v>219</v>
      </c>
      <c r="G16" s="8" t="s">
        <v>220</v>
      </c>
      <c r="H16" s="10"/>
      <c r="I16" s="35" t="s">
        <v>235</v>
      </c>
      <c r="J16" s="11" t="s">
        <v>2236</v>
      </c>
      <c r="K16" s="12">
        <v>20000000</v>
      </c>
      <c r="L16" s="8" t="s">
        <v>2237</v>
      </c>
      <c r="M16" s="44">
        <v>10000000</v>
      </c>
      <c r="N16" s="11"/>
      <c r="O16" s="12"/>
      <c r="P16" s="16"/>
      <c r="Q16" s="45"/>
      <c r="R16" s="8"/>
      <c r="S16" s="44"/>
      <c r="T16" s="40"/>
      <c r="U16" s="34"/>
      <c r="V16" s="17"/>
      <c r="W16" s="17"/>
      <c r="X16" s="17"/>
      <c r="Y16" s="17"/>
      <c r="Z16" s="17"/>
    </row>
    <row r="17" spans="1:26" ht="80.099999999999994" customHeight="1">
      <c r="A17" s="9" t="s">
        <v>16</v>
      </c>
      <c r="B17" s="7" t="s">
        <v>17</v>
      </c>
      <c r="C17" s="7" t="s">
        <v>66</v>
      </c>
      <c r="D17" s="3" t="s">
        <v>281</v>
      </c>
      <c r="E17" s="8" t="s">
        <v>282</v>
      </c>
      <c r="F17" s="3" t="s">
        <v>283</v>
      </c>
      <c r="G17" s="8" t="s">
        <v>284</v>
      </c>
      <c r="H17" s="10"/>
      <c r="I17" s="35" t="s">
        <v>235</v>
      </c>
      <c r="J17" s="11" t="s">
        <v>2238</v>
      </c>
      <c r="K17" s="12">
        <v>50000000</v>
      </c>
      <c r="L17" s="8" t="s">
        <v>300</v>
      </c>
      <c r="M17" s="44">
        <v>60000000</v>
      </c>
      <c r="N17" s="11"/>
      <c r="O17" s="12"/>
      <c r="P17" s="16"/>
      <c r="Q17" s="45"/>
      <c r="R17" s="8"/>
      <c r="S17" s="44"/>
      <c r="T17" s="40"/>
      <c r="U17" s="34"/>
      <c r="V17" s="17"/>
      <c r="W17" s="17"/>
      <c r="X17" s="17"/>
      <c r="Y17" s="17"/>
      <c r="Z17" s="17"/>
    </row>
    <row r="18" spans="1:26" ht="80.099999999999994" customHeight="1">
      <c r="A18" s="9" t="s">
        <v>16</v>
      </c>
      <c r="B18" s="7" t="s">
        <v>17</v>
      </c>
      <c r="C18" s="7" t="s">
        <v>66</v>
      </c>
      <c r="D18" s="3" t="s">
        <v>438</v>
      </c>
      <c r="E18" s="8" t="s">
        <v>439</v>
      </c>
      <c r="F18" s="3" t="s">
        <v>445</v>
      </c>
      <c r="G18" s="8" t="s">
        <v>446</v>
      </c>
      <c r="H18" s="10"/>
      <c r="I18" s="35" t="s">
        <v>235</v>
      </c>
      <c r="J18" s="11" t="s">
        <v>864</v>
      </c>
      <c r="K18" s="12">
        <v>20000000</v>
      </c>
      <c r="L18" s="8" t="s">
        <v>860</v>
      </c>
      <c r="M18" s="44">
        <v>40000000</v>
      </c>
      <c r="N18" s="11"/>
      <c r="O18" s="14"/>
      <c r="P18" s="16"/>
      <c r="Q18" s="41"/>
      <c r="R18" s="8"/>
      <c r="S18" s="75"/>
      <c r="T18" s="40"/>
      <c r="U18" s="34"/>
      <c r="V18" s="17"/>
      <c r="W18" s="17"/>
      <c r="X18" s="17"/>
      <c r="Y18" s="17"/>
      <c r="Z18" s="17"/>
    </row>
    <row r="19" spans="1:26" ht="80.099999999999994" customHeight="1">
      <c r="A19" s="9" t="s">
        <v>16</v>
      </c>
      <c r="B19" s="7" t="s">
        <v>17</v>
      </c>
      <c r="C19" s="7" t="s">
        <v>66</v>
      </c>
      <c r="D19" s="3" t="s">
        <v>438</v>
      </c>
      <c r="E19" s="8" t="s">
        <v>439</v>
      </c>
      <c r="F19" s="3" t="s">
        <v>449</v>
      </c>
      <c r="G19" s="8" t="s">
        <v>451</v>
      </c>
      <c r="H19" s="10"/>
      <c r="I19" s="35" t="s">
        <v>235</v>
      </c>
      <c r="J19" s="11" t="s">
        <v>926</v>
      </c>
      <c r="K19" s="12">
        <v>20000000</v>
      </c>
      <c r="L19" s="8" t="s">
        <v>918</v>
      </c>
      <c r="M19" s="44">
        <v>10000000</v>
      </c>
      <c r="N19" s="11"/>
      <c r="O19" s="14"/>
      <c r="P19" s="16"/>
      <c r="Q19" s="41"/>
      <c r="R19" s="8"/>
      <c r="S19" s="75"/>
      <c r="T19" s="40"/>
      <c r="U19" s="34"/>
      <c r="V19" s="17"/>
      <c r="W19" s="17"/>
      <c r="X19" s="17"/>
      <c r="Y19" s="17"/>
      <c r="Z19" s="17"/>
    </row>
    <row r="20" spans="1:26" ht="80.099999999999994" customHeight="1">
      <c r="A20" s="9" t="s">
        <v>16</v>
      </c>
      <c r="B20" s="7" t="s">
        <v>17</v>
      </c>
      <c r="C20" s="7" t="s">
        <v>66</v>
      </c>
      <c r="D20" s="3" t="s">
        <v>68</v>
      </c>
      <c r="E20" s="8" t="s">
        <v>69</v>
      </c>
      <c r="F20" s="3" t="s">
        <v>70</v>
      </c>
      <c r="G20" s="8" t="s">
        <v>72</v>
      </c>
      <c r="H20" s="10"/>
      <c r="I20" s="35" t="s">
        <v>235</v>
      </c>
      <c r="J20" s="11" t="s">
        <v>999</v>
      </c>
      <c r="K20" s="12">
        <v>20000000</v>
      </c>
      <c r="L20" s="8" t="s">
        <v>1000</v>
      </c>
      <c r="M20" s="44">
        <v>12000000</v>
      </c>
      <c r="N20" s="11"/>
      <c r="O20" s="14"/>
      <c r="P20" s="16"/>
      <c r="Q20" s="41"/>
      <c r="R20" s="8"/>
      <c r="S20" s="75"/>
      <c r="T20" s="40"/>
      <c r="U20" s="34"/>
      <c r="V20" s="17"/>
      <c r="W20" s="17"/>
      <c r="X20" s="17"/>
      <c r="Y20" s="17"/>
      <c r="Z20" s="17"/>
    </row>
    <row r="21" spans="1:26" ht="80.099999999999994" customHeight="1">
      <c r="A21" s="9" t="s">
        <v>16</v>
      </c>
      <c r="B21" s="7" t="s">
        <v>17</v>
      </c>
      <c r="C21" s="7" t="s">
        <v>66</v>
      </c>
      <c r="D21" s="3" t="s">
        <v>68</v>
      </c>
      <c r="E21" s="8" t="s">
        <v>69</v>
      </c>
      <c r="F21" s="3" t="s">
        <v>81</v>
      </c>
      <c r="G21" s="8" t="s">
        <v>82</v>
      </c>
      <c r="H21" s="10"/>
      <c r="I21" s="35" t="s">
        <v>235</v>
      </c>
      <c r="J21" s="11" t="s">
        <v>1038</v>
      </c>
      <c r="K21" s="12">
        <v>30000000</v>
      </c>
      <c r="L21" s="8" t="s">
        <v>1039</v>
      </c>
      <c r="M21" s="44">
        <v>10000000</v>
      </c>
      <c r="N21" s="11"/>
      <c r="O21" s="12"/>
      <c r="P21" s="16"/>
      <c r="Q21" s="45"/>
      <c r="R21" s="8"/>
      <c r="S21" s="44"/>
      <c r="T21" s="40"/>
      <c r="U21" s="34"/>
      <c r="V21" s="17"/>
      <c r="W21" s="17"/>
      <c r="X21" s="17"/>
      <c r="Y21" s="17"/>
      <c r="Z21" s="17"/>
    </row>
    <row r="22" spans="1:26" ht="80.099999999999994" customHeight="1">
      <c r="A22" s="9" t="s">
        <v>16</v>
      </c>
      <c r="B22" s="7" t="s">
        <v>17</v>
      </c>
      <c r="C22" s="7" t="s">
        <v>66</v>
      </c>
      <c r="D22" s="3" t="s">
        <v>68</v>
      </c>
      <c r="E22" s="8" t="s">
        <v>69</v>
      </c>
      <c r="F22" s="3" t="s">
        <v>462</v>
      </c>
      <c r="G22" s="8" t="s">
        <v>464</v>
      </c>
      <c r="H22" s="10"/>
      <c r="I22" s="35" t="s">
        <v>235</v>
      </c>
      <c r="J22" s="11" t="s">
        <v>1087</v>
      </c>
      <c r="K22" s="12">
        <v>20000000</v>
      </c>
      <c r="L22" s="8" t="s">
        <v>1088</v>
      </c>
      <c r="M22" s="44">
        <v>4000000</v>
      </c>
      <c r="N22" s="11"/>
      <c r="O22" s="12"/>
      <c r="P22" s="16"/>
      <c r="Q22" s="45"/>
      <c r="R22" s="8"/>
      <c r="S22" s="44"/>
      <c r="T22" s="40"/>
      <c r="U22" s="34"/>
      <c r="V22" s="17"/>
      <c r="W22" s="17"/>
      <c r="X22" s="17"/>
      <c r="Y22" s="17"/>
      <c r="Z22" s="17"/>
    </row>
    <row r="23" spans="1:26" ht="80.099999999999994" customHeight="1">
      <c r="A23" s="9" t="s">
        <v>16</v>
      </c>
      <c r="B23" s="7" t="s">
        <v>17</v>
      </c>
      <c r="C23" s="7" t="s">
        <v>66</v>
      </c>
      <c r="D23" s="3" t="s">
        <v>68</v>
      </c>
      <c r="E23" s="8" t="s">
        <v>69</v>
      </c>
      <c r="F23" s="3" t="s">
        <v>468</v>
      </c>
      <c r="G23" s="8" t="s">
        <v>469</v>
      </c>
      <c r="H23" s="10"/>
      <c r="I23" s="35" t="s">
        <v>235</v>
      </c>
      <c r="J23" s="11" t="s">
        <v>1164</v>
      </c>
      <c r="K23" s="12">
        <v>20000000</v>
      </c>
      <c r="L23" s="8" t="s">
        <v>1165</v>
      </c>
      <c r="M23" s="44">
        <v>10000000</v>
      </c>
      <c r="N23" s="11"/>
      <c r="O23" s="12"/>
      <c r="P23" s="16"/>
      <c r="Q23" s="45"/>
      <c r="R23" s="8"/>
      <c r="S23" s="75"/>
      <c r="T23" s="40"/>
      <c r="U23" s="34"/>
      <c r="V23" s="17"/>
      <c r="W23" s="17"/>
      <c r="X23" s="17"/>
      <c r="Y23" s="17"/>
      <c r="Z23" s="17"/>
    </row>
    <row r="24" spans="1:26" ht="80.099999999999994" customHeight="1">
      <c r="A24" s="9" t="s">
        <v>16</v>
      </c>
      <c r="B24" s="7" t="s">
        <v>17</v>
      </c>
      <c r="C24" s="7" t="s">
        <v>66</v>
      </c>
      <c r="D24" s="3" t="s">
        <v>68</v>
      </c>
      <c r="E24" s="8" t="s">
        <v>69</v>
      </c>
      <c r="F24" s="3" t="s">
        <v>473</v>
      </c>
      <c r="G24" s="8" t="s">
        <v>474</v>
      </c>
      <c r="H24" s="10"/>
      <c r="I24" s="35" t="s">
        <v>235</v>
      </c>
      <c r="J24" s="11" t="s">
        <v>1233</v>
      </c>
      <c r="K24" s="12">
        <v>10000000</v>
      </c>
      <c r="L24" s="8" t="s">
        <v>1234</v>
      </c>
      <c r="M24" s="44">
        <v>8000000</v>
      </c>
      <c r="N24" s="11"/>
      <c r="O24" s="12"/>
      <c r="P24" s="16"/>
      <c r="Q24" s="45"/>
      <c r="R24" s="8"/>
      <c r="S24" s="75"/>
      <c r="T24" s="40"/>
      <c r="U24" s="34"/>
      <c r="V24" s="17"/>
      <c r="W24" s="17"/>
      <c r="X24" s="17"/>
      <c r="Y24" s="17"/>
      <c r="Z24" s="17"/>
    </row>
    <row r="25" spans="1:26" ht="80.099999999999994" customHeight="1">
      <c r="A25" s="9" t="s">
        <v>16</v>
      </c>
      <c r="B25" s="7" t="s">
        <v>17</v>
      </c>
      <c r="C25" s="7" t="s">
        <v>66</v>
      </c>
      <c r="D25" s="3" t="s">
        <v>68</v>
      </c>
      <c r="E25" s="8" t="s">
        <v>69</v>
      </c>
      <c r="F25" s="3" t="s">
        <v>500</v>
      </c>
      <c r="G25" s="8" t="s">
        <v>501</v>
      </c>
      <c r="H25" s="10"/>
      <c r="I25" s="35" t="s">
        <v>235</v>
      </c>
      <c r="J25" s="11" t="s">
        <v>1331</v>
      </c>
      <c r="K25" s="12">
        <v>10000000</v>
      </c>
      <c r="L25" s="8" t="s">
        <v>1332</v>
      </c>
      <c r="M25" s="44">
        <v>10000000</v>
      </c>
      <c r="N25" s="11"/>
      <c r="O25" s="12"/>
      <c r="P25" s="16"/>
      <c r="Q25" s="45"/>
      <c r="R25" s="8"/>
      <c r="S25" s="44"/>
      <c r="T25" s="40"/>
      <c r="U25" s="34"/>
      <c r="V25" s="17"/>
      <c r="W25" s="17"/>
      <c r="X25" s="17"/>
      <c r="Y25" s="17"/>
      <c r="Z25" s="17"/>
    </row>
    <row r="26" spans="1:26" ht="80.099999999999994" customHeight="1">
      <c r="A26" s="9" t="s">
        <v>16</v>
      </c>
      <c r="B26" s="7" t="s">
        <v>17</v>
      </c>
      <c r="C26" s="7" t="s">
        <v>66</v>
      </c>
      <c r="D26" s="3" t="s">
        <v>68</v>
      </c>
      <c r="E26" s="8" t="s">
        <v>69</v>
      </c>
      <c r="F26" s="3" t="s">
        <v>95</v>
      </c>
      <c r="G26" s="8" t="s">
        <v>507</v>
      </c>
      <c r="H26" s="10"/>
      <c r="I26" s="35" t="s">
        <v>235</v>
      </c>
      <c r="J26" s="11" t="s">
        <v>1358</v>
      </c>
      <c r="K26" s="12">
        <v>10000000</v>
      </c>
      <c r="L26" s="8" t="s">
        <v>1359</v>
      </c>
      <c r="M26" s="44">
        <v>4000000</v>
      </c>
      <c r="N26" s="11"/>
      <c r="O26" s="12"/>
      <c r="P26" s="16"/>
      <c r="Q26" s="45"/>
      <c r="R26" s="8"/>
      <c r="S26" s="44"/>
      <c r="T26" s="40"/>
      <c r="U26" s="34"/>
      <c r="V26" s="17"/>
      <c r="W26" s="17"/>
      <c r="X26" s="17"/>
      <c r="Y26" s="17"/>
      <c r="Z26" s="17"/>
    </row>
    <row r="27" spans="1:26" ht="80.099999999999994" customHeight="1">
      <c r="A27" s="9" t="s">
        <v>23</v>
      </c>
      <c r="B27" s="7" t="s">
        <v>532</v>
      </c>
      <c r="C27" s="7" t="s">
        <v>28</v>
      </c>
      <c r="D27" s="3" t="s">
        <v>533</v>
      </c>
      <c r="E27" s="8" t="s">
        <v>534</v>
      </c>
      <c r="F27" s="3" t="s">
        <v>1431</v>
      </c>
      <c r="G27" s="8" t="s">
        <v>1432</v>
      </c>
      <c r="H27" s="10" t="s">
        <v>235</v>
      </c>
      <c r="I27" s="35"/>
      <c r="J27" s="11" t="s">
        <v>1452</v>
      </c>
      <c r="K27" s="12">
        <v>15000000</v>
      </c>
      <c r="L27" s="7" t="s">
        <v>1454</v>
      </c>
      <c r="M27" s="44">
        <v>10000000</v>
      </c>
      <c r="N27" s="11" t="s">
        <v>2247</v>
      </c>
      <c r="O27" s="12">
        <v>100956000</v>
      </c>
      <c r="P27" s="96" t="s">
        <v>2248</v>
      </c>
      <c r="Q27" s="45"/>
      <c r="R27" s="8"/>
      <c r="S27" s="75"/>
      <c r="T27" s="40"/>
      <c r="U27" s="34"/>
      <c r="V27" s="17"/>
      <c r="W27" s="17"/>
      <c r="X27" s="17"/>
      <c r="Y27" s="17"/>
      <c r="Z27" s="17"/>
    </row>
    <row r="28" spans="1:26" ht="80.099999999999994" customHeight="1">
      <c r="A28" s="9" t="s">
        <v>23</v>
      </c>
      <c r="B28" s="7" t="s">
        <v>532</v>
      </c>
      <c r="C28" s="7" t="s">
        <v>28</v>
      </c>
      <c r="D28" s="3" t="s">
        <v>533</v>
      </c>
      <c r="E28" s="8" t="s">
        <v>534</v>
      </c>
      <c r="F28" s="3" t="s">
        <v>542</v>
      </c>
      <c r="G28" s="8" t="s">
        <v>541</v>
      </c>
      <c r="H28" s="10" t="s">
        <v>235</v>
      </c>
      <c r="I28" s="35"/>
      <c r="J28" s="11" t="s">
        <v>1482</v>
      </c>
      <c r="K28" s="12">
        <v>10000000</v>
      </c>
      <c r="L28" s="8" t="s">
        <v>1483</v>
      </c>
      <c r="M28" s="44">
        <v>15000000</v>
      </c>
      <c r="N28" s="11" t="s">
        <v>2253</v>
      </c>
      <c r="O28" s="12"/>
      <c r="P28" s="16"/>
      <c r="Q28" s="45"/>
      <c r="R28" s="8"/>
      <c r="S28" s="44"/>
      <c r="T28" s="40"/>
      <c r="U28" s="34"/>
      <c r="V28" s="17"/>
      <c r="W28" s="17"/>
      <c r="X28" s="17"/>
      <c r="Y28" s="17"/>
      <c r="Z28" s="17"/>
    </row>
    <row r="29" spans="1:26" ht="80.099999999999994" customHeight="1">
      <c r="A29" s="9" t="s">
        <v>23</v>
      </c>
      <c r="B29" s="7" t="s">
        <v>532</v>
      </c>
      <c r="C29" s="7" t="s">
        <v>28</v>
      </c>
      <c r="D29" s="3" t="s">
        <v>533</v>
      </c>
      <c r="E29" s="8" t="s">
        <v>534</v>
      </c>
      <c r="F29" s="3" t="s">
        <v>1503</v>
      </c>
      <c r="G29" s="8" t="s">
        <v>1504</v>
      </c>
      <c r="H29" s="10" t="s">
        <v>235</v>
      </c>
      <c r="I29" s="35"/>
      <c r="J29" s="11" t="s">
        <v>1525</v>
      </c>
      <c r="K29" s="12">
        <v>10000000</v>
      </c>
      <c r="L29" s="8" t="s">
        <v>1526</v>
      </c>
      <c r="M29" s="44">
        <v>10000000</v>
      </c>
      <c r="N29" s="11" t="s">
        <v>2254</v>
      </c>
      <c r="O29" s="12"/>
      <c r="P29" s="16"/>
      <c r="Q29" s="45"/>
      <c r="R29" s="8"/>
      <c r="S29" s="44"/>
      <c r="T29" s="40"/>
      <c r="U29" s="34"/>
      <c r="V29" s="17"/>
      <c r="W29" s="17"/>
      <c r="X29" s="17"/>
      <c r="Y29" s="17"/>
      <c r="Z29" s="17"/>
    </row>
    <row r="30" spans="1:26" ht="80.099999999999994" customHeight="1">
      <c r="A30" s="9" t="s">
        <v>23</v>
      </c>
      <c r="B30" s="7" t="s">
        <v>532</v>
      </c>
      <c r="C30" s="7" t="s">
        <v>28</v>
      </c>
      <c r="D30" s="3" t="s">
        <v>533</v>
      </c>
      <c r="E30" s="8" t="s">
        <v>534</v>
      </c>
      <c r="F30" s="3" t="s">
        <v>1423</v>
      </c>
      <c r="G30" s="8" t="s">
        <v>1424</v>
      </c>
      <c r="H30" s="10" t="s">
        <v>235</v>
      </c>
      <c r="I30" s="35"/>
      <c r="J30" s="11" t="s">
        <v>1544</v>
      </c>
      <c r="K30" s="12">
        <v>8000000</v>
      </c>
      <c r="L30" s="8" t="s">
        <v>1545</v>
      </c>
      <c r="M30" s="44">
        <v>10000000</v>
      </c>
      <c r="N30" s="11" t="s">
        <v>2258</v>
      </c>
      <c r="O30" s="12">
        <v>80000000</v>
      </c>
      <c r="P30" s="96" t="s">
        <v>2260</v>
      </c>
      <c r="Q30" s="45"/>
      <c r="R30" s="8"/>
      <c r="S30" s="44"/>
      <c r="T30" s="40"/>
      <c r="U30" s="34"/>
      <c r="V30" s="17"/>
      <c r="W30" s="17"/>
      <c r="X30" s="17"/>
      <c r="Y30" s="17"/>
      <c r="Z30" s="17"/>
    </row>
    <row r="31" spans="1:26" ht="80.099999999999994" customHeight="1">
      <c r="A31" s="9" t="s">
        <v>23</v>
      </c>
      <c r="B31" s="7" t="s">
        <v>532</v>
      </c>
      <c r="C31" s="7" t="s">
        <v>28</v>
      </c>
      <c r="D31" s="3" t="s">
        <v>533</v>
      </c>
      <c r="E31" s="8" t="s">
        <v>534</v>
      </c>
      <c r="F31" s="3" t="s">
        <v>1436</v>
      </c>
      <c r="G31" s="8" t="s">
        <v>1437</v>
      </c>
      <c r="H31" s="10" t="s">
        <v>235</v>
      </c>
      <c r="I31" s="35"/>
      <c r="J31" s="11" t="s">
        <v>1564</v>
      </c>
      <c r="K31" s="12">
        <v>10000000</v>
      </c>
      <c r="L31" s="8" t="s">
        <v>1577</v>
      </c>
      <c r="M31" s="44">
        <v>10000000</v>
      </c>
      <c r="N31" s="11" t="s">
        <v>2263</v>
      </c>
      <c r="O31" s="12"/>
      <c r="P31" s="16" t="s">
        <v>2265</v>
      </c>
      <c r="Q31" s="45"/>
      <c r="R31" s="8"/>
      <c r="S31" s="44"/>
      <c r="T31" s="40"/>
      <c r="U31" s="34"/>
      <c r="V31" s="17"/>
      <c r="W31" s="17"/>
      <c r="X31" s="17"/>
      <c r="Y31" s="17"/>
      <c r="Z31" s="17"/>
    </row>
    <row r="32" spans="1:26" ht="80.099999999999994" customHeight="1">
      <c r="A32" s="9" t="s">
        <v>23</v>
      </c>
      <c r="B32" s="7" t="s">
        <v>532</v>
      </c>
      <c r="C32" s="7" t="s">
        <v>28</v>
      </c>
      <c r="D32" s="3" t="s">
        <v>547</v>
      </c>
      <c r="E32" s="8" t="s">
        <v>806</v>
      </c>
      <c r="F32" s="3" t="s">
        <v>1581</v>
      </c>
      <c r="G32" s="8" t="s">
        <v>1583</v>
      </c>
      <c r="H32" s="10" t="s">
        <v>235</v>
      </c>
      <c r="I32" s="35"/>
      <c r="J32" s="11" t="s">
        <v>1594</v>
      </c>
      <c r="K32" s="12">
        <v>10000000</v>
      </c>
      <c r="L32" s="8" t="s">
        <v>1599</v>
      </c>
      <c r="M32" s="44">
        <v>8000000</v>
      </c>
      <c r="N32" s="11" t="s">
        <v>2266</v>
      </c>
      <c r="O32" s="12"/>
      <c r="P32" s="96" t="s">
        <v>2268</v>
      </c>
      <c r="Q32" s="45"/>
      <c r="R32" s="8"/>
      <c r="S32" s="44"/>
      <c r="T32" s="40"/>
      <c r="U32" s="34"/>
      <c r="V32" s="17"/>
      <c r="W32" s="17"/>
      <c r="X32" s="17"/>
      <c r="Y32" s="17"/>
      <c r="Z32" s="17"/>
    </row>
    <row r="33" spans="1:26" ht="80.099999999999994" customHeight="1">
      <c r="A33" s="9" t="s">
        <v>23</v>
      </c>
      <c r="B33" s="7" t="s">
        <v>532</v>
      </c>
      <c r="C33" s="7" t="s">
        <v>28</v>
      </c>
      <c r="D33" s="3" t="s">
        <v>547</v>
      </c>
      <c r="E33" s="8" t="s">
        <v>806</v>
      </c>
      <c r="F33" s="3" t="s">
        <v>1603</v>
      </c>
      <c r="G33" s="8" t="s">
        <v>1604</v>
      </c>
      <c r="H33" s="10" t="s">
        <v>235</v>
      </c>
      <c r="I33" s="35"/>
      <c r="J33" s="11" t="s">
        <v>1615</v>
      </c>
      <c r="K33" s="12">
        <v>20000000</v>
      </c>
      <c r="L33" s="8" t="s">
        <v>1616</v>
      </c>
      <c r="M33" s="44">
        <v>18000000</v>
      </c>
      <c r="N33" s="11" t="s">
        <v>2258</v>
      </c>
      <c r="O33" s="12">
        <v>80000000</v>
      </c>
      <c r="P33" s="96" t="s">
        <v>2260</v>
      </c>
      <c r="Q33" s="45"/>
      <c r="R33" s="8"/>
      <c r="S33" s="44"/>
      <c r="T33" s="40"/>
      <c r="U33" s="34"/>
      <c r="V33" s="17"/>
      <c r="W33" s="17"/>
      <c r="X33" s="17"/>
      <c r="Y33" s="17"/>
      <c r="Z33" s="17"/>
    </row>
    <row r="34" spans="1:26" ht="80.099999999999994" customHeight="1">
      <c r="A34" s="9" t="s">
        <v>23</v>
      </c>
      <c r="B34" s="7" t="s">
        <v>532</v>
      </c>
      <c r="C34" s="7" t="s">
        <v>28</v>
      </c>
      <c r="D34" s="3" t="s">
        <v>547</v>
      </c>
      <c r="E34" s="8" t="s">
        <v>806</v>
      </c>
      <c r="F34" s="3" t="s">
        <v>1619</v>
      </c>
      <c r="G34" s="8" t="s">
        <v>1620</v>
      </c>
      <c r="H34" s="10" t="s">
        <v>235</v>
      </c>
      <c r="I34" s="35"/>
      <c r="J34" s="11" t="s">
        <v>1648</v>
      </c>
      <c r="K34" s="12">
        <v>10000000</v>
      </c>
      <c r="L34" s="8" t="s">
        <v>1649</v>
      </c>
      <c r="M34" s="44">
        <v>15000000</v>
      </c>
      <c r="N34" s="11" t="s">
        <v>2258</v>
      </c>
      <c r="O34" s="12"/>
      <c r="P34" s="96" t="s">
        <v>2260</v>
      </c>
      <c r="Q34" s="45"/>
      <c r="R34" s="8"/>
      <c r="S34" s="44"/>
      <c r="T34" s="40"/>
      <c r="U34" s="34"/>
      <c r="V34" s="17"/>
      <c r="W34" s="17"/>
      <c r="X34" s="17"/>
      <c r="Y34" s="17"/>
      <c r="Z34" s="17"/>
    </row>
    <row r="35" spans="1:26" ht="80.099999999999994" customHeight="1">
      <c r="A35" s="9" t="s">
        <v>23</v>
      </c>
      <c r="B35" s="7" t="s">
        <v>532</v>
      </c>
      <c r="C35" s="7">
        <v>0</v>
      </c>
      <c r="D35" s="3" t="s">
        <v>547</v>
      </c>
      <c r="E35" s="8" t="s">
        <v>806</v>
      </c>
      <c r="F35" s="3" t="s">
        <v>549</v>
      </c>
      <c r="G35" s="8" t="s">
        <v>550</v>
      </c>
      <c r="H35" s="10" t="s">
        <v>235</v>
      </c>
      <c r="I35" s="35"/>
      <c r="J35" s="46" t="s">
        <v>1616</v>
      </c>
      <c r="K35" s="12">
        <v>15000000</v>
      </c>
      <c r="L35" s="7" t="s">
        <v>1672</v>
      </c>
      <c r="M35" s="44">
        <v>10000000</v>
      </c>
      <c r="N35" s="11" t="s">
        <v>2258</v>
      </c>
      <c r="O35" s="12">
        <v>80000000</v>
      </c>
      <c r="P35" s="96" t="s">
        <v>2260</v>
      </c>
      <c r="Q35" s="45"/>
      <c r="R35" s="8"/>
      <c r="S35" s="44"/>
      <c r="T35" s="40"/>
      <c r="U35" s="34"/>
      <c r="V35" s="17"/>
      <c r="W35" s="17"/>
      <c r="X35" s="17"/>
      <c r="Y35" s="17"/>
      <c r="Z35" s="17"/>
    </row>
    <row r="36" spans="1:26" ht="80.099999999999994" customHeight="1">
      <c r="A36" s="9" t="s">
        <v>23</v>
      </c>
      <c r="B36" s="7" t="s">
        <v>532</v>
      </c>
      <c r="C36" s="7" t="s">
        <v>28</v>
      </c>
      <c r="D36" s="3" t="s">
        <v>29</v>
      </c>
      <c r="E36" s="8" t="s">
        <v>30</v>
      </c>
      <c r="F36" s="3" t="s">
        <v>1637</v>
      </c>
      <c r="G36" s="8" t="s">
        <v>1638</v>
      </c>
      <c r="H36" s="10" t="s">
        <v>235</v>
      </c>
      <c r="I36" s="35"/>
      <c r="J36" s="11" t="s">
        <v>1728</v>
      </c>
      <c r="K36" s="12">
        <v>14000000</v>
      </c>
      <c r="L36" s="8" t="s">
        <v>1729</v>
      </c>
      <c r="M36" s="44">
        <v>10000000</v>
      </c>
      <c r="N36" s="11" t="s">
        <v>2258</v>
      </c>
      <c r="O36" s="12">
        <v>80000000</v>
      </c>
      <c r="P36" s="96" t="s">
        <v>2260</v>
      </c>
      <c r="Q36" s="45"/>
      <c r="R36" s="8"/>
      <c r="S36" s="44"/>
      <c r="T36" s="40"/>
      <c r="U36" s="34"/>
      <c r="V36" s="17"/>
      <c r="W36" s="17"/>
      <c r="X36" s="17"/>
      <c r="Y36" s="17"/>
      <c r="Z36" s="17"/>
    </row>
    <row r="37" spans="1:26" ht="80.099999999999994" customHeight="1">
      <c r="A37" s="9" t="s">
        <v>23</v>
      </c>
      <c r="B37" s="7" t="s">
        <v>532</v>
      </c>
      <c r="C37" s="7" t="s">
        <v>28</v>
      </c>
      <c r="D37" s="3" t="s">
        <v>1642</v>
      </c>
      <c r="E37" s="8" t="s">
        <v>1643</v>
      </c>
      <c r="F37" s="3" t="s">
        <v>1644</v>
      </c>
      <c r="G37" s="8" t="s">
        <v>1645</v>
      </c>
      <c r="H37" s="10" t="s">
        <v>235</v>
      </c>
      <c r="I37" s="35"/>
      <c r="J37" s="11" t="s">
        <v>1738</v>
      </c>
      <c r="K37" s="12">
        <v>7000000</v>
      </c>
      <c r="L37" s="7" t="s">
        <v>1735</v>
      </c>
      <c r="M37" s="44">
        <v>8000000</v>
      </c>
      <c r="N37" s="11" t="s">
        <v>2254</v>
      </c>
      <c r="O37" s="12"/>
      <c r="P37" s="16"/>
      <c r="Q37" s="45"/>
      <c r="R37" s="8"/>
      <c r="S37" s="44"/>
      <c r="T37" s="40"/>
      <c r="U37" s="34"/>
      <c r="V37" s="17"/>
      <c r="W37" s="17"/>
      <c r="X37" s="17"/>
      <c r="Y37" s="17"/>
      <c r="Z37" s="17"/>
    </row>
    <row r="38" spans="1:26" ht="80.099999999999994" customHeight="1">
      <c r="A38" s="9" t="s">
        <v>23</v>
      </c>
      <c r="B38" s="7" t="s">
        <v>532</v>
      </c>
      <c r="C38" s="7" t="s">
        <v>28</v>
      </c>
      <c r="D38" s="3" t="s">
        <v>1642</v>
      </c>
      <c r="E38" s="8" t="s">
        <v>1643</v>
      </c>
      <c r="F38" s="3" t="s">
        <v>1650</v>
      </c>
      <c r="G38" s="8" t="s">
        <v>1651</v>
      </c>
      <c r="H38" s="10" t="s">
        <v>235</v>
      </c>
      <c r="I38" s="35"/>
      <c r="J38" s="11" t="s">
        <v>1752</v>
      </c>
      <c r="K38" s="12">
        <v>7000000</v>
      </c>
      <c r="L38" s="8" t="s">
        <v>1753</v>
      </c>
      <c r="M38" s="44">
        <v>7000000</v>
      </c>
      <c r="N38" s="11" t="s">
        <v>2277</v>
      </c>
      <c r="O38" s="12"/>
      <c r="P38" s="16"/>
      <c r="Q38" s="45"/>
      <c r="R38" s="8"/>
      <c r="S38" s="44"/>
      <c r="T38" s="40"/>
      <c r="U38" s="34"/>
      <c r="V38" s="17"/>
      <c r="W38" s="17"/>
      <c r="X38" s="17"/>
      <c r="Y38" s="17"/>
      <c r="Z38" s="17"/>
    </row>
    <row r="39" spans="1:26" ht="80.099999999999994" customHeight="1">
      <c r="A39" s="9" t="s">
        <v>23</v>
      </c>
      <c r="B39" s="7" t="s">
        <v>532</v>
      </c>
      <c r="C39" s="7" t="s">
        <v>28</v>
      </c>
      <c r="D39" s="3" t="s">
        <v>1642</v>
      </c>
      <c r="E39" s="8" t="s">
        <v>1643</v>
      </c>
      <c r="F39" s="3" t="s">
        <v>1654</v>
      </c>
      <c r="G39" s="8" t="s">
        <v>1655</v>
      </c>
      <c r="H39" s="10" t="s">
        <v>235</v>
      </c>
      <c r="I39" s="35"/>
      <c r="J39" s="11" t="s">
        <v>1781</v>
      </c>
      <c r="K39" s="12">
        <v>15000000</v>
      </c>
      <c r="L39" s="8" t="s">
        <v>1782</v>
      </c>
      <c r="M39" s="44">
        <v>9000000</v>
      </c>
      <c r="N39" s="11" t="s">
        <v>2279</v>
      </c>
      <c r="O39" s="12"/>
      <c r="P39" s="16"/>
      <c r="Q39" s="45"/>
      <c r="R39" s="8"/>
      <c r="S39" s="44"/>
      <c r="T39" s="40"/>
      <c r="U39" s="34"/>
      <c r="V39" s="17"/>
      <c r="W39" s="17"/>
      <c r="X39" s="17"/>
      <c r="Y39" s="17"/>
      <c r="Z39" s="17"/>
    </row>
    <row r="40" spans="1:26" ht="80.099999999999994" customHeight="1">
      <c r="A40" s="9" t="s">
        <v>23</v>
      </c>
      <c r="B40" s="7" t="s">
        <v>532</v>
      </c>
      <c r="C40" s="7" t="s">
        <v>28</v>
      </c>
      <c r="D40" s="3" t="s">
        <v>1659</v>
      </c>
      <c r="E40" s="8" t="s">
        <v>1660</v>
      </c>
      <c r="F40" s="3" t="s">
        <v>1661</v>
      </c>
      <c r="G40" s="8" t="s">
        <v>1662</v>
      </c>
      <c r="H40" s="10" t="s">
        <v>235</v>
      </c>
      <c r="I40" s="35"/>
      <c r="J40" s="11" t="s">
        <v>1786</v>
      </c>
      <c r="K40" s="12">
        <v>8000000</v>
      </c>
      <c r="L40" s="7" t="s">
        <v>1787</v>
      </c>
      <c r="M40" s="44">
        <v>10000000</v>
      </c>
      <c r="N40" s="11" t="s">
        <v>2282</v>
      </c>
      <c r="O40" s="12"/>
      <c r="P40" s="16"/>
      <c r="Q40" s="45"/>
      <c r="R40" s="8"/>
      <c r="S40" s="44"/>
      <c r="T40" s="40"/>
      <c r="U40" s="34"/>
      <c r="V40" s="17"/>
      <c r="W40" s="17"/>
      <c r="X40" s="17"/>
      <c r="Y40" s="17"/>
      <c r="Z40" s="17"/>
    </row>
    <row r="41" spans="1:26" ht="80.099999999999994" customHeight="1">
      <c r="A41" s="9" t="s">
        <v>23</v>
      </c>
      <c r="B41" s="7" t="s">
        <v>532</v>
      </c>
      <c r="C41" s="7" t="s">
        <v>28</v>
      </c>
      <c r="D41" s="3" t="s">
        <v>1659</v>
      </c>
      <c r="E41" s="8" t="s">
        <v>1660</v>
      </c>
      <c r="F41" s="3" t="s">
        <v>1664</v>
      </c>
      <c r="G41" s="8" t="s">
        <v>1665</v>
      </c>
      <c r="H41" s="10" t="s">
        <v>235</v>
      </c>
      <c r="I41" s="35"/>
      <c r="J41" s="11" t="s">
        <v>1802</v>
      </c>
      <c r="K41" s="12">
        <v>7000000</v>
      </c>
      <c r="L41" s="8" t="s">
        <v>1803</v>
      </c>
      <c r="M41" s="44">
        <v>8000000</v>
      </c>
      <c r="N41" s="11"/>
      <c r="O41" s="12"/>
      <c r="P41" s="16"/>
      <c r="Q41" s="45"/>
      <c r="R41" s="8"/>
      <c r="S41" s="44"/>
      <c r="T41" s="40"/>
      <c r="U41" s="34"/>
      <c r="V41" s="17"/>
      <c r="W41" s="17"/>
      <c r="X41" s="17"/>
      <c r="Y41" s="17"/>
      <c r="Z41" s="17"/>
    </row>
    <row r="42" spans="1:26" ht="80.099999999999994" customHeight="1">
      <c r="A42" s="9" t="s">
        <v>23</v>
      </c>
      <c r="B42" s="7" t="s">
        <v>532</v>
      </c>
      <c r="C42" s="7" t="s">
        <v>28</v>
      </c>
      <c r="D42" s="3" t="s">
        <v>562</v>
      </c>
      <c r="E42" s="8" t="s">
        <v>563</v>
      </c>
      <c r="F42" s="3" t="s">
        <v>564</v>
      </c>
      <c r="G42" s="8" t="s">
        <v>565</v>
      </c>
      <c r="H42" s="10" t="s">
        <v>235</v>
      </c>
      <c r="I42" s="35"/>
      <c r="J42" s="11" t="s">
        <v>1809</v>
      </c>
      <c r="K42" s="12">
        <v>10000000</v>
      </c>
      <c r="L42" s="8" t="s">
        <v>1810</v>
      </c>
      <c r="M42" s="44">
        <v>10000000</v>
      </c>
      <c r="N42" s="11" t="s">
        <v>2285</v>
      </c>
      <c r="O42" s="12"/>
      <c r="P42" s="16"/>
      <c r="Q42" s="45"/>
      <c r="R42" s="8"/>
      <c r="S42" s="44"/>
      <c r="T42" s="40"/>
      <c r="U42" s="34"/>
      <c r="V42" s="17"/>
      <c r="W42" s="17"/>
      <c r="X42" s="17"/>
      <c r="Y42" s="17"/>
      <c r="Z42" s="17"/>
    </row>
    <row r="43" spans="1:26" ht="80.099999999999994" customHeight="1">
      <c r="A43" s="9" t="s">
        <v>23</v>
      </c>
      <c r="B43" s="7" t="s">
        <v>532</v>
      </c>
      <c r="C43" s="7" t="s">
        <v>28</v>
      </c>
      <c r="D43" s="3" t="s">
        <v>562</v>
      </c>
      <c r="E43" s="8" t="s">
        <v>563</v>
      </c>
      <c r="F43" s="3" t="s">
        <v>1669</v>
      </c>
      <c r="G43" s="8" t="s">
        <v>1670</v>
      </c>
      <c r="H43" s="10" t="s">
        <v>235</v>
      </c>
      <c r="I43" s="35"/>
      <c r="J43" s="11" t="s">
        <v>1822</v>
      </c>
      <c r="K43" s="12">
        <v>20000000</v>
      </c>
      <c r="L43" s="8" t="s">
        <v>1828</v>
      </c>
      <c r="M43" s="44">
        <v>12000000</v>
      </c>
      <c r="N43" s="11" t="s">
        <v>2286</v>
      </c>
      <c r="O43" s="12"/>
      <c r="P43" s="16"/>
      <c r="Q43" s="45"/>
      <c r="R43" s="8"/>
      <c r="S43" s="44"/>
      <c r="T43" s="40"/>
      <c r="U43" s="34"/>
      <c r="V43" s="17"/>
      <c r="W43" s="17"/>
      <c r="X43" s="17"/>
      <c r="Y43" s="17"/>
      <c r="Z43" s="17"/>
    </row>
    <row r="44" spans="1:26" ht="80.099999999999994" customHeight="1">
      <c r="A44" s="9" t="s">
        <v>23</v>
      </c>
      <c r="B44" s="7" t="s">
        <v>532</v>
      </c>
      <c r="C44" s="7" t="s">
        <v>28</v>
      </c>
      <c r="D44" s="3" t="s">
        <v>574</v>
      </c>
      <c r="E44" s="8" t="s">
        <v>575</v>
      </c>
      <c r="F44" s="3" t="s">
        <v>1680</v>
      </c>
      <c r="G44" s="8" t="s">
        <v>1681</v>
      </c>
      <c r="H44" s="10" t="s">
        <v>235</v>
      </c>
      <c r="I44" s="35"/>
      <c r="J44" s="11" t="s">
        <v>1876</v>
      </c>
      <c r="K44" s="12">
        <v>300000000</v>
      </c>
      <c r="L44" s="8" t="s">
        <v>1865</v>
      </c>
      <c r="M44" s="44">
        <v>6000000</v>
      </c>
      <c r="N44" s="11"/>
      <c r="O44" s="14"/>
      <c r="P44" s="16"/>
      <c r="Q44" s="45"/>
      <c r="R44" s="8"/>
      <c r="S44" s="44"/>
      <c r="T44" s="40"/>
      <c r="U44" s="34"/>
      <c r="V44" s="17"/>
      <c r="W44" s="17"/>
      <c r="X44" s="17"/>
      <c r="Y44" s="17"/>
      <c r="Z44" s="17"/>
    </row>
    <row r="45" spans="1:26" ht="80.099999999999994" customHeight="1">
      <c r="A45" s="9" t="s">
        <v>23</v>
      </c>
      <c r="B45" s="7" t="s">
        <v>532</v>
      </c>
      <c r="C45" s="7" t="s">
        <v>28</v>
      </c>
      <c r="D45" s="3" t="s">
        <v>574</v>
      </c>
      <c r="E45" s="8" t="s">
        <v>575</v>
      </c>
      <c r="F45" s="3" t="s">
        <v>576</v>
      </c>
      <c r="G45" s="8" t="s">
        <v>577</v>
      </c>
      <c r="H45" s="10" t="s">
        <v>235</v>
      </c>
      <c r="I45" s="35"/>
      <c r="J45" s="11" t="s">
        <v>1906</v>
      </c>
      <c r="K45" s="12">
        <v>3000000</v>
      </c>
      <c r="L45" s="8" t="s">
        <v>1907</v>
      </c>
      <c r="M45" s="44">
        <v>6000000</v>
      </c>
      <c r="N45" s="11"/>
      <c r="O45" s="12"/>
      <c r="P45" s="16"/>
      <c r="Q45" s="45"/>
      <c r="R45" s="8"/>
      <c r="S45" s="44"/>
      <c r="T45" s="40"/>
      <c r="U45" s="34"/>
      <c r="V45" s="17"/>
      <c r="W45" s="17"/>
      <c r="X45" s="17"/>
      <c r="Y45" s="17"/>
      <c r="Z45" s="17"/>
    </row>
    <row r="46" spans="1:26" ht="80.099999999999994" customHeight="1">
      <c r="A46" s="9" t="s">
        <v>23</v>
      </c>
      <c r="B46" s="7" t="s">
        <v>532</v>
      </c>
      <c r="C46" s="7" t="s">
        <v>28</v>
      </c>
      <c r="D46" s="3" t="s">
        <v>574</v>
      </c>
      <c r="E46" s="8" t="s">
        <v>575</v>
      </c>
      <c r="F46" s="3" t="s">
        <v>1687</v>
      </c>
      <c r="G46" s="8" t="s">
        <v>1688</v>
      </c>
      <c r="H46" s="10" t="s">
        <v>235</v>
      </c>
      <c r="I46" s="35"/>
      <c r="J46" s="11" t="s">
        <v>1926</v>
      </c>
      <c r="K46" s="12">
        <v>15000000</v>
      </c>
      <c r="L46" s="8" t="s">
        <v>1927</v>
      </c>
      <c r="M46" s="44">
        <v>13000000</v>
      </c>
      <c r="N46" s="11" t="s">
        <v>2258</v>
      </c>
      <c r="O46" s="12">
        <v>80000000</v>
      </c>
      <c r="P46" s="96" t="s">
        <v>2260</v>
      </c>
      <c r="Q46" s="45"/>
      <c r="R46" s="8"/>
      <c r="S46" s="44"/>
      <c r="T46" s="40"/>
      <c r="U46" s="34"/>
      <c r="V46" s="17"/>
      <c r="W46" s="17"/>
      <c r="X46" s="17"/>
      <c r="Y46" s="17"/>
      <c r="Z46" s="17"/>
    </row>
    <row r="47" spans="1:26" ht="80.099999999999994" customHeight="1">
      <c r="A47" s="9" t="s">
        <v>23</v>
      </c>
      <c r="B47" s="7" t="s">
        <v>532</v>
      </c>
      <c r="C47" s="7" t="s">
        <v>28</v>
      </c>
      <c r="D47" s="3" t="s">
        <v>533</v>
      </c>
      <c r="E47" s="8" t="s">
        <v>534</v>
      </c>
      <c r="F47" s="3" t="s">
        <v>535</v>
      </c>
      <c r="G47" s="8" t="s">
        <v>536</v>
      </c>
      <c r="H47" s="10"/>
      <c r="I47" s="35" t="s">
        <v>235</v>
      </c>
      <c r="J47" s="11" t="s">
        <v>1419</v>
      </c>
      <c r="K47" s="12">
        <v>20000000</v>
      </c>
      <c r="L47" s="8" t="s">
        <v>1420</v>
      </c>
      <c r="M47" s="44">
        <v>9000000</v>
      </c>
      <c r="N47" s="11"/>
      <c r="O47" s="12"/>
      <c r="P47" s="16"/>
      <c r="Q47" s="45"/>
      <c r="R47" s="8"/>
      <c r="S47" s="44"/>
      <c r="T47" s="40"/>
      <c r="U47" s="34"/>
      <c r="V47" s="17"/>
      <c r="W47" s="17"/>
      <c r="X47" s="17"/>
      <c r="Y47" s="17"/>
      <c r="Z47" s="17"/>
    </row>
    <row r="48" spans="1:26" ht="80.099999999999994" customHeight="1">
      <c r="A48" s="9" t="s">
        <v>581</v>
      </c>
      <c r="B48" s="7" t="s">
        <v>582</v>
      </c>
      <c r="C48" s="7" t="s">
        <v>583</v>
      </c>
      <c r="D48" s="3" t="s">
        <v>584</v>
      </c>
      <c r="E48" s="8" t="s">
        <v>585</v>
      </c>
      <c r="F48" s="3" t="s">
        <v>1466</v>
      </c>
      <c r="G48" s="8" t="s">
        <v>1467</v>
      </c>
      <c r="H48" s="10" t="s">
        <v>235</v>
      </c>
      <c r="I48" s="35"/>
      <c r="J48" s="11" t="s">
        <v>1989</v>
      </c>
      <c r="K48" s="12">
        <v>70000000</v>
      </c>
      <c r="L48" s="8" t="s">
        <v>1990</v>
      </c>
      <c r="M48" s="44">
        <v>300000000</v>
      </c>
      <c r="N48" s="11" t="s">
        <v>2294</v>
      </c>
      <c r="O48" s="12"/>
      <c r="P48" s="510" t="s">
        <v>2295</v>
      </c>
      <c r="Q48" s="45"/>
      <c r="R48" s="8"/>
      <c r="S48" s="44"/>
      <c r="T48" s="40"/>
      <c r="U48" s="34"/>
      <c r="V48" s="17"/>
      <c r="W48" s="17"/>
      <c r="X48" s="17"/>
      <c r="Y48" s="17"/>
      <c r="Z48" s="17"/>
    </row>
    <row r="49" spans="1:26" ht="80.099999999999994" customHeight="1">
      <c r="A49" s="9" t="s">
        <v>581</v>
      </c>
      <c r="B49" s="7" t="s">
        <v>582</v>
      </c>
      <c r="C49" s="7" t="s">
        <v>583</v>
      </c>
      <c r="D49" s="3" t="s">
        <v>584</v>
      </c>
      <c r="E49" s="8" t="s">
        <v>585</v>
      </c>
      <c r="F49" s="3" t="s">
        <v>1469</v>
      </c>
      <c r="G49" s="8" t="s">
        <v>1470</v>
      </c>
      <c r="H49" s="10" t="s">
        <v>235</v>
      </c>
      <c r="I49" s="35"/>
      <c r="J49" s="11" t="s">
        <v>2005</v>
      </c>
      <c r="K49" s="12">
        <v>150000000</v>
      </c>
      <c r="L49" s="8" t="s">
        <v>2006</v>
      </c>
      <c r="M49" s="44">
        <v>300000000</v>
      </c>
      <c r="N49" s="11" t="s">
        <v>2294</v>
      </c>
      <c r="O49" s="12"/>
      <c r="P49" s="510" t="s">
        <v>2295</v>
      </c>
      <c r="Q49" s="45"/>
      <c r="R49" s="8"/>
      <c r="S49" s="44"/>
      <c r="T49" s="40"/>
      <c r="U49" s="34"/>
      <c r="V49" s="17"/>
      <c r="W49" s="17"/>
      <c r="X49" s="17"/>
      <c r="Y49" s="17"/>
      <c r="Z49" s="17"/>
    </row>
    <row r="50" spans="1:26" ht="80.099999999999994" customHeight="1">
      <c r="A50" s="9" t="s">
        <v>581</v>
      </c>
      <c r="B50" s="7" t="s">
        <v>582</v>
      </c>
      <c r="C50" s="7" t="s">
        <v>583</v>
      </c>
      <c r="D50" s="3" t="s">
        <v>584</v>
      </c>
      <c r="E50" s="8" t="s">
        <v>585</v>
      </c>
      <c r="F50" s="3" t="s">
        <v>1473</v>
      </c>
      <c r="G50" s="8" t="s">
        <v>1474</v>
      </c>
      <c r="H50" s="10" t="s">
        <v>235</v>
      </c>
      <c r="I50" s="35"/>
      <c r="J50" s="11" t="s">
        <v>2022</v>
      </c>
      <c r="K50" s="12">
        <v>100000000</v>
      </c>
      <c r="L50" s="8" t="s">
        <v>2024</v>
      </c>
      <c r="M50" s="44">
        <v>10000000</v>
      </c>
      <c r="N50" s="11" t="s">
        <v>2299</v>
      </c>
      <c r="O50" s="12"/>
      <c r="P50" s="16" t="s">
        <v>2300</v>
      </c>
      <c r="Q50" s="45"/>
      <c r="R50" s="8"/>
      <c r="S50" s="44"/>
      <c r="T50" s="40"/>
      <c r="U50" s="34"/>
      <c r="V50" s="17"/>
      <c r="W50" s="17"/>
      <c r="X50" s="17"/>
      <c r="Y50" s="17"/>
      <c r="Z50" s="17"/>
    </row>
    <row r="51" spans="1:26" ht="80.099999999999994" customHeight="1">
      <c r="A51" s="9" t="s">
        <v>581</v>
      </c>
      <c r="B51" s="7" t="s">
        <v>582</v>
      </c>
      <c r="C51" s="7" t="s">
        <v>583</v>
      </c>
      <c r="D51" s="3" t="s">
        <v>584</v>
      </c>
      <c r="E51" s="8" t="s">
        <v>585</v>
      </c>
      <c r="F51" s="3" t="s">
        <v>1478</v>
      </c>
      <c r="G51" s="8" t="s">
        <v>1479</v>
      </c>
      <c r="H51" s="10" t="s">
        <v>235</v>
      </c>
      <c r="I51" s="35"/>
      <c r="J51" s="11" t="s">
        <v>2029</v>
      </c>
      <c r="K51" s="12">
        <v>20000000</v>
      </c>
      <c r="L51" s="8" t="s">
        <v>2030</v>
      </c>
      <c r="M51" s="44">
        <v>18000000</v>
      </c>
      <c r="N51" s="11" t="s">
        <v>2302</v>
      </c>
      <c r="O51" s="12"/>
      <c r="P51" s="100" t="s">
        <v>2303</v>
      </c>
      <c r="Q51" s="45"/>
      <c r="R51" s="8"/>
      <c r="S51" s="44"/>
      <c r="T51" s="40"/>
      <c r="U51" s="34"/>
      <c r="V51" s="17"/>
      <c r="W51" s="17"/>
      <c r="X51" s="17"/>
      <c r="Y51" s="17"/>
      <c r="Z51" s="17"/>
    </row>
    <row r="52" spans="1:26" ht="80.099999999999994" customHeight="1">
      <c r="A52" s="9" t="s">
        <v>581</v>
      </c>
      <c r="B52" s="7" t="s">
        <v>582</v>
      </c>
      <c r="C52" s="7" t="s">
        <v>583</v>
      </c>
      <c r="D52" s="3" t="s">
        <v>584</v>
      </c>
      <c r="E52" s="8" t="s">
        <v>585</v>
      </c>
      <c r="F52" s="3" t="s">
        <v>610</v>
      </c>
      <c r="G52" s="8" t="s">
        <v>611</v>
      </c>
      <c r="H52" s="10" t="s">
        <v>235</v>
      </c>
      <c r="I52" s="35"/>
      <c r="J52" s="11" t="s">
        <v>2046</v>
      </c>
      <c r="K52" s="12">
        <v>50000000</v>
      </c>
      <c r="L52" s="8" t="s">
        <v>2047</v>
      </c>
      <c r="M52" s="44">
        <v>20000000</v>
      </c>
      <c r="N52" s="11" t="s">
        <v>2307</v>
      </c>
      <c r="O52" s="12"/>
      <c r="P52" s="16"/>
      <c r="Q52" s="45"/>
      <c r="R52" s="8"/>
      <c r="S52" s="44"/>
      <c r="T52" s="40"/>
      <c r="U52" s="34"/>
      <c r="V52" s="17"/>
      <c r="W52" s="17"/>
      <c r="X52" s="17"/>
      <c r="Y52" s="17"/>
      <c r="Z52" s="17"/>
    </row>
    <row r="53" spans="1:26" ht="80.099999999999994" customHeight="1">
      <c r="A53" s="9" t="s">
        <v>581</v>
      </c>
      <c r="B53" s="7" t="s">
        <v>582</v>
      </c>
      <c r="C53" s="7" t="s">
        <v>583</v>
      </c>
      <c r="D53" s="3" t="s">
        <v>584</v>
      </c>
      <c r="E53" s="8" t="s">
        <v>585</v>
      </c>
      <c r="F53" s="3" t="s">
        <v>1450</v>
      </c>
      <c r="G53" s="8" t="s">
        <v>1451</v>
      </c>
      <c r="H53" s="10" t="s">
        <v>235</v>
      </c>
      <c r="I53" s="35"/>
      <c r="J53" s="11" t="s">
        <v>2090</v>
      </c>
      <c r="K53" s="12">
        <v>100000000</v>
      </c>
      <c r="L53" s="8" t="s">
        <v>2091</v>
      </c>
      <c r="M53" s="44">
        <v>55000000</v>
      </c>
      <c r="N53" s="11" t="s">
        <v>2310</v>
      </c>
      <c r="O53" s="12"/>
      <c r="P53" s="100" t="s">
        <v>2303</v>
      </c>
      <c r="Q53" s="45"/>
      <c r="R53" s="8"/>
      <c r="S53" s="44"/>
      <c r="T53" s="40"/>
      <c r="U53" s="34"/>
      <c r="V53" s="17"/>
      <c r="W53" s="17"/>
      <c r="X53" s="17"/>
      <c r="Y53" s="17"/>
      <c r="Z53" s="17"/>
    </row>
    <row r="54" spans="1:26" ht="80.099999999999994" customHeight="1">
      <c r="A54" s="9" t="s">
        <v>581</v>
      </c>
      <c r="B54" s="7" t="s">
        <v>582</v>
      </c>
      <c r="C54" s="7" t="s">
        <v>583</v>
      </c>
      <c r="D54" s="3" t="s">
        <v>584</v>
      </c>
      <c r="E54" s="8" t="s">
        <v>585</v>
      </c>
      <c r="F54" s="3" t="s">
        <v>1456</v>
      </c>
      <c r="G54" s="8" t="s">
        <v>1457</v>
      </c>
      <c r="H54" s="10" t="s">
        <v>235</v>
      </c>
      <c r="I54" s="35"/>
      <c r="J54" s="11" t="s">
        <v>2092</v>
      </c>
      <c r="K54" s="12">
        <v>100000000</v>
      </c>
      <c r="L54" s="8" t="s">
        <v>2093</v>
      </c>
      <c r="M54" s="44">
        <v>20000000</v>
      </c>
      <c r="N54" s="11" t="s">
        <v>2310</v>
      </c>
      <c r="O54" s="12"/>
      <c r="P54" s="100" t="s">
        <v>2303</v>
      </c>
      <c r="Q54" s="45"/>
      <c r="R54" s="8"/>
      <c r="S54" s="44"/>
      <c r="T54" s="40"/>
      <c r="U54" s="34"/>
      <c r="V54" s="17"/>
      <c r="W54" s="17"/>
      <c r="X54" s="17"/>
      <c r="Y54" s="17"/>
      <c r="Z54" s="17"/>
    </row>
    <row r="55" spans="1:26" ht="80.099999999999994" customHeight="1">
      <c r="A55" s="9" t="s">
        <v>581</v>
      </c>
      <c r="B55" s="7" t="s">
        <v>582</v>
      </c>
      <c r="C55" s="7" t="s">
        <v>583</v>
      </c>
      <c r="D55" s="3" t="s">
        <v>584</v>
      </c>
      <c r="E55" s="8" t="s">
        <v>585</v>
      </c>
      <c r="F55" s="3" t="s">
        <v>641</v>
      </c>
      <c r="G55" s="8" t="s">
        <v>642</v>
      </c>
      <c r="H55" s="10" t="s">
        <v>235</v>
      </c>
      <c r="I55" s="35"/>
      <c r="J55" s="11" t="s">
        <v>2147</v>
      </c>
      <c r="K55" s="12">
        <v>50000000</v>
      </c>
      <c r="L55" s="8" t="s">
        <v>2148</v>
      </c>
      <c r="M55" s="44">
        <v>20000000</v>
      </c>
      <c r="N55" s="11" t="s">
        <v>2313</v>
      </c>
      <c r="O55" s="12"/>
      <c r="P55" s="16" t="s">
        <v>2314</v>
      </c>
      <c r="Q55" s="45"/>
      <c r="R55" s="8"/>
      <c r="S55" s="44"/>
      <c r="T55" s="40"/>
      <c r="U55" s="34"/>
      <c r="V55" s="17"/>
      <c r="W55" s="17"/>
      <c r="X55" s="17"/>
      <c r="Y55" s="17"/>
      <c r="Z55" s="17"/>
    </row>
    <row r="56" spans="1:26" ht="80.099999999999994" customHeight="1">
      <c r="A56" s="9" t="s">
        <v>581</v>
      </c>
      <c r="B56" s="7" t="s">
        <v>582</v>
      </c>
      <c r="C56" s="7" t="s">
        <v>583</v>
      </c>
      <c r="D56" s="3" t="s">
        <v>584</v>
      </c>
      <c r="E56" s="8" t="s">
        <v>585</v>
      </c>
      <c r="F56" s="3" t="s">
        <v>654</v>
      </c>
      <c r="G56" s="8" t="s">
        <v>655</v>
      </c>
      <c r="H56" s="10" t="s">
        <v>235</v>
      </c>
      <c r="I56" s="35"/>
      <c r="J56" s="11" t="s">
        <v>2164</v>
      </c>
      <c r="K56" s="12">
        <v>70000000</v>
      </c>
      <c r="L56" s="8" t="s">
        <v>2166</v>
      </c>
      <c r="M56" s="44">
        <v>500000000</v>
      </c>
      <c r="N56" s="11" t="s">
        <v>2317</v>
      </c>
      <c r="O56" s="12">
        <v>229588372</v>
      </c>
      <c r="P56" s="96" t="s">
        <v>2318</v>
      </c>
      <c r="Q56" s="45"/>
      <c r="R56" s="8"/>
      <c r="S56" s="44"/>
      <c r="T56" s="40"/>
      <c r="U56" s="34"/>
      <c r="V56" s="17"/>
      <c r="W56" s="17"/>
      <c r="X56" s="17"/>
      <c r="Y56" s="17"/>
      <c r="Z56" s="17"/>
    </row>
    <row r="57" spans="1:26" ht="80.099999999999994" customHeight="1">
      <c r="A57" s="9" t="s">
        <v>581</v>
      </c>
      <c r="B57" s="7" t="s">
        <v>582</v>
      </c>
      <c r="C57" s="7" t="s">
        <v>583</v>
      </c>
      <c r="D57" s="3" t="s">
        <v>584</v>
      </c>
      <c r="E57" s="8" t="s">
        <v>585</v>
      </c>
      <c r="F57" s="3" t="s">
        <v>1460</v>
      </c>
      <c r="G57" s="8" t="s">
        <v>1461</v>
      </c>
      <c r="H57" s="10" t="s">
        <v>2172</v>
      </c>
      <c r="I57" s="35"/>
      <c r="J57" s="11" t="s">
        <v>2173</v>
      </c>
      <c r="K57" s="12">
        <v>20000000</v>
      </c>
      <c r="L57" s="8" t="s">
        <v>2174</v>
      </c>
      <c r="M57" s="44">
        <v>300000000</v>
      </c>
      <c r="N57" s="11" t="s">
        <v>2323</v>
      </c>
      <c r="O57" s="12">
        <v>21835500</v>
      </c>
      <c r="P57" s="96" t="s">
        <v>2325</v>
      </c>
      <c r="Q57" s="45"/>
      <c r="R57" s="8"/>
      <c r="S57" s="44"/>
      <c r="T57" s="40"/>
      <c r="U57" s="34"/>
      <c r="V57" s="17"/>
      <c r="W57" s="17"/>
      <c r="X57" s="17"/>
      <c r="Y57" s="17"/>
      <c r="Z57" s="17"/>
    </row>
    <row r="58" spans="1:26" ht="80.099999999999994" customHeight="1">
      <c r="A58" s="9" t="s">
        <v>581</v>
      </c>
      <c r="B58" s="7" t="s">
        <v>582</v>
      </c>
      <c r="C58" s="7" t="s">
        <v>666</v>
      </c>
      <c r="D58" s="3" t="s">
        <v>667</v>
      </c>
      <c r="E58" s="8" t="s">
        <v>668</v>
      </c>
      <c r="F58" s="3" t="s">
        <v>669</v>
      </c>
      <c r="G58" s="8" t="s">
        <v>670</v>
      </c>
      <c r="H58" s="10" t="s">
        <v>235</v>
      </c>
      <c r="I58" s="35"/>
      <c r="J58" s="11" t="s">
        <v>2183</v>
      </c>
      <c r="K58" s="12">
        <v>10000000</v>
      </c>
      <c r="L58" s="8" t="s">
        <v>2184</v>
      </c>
      <c r="M58" s="44">
        <v>15000000</v>
      </c>
      <c r="N58" s="11" t="s">
        <v>2327</v>
      </c>
      <c r="O58" s="12"/>
      <c r="P58" s="16" t="s">
        <v>2314</v>
      </c>
      <c r="Q58" s="45"/>
      <c r="R58" s="8"/>
      <c r="S58" s="44"/>
      <c r="T58" s="40"/>
      <c r="U58" s="34"/>
      <c r="V58" s="17"/>
      <c r="W58" s="17"/>
      <c r="X58" s="17"/>
      <c r="Y58" s="17"/>
      <c r="Z58" s="17"/>
    </row>
    <row r="59" spans="1:26" ht="80.099999999999994" customHeight="1">
      <c r="A59" s="9" t="s">
        <v>581</v>
      </c>
      <c r="B59" s="7" t="s">
        <v>582</v>
      </c>
      <c r="C59" s="7" t="s">
        <v>583</v>
      </c>
      <c r="D59" s="3" t="s">
        <v>584</v>
      </c>
      <c r="E59" s="8" t="s">
        <v>585</v>
      </c>
      <c r="F59" s="3" t="s">
        <v>629</v>
      </c>
      <c r="G59" s="8" t="s">
        <v>631</v>
      </c>
      <c r="H59" s="10"/>
      <c r="I59" s="35" t="s">
        <v>235</v>
      </c>
      <c r="J59" s="11" t="s">
        <v>2113</v>
      </c>
      <c r="K59" s="12">
        <v>30000000</v>
      </c>
      <c r="L59" s="8" t="s">
        <v>2114</v>
      </c>
      <c r="M59" s="44">
        <v>20000000</v>
      </c>
      <c r="N59" s="11"/>
      <c r="O59" s="12"/>
      <c r="P59" s="16"/>
      <c r="Q59" s="45"/>
      <c r="R59" s="8"/>
      <c r="S59" s="44"/>
      <c r="T59" s="40"/>
      <c r="U59" s="34"/>
      <c r="V59" s="17"/>
      <c r="W59" s="17"/>
      <c r="X59" s="17"/>
      <c r="Y59" s="17"/>
      <c r="Z59" s="17"/>
    </row>
    <row r="60" spans="1:26" ht="80.099999999999994" customHeight="1">
      <c r="A60" s="9" t="s">
        <v>581</v>
      </c>
      <c r="B60" s="7" t="s">
        <v>582</v>
      </c>
      <c r="C60" s="7" t="s">
        <v>583</v>
      </c>
      <c r="D60" s="3" t="s">
        <v>584</v>
      </c>
      <c r="E60" s="8" t="s">
        <v>585</v>
      </c>
      <c r="F60" s="3" t="s">
        <v>649</v>
      </c>
      <c r="G60" s="8" t="s">
        <v>650</v>
      </c>
      <c r="H60" s="10"/>
      <c r="I60" s="35" t="s">
        <v>235</v>
      </c>
      <c r="J60" s="11" t="s">
        <v>2154</v>
      </c>
      <c r="K60" s="12">
        <v>10000000</v>
      </c>
      <c r="L60" s="8" t="s">
        <v>2154</v>
      </c>
      <c r="M60" s="44">
        <v>12000000</v>
      </c>
      <c r="N60" s="11" t="s">
        <v>2307</v>
      </c>
      <c r="O60" s="12"/>
      <c r="P60" s="16"/>
      <c r="Q60" s="45"/>
      <c r="R60" s="8"/>
      <c r="S60" s="44"/>
      <c r="T60" s="40"/>
      <c r="U60" s="34"/>
      <c r="V60" s="17"/>
      <c r="W60" s="17"/>
      <c r="X60" s="17"/>
      <c r="Y60" s="17"/>
      <c r="Z60" s="17"/>
    </row>
    <row r="61" spans="1:26" ht="80.099999999999994" customHeight="1">
      <c r="A61" s="9" t="s">
        <v>58</v>
      </c>
      <c r="B61" s="7" t="s">
        <v>80</v>
      </c>
      <c r="C61" s="7" t="s">
        <v>677</v>
      </c>
      <c r="D61" s="3" t="s">
        <v>678</v>
      </c>
      <c r="E61" s="8" t="s">
        <v>679</v>
      </c>
      <c r="F61" s="3" t="s">
        <v>701</v>
      </c>
      <c r="G61" s="8" t="s">
        <v>702</v>
      </c>
      <c r="H61" s="10" t="s">
        <v>235</v>
      </c>
      <c r="I61" s="35"/>
      <c r="J61" s="11" t="s">
        <v>2242</v>
      </c>
      <c r="K61" s="12">
        <v>60000000</v>
      </c>
      <c r="L61" s="8" t="s">
        <v>2243</v>
      </c>
      <c r="M61" s="44">
        <v>10000000</v>
      </c>
      <c r="N61" s="11"/>
      <c r="O61" s="12"/>
      <c r="P61" s="16"/>
      <c r="Q61" s="45"/>
      <c r="R61" s="8"/>
      <c r="S61" s="44"/>
      <c r="T61" s="40"/>
      <c r="U61" s="34"/>
      <c r="V61" s="17"/>
      <c r="W61" s="17"/>
      <c r="X61" s="17"/>
      <c r="Y61" s="17"/>
      <c r="Z61" s="17"/>
    </row>
    <row r="62" spans="1:26" ht="80.099999999999994" customHeight="1">
      <c r="A62" s="9" t="s">
        <v>58</v>
      </c>
      <c r="B62" s="7" t="s">
        <v>80</v>
      </c>
      <c r="C62" s="7" t="s">
        <v>677</v>
      </c>
      <c r="D62" s="3" t="s">
        <v>678</v>
      </c>
      <c r="E62" s="8" t="s">
        <v>679</v>
      </c>
      <c r="F62" s="3" t="s">
        <v>705</v>
      </c>
      <c r="G62" s="8" t="s">
        <v>706</v>
      </c>
      <c r="H62" s="10" t="s">
        <v>235</v>
      </c>
      <c r="I62" s="35"/>
      <c r="J62" s="11" t="s">
        <v>2261</v>
      </c>
      <c r="K62" s="12">
        <v>10000000</v>
      </c>
      <c r="L62" s="8" t="s">
        <v>2262</v>
      </c>
      <c r="M62" s="44">
        <v>10000000</v>
      </c>
      <c r="N62" s="11" t="s">
        <v>2332</v>
      </c>
      <c r="O62" s="14"/>
      <c r="P62" s="510" t="s">
        <v>2333</v>
      </c>
      <c r="Q62" s="41"/>
      <c r="R62" s="8"/>
      <c r="S62" s="75"/>
      <c r="T62" s="40"/>
      <c r="U62" s="34"/>
      <c r="V62" s="17"/>
      <c r="W62" s="17"/>
      <c r="X62" s="17"/>
      <c r="Y62" s="17"/>
      <c r="Z62" s="17"/>
    </row>
    <row r="63" spans="1:26" ht="80.099999999999994" customHeight="1">
      <c r="A63" s="9" t="s">
        <v>58</v>
      </c>
      <c r="B63" s="7" t="s">
        <v>80</v>
      </c>
      <c r="C63" s="7" t="s">
        <v>677</v>
      </c>
      <c r="D63" s="3" t="s">
        <v>1101</v>
      </c>
      <c r="E63" s="8" t="s">
        <v>1102</v>
      </c>
      <c r="F63" s="3" t="s">
        <v>1116</v>
      </c>
      <c r="G63" s="8" t="s">
        <v>1118</v>
      </c>
      <c r="H63" s="10" t="s">
        <v>235</v>
      </c>
      <c r="I63" s="35"/>
      <c r="J63" s="11" t="s">
        <v>2301</v>
      </c>
      <c r="K63" s="12">
        <v>10000000</v>
      </c>
      <c r="L63" s="8" t="s">
        <v>2304</v>
      </c>
      <c r="M63" s="44">
        <v>10000000</v>
      </c>
      <c r="N63" s="11"/>
      <c r="O63" s="12"/>
      <c r="P63" s="16"/>
      <c r="Q63" s="45"/>
      <c r="R63" s="8"/>
      <c r="S63" s="44"/>
      <c r="T63" s="40"/>
      <c r="U63" s="34"/>
      <c r="V63" s="17"/>
      <c r="W63" s="17"/>
      <c r="X63" s="17"/>
      <c r="Y63" s="17"/>
      <c r="Z63" s="17"/>
    </row>
    <row r="64" spans="1:26" ht="80.099999999999994" customHeight="1">
      <c r="A64" s="9" t="s">
        <v>58</v>
      </c>
      <c r="B64" s="7" t="s">
        <v>80</v>
      </c>
      <c r="C64" s="7" t="s">
        <v>677</v>
      </c>
      <c r="D64" s="3" t="s">
        <v>710</v>
      </c>
      <c r="E64" s="8" t="s">
        <v>711</v>
      </c>
      <c r="F64" s="3" t="s">
        <v>712</v>
      </c>
      <c r="G64" s="8" t="s">
        <v>713</v>
      </c>
      <c r="H64" s="10" t="s">
        <v>235</v>
      </c>
      <c r="I64" s="35"/>
      <c r="J64" s="11" t="s">
        <v>2334</v>
      </c>
      <c r="K64" s="12">
        <v>10000000</v>
      </c>
      <c r="L64" s="8" t="s">
        <v>2335</v>
      </c>
      <c r="M64" s="44">
        <v>12000000</v>
      </c>
      <c r="N64" s="11" t="s">
        <v>2336</v>
      </c>
      <c r="O64" s="12"/>
      <c r="P64" s="16" t="s">
        <v>2337</v>
      </c>
      <c r="Q64" s="45"/>
      <c r="R64" s="8"/>
      <c r="S64" s="44"/>
      <c r="T64" s="40"/>
      <c r="U64" s="34"/>
      <c r="V64" s="17"/>
      <c r="W64" s="17"/>
      <c r="X64" s="17"/>
      <c r="Y64" s="17"/>
      <c r="Z64" s="17"/>
    </row>
    <row r="65" spans="1:26" ht="80.099999999999994" customHeight="1">
      <c r="A65" s="9" t="s">
        <v>58</v>
      </c>
      <c r="B65" s="7" t="s">
        <v>80</v>
      </c>
      <c r="C65" s="7" t="s">
        <v>677</v>
      </c>
      <c r="D65" s="3" t="s">
        <v>710</v>
      </c>
      <c r="E65" s="8" t="s">
        <v>711</v>
      </c>
      <c r="F65" s="3" t="s">
        <v>716</v>
      </c>
      <c r="G65" s="8" t="s">
        <v>815</v>
      </c>
      <c r="H65" s="10" t="s">
        <v>235</v>
      </c>
      <c r="I65" s="35"/>
      <c r="J65" s="11" t="s">
        <v>2338</v>
      </c>
      <c r="K65" s="12">
        <v>290000000</v>
      </c>
      <c r="L65" s="8" t="s">
        <v>2339</v>
      </c>
      <c r="M65" s="44">
        <v>200000000</v>
      </c>
      <c r="N65" s="11" t="s">
        <v>2340</v>
      </c>
      <c r="O65" s="12">
        <v>229588372</v>
      </c>
      <c r="P65" s="96" t="s">
        <v>2318</v>
      </c>
      <c r="Q65" s="45"/>
      <c r="R65" s="8"/>
      <c r="S65" s="44"/>
      <c r="T65" s="40"/>
      <c r="U65" s="34"/>
      <c r="V65" s="17"/>
      <c r="W65" s="17"/>
      <c r="X65" s="17"/>
      <c r="Y65" s="17"/>
      <c r="Z65" s="17"/>
    </row>
    <row r="66" spans="1:26" ht="80.099999999999994" customHeight="1">
      <c r="A66" s="9" t="s">
        <v>58</v>
      </c>
      <c r="B66" s="7" t="s">
        <v>80</v>
      </c>
      <c r="C66" s="7" t="s">
        <v>677</v>
      </c>
      <c r="D66" s="3" t="s">
        <v>710</v>
      </c>
      <c r="E66" s="8" t="s">
        <v>711</v>
      </c>
      <c r="F66" s="3" t="s">
        <v>720</v>
      </c>
      <c r="G66" s="8" t="s">
        <v>721</v>
      </c>
      <c r="H66" s="10" t="s">
        <v>235</v>
      </c>
      <c r="I66" s="35"/>
      <c r="J66" s="11" t="s">
        <v>2341</v>
      </c>
      <c r="K66" s="12">
        <v>10000000</v>
      </c>
      <c r="L66" s="8" t="s">
        <v>2341</v>
      </c>
      <c r="M66" s="44">
        <v>9000000</v>
      </c>
      <c r="N66" s="11" t="s">
        <v>2336</v>
      </c>
      <c r="O66" s="14"/>
      <c r="P66" s="16" t="s">
        <v>2337</v>
      </c>
      <c r="Q66" s="41"/>
      <c r="R66" s="8"/>
      <c r="S66" s="75"/>
      <c r="T66" s="40"/>
      <c r="U66" s="34"/>
      <c r="V66" s="17"/>
      <c r="W66" s="17"/>
      <c r="X66" s="17"/>
      <c r="Y66" s="17"/>
      <c r="Z66" s="17"/>
    </row>
    <row r="67" spans="1:26" ht="80.099999999999994" customHeight="1">
      <c r="A67" s="9" t="s">
        <v>743</v>
      </c>
      <c r="B67" s="7" t="s">
        <v>744</v>
      </c>
      <c r="C67" s="7" t="s">
        <v>745</v>
      </c>
      <c r="D67" s="3" t="s">
        <v>746</v>
      </c>
      <c r="E67" s="8" t="s">
        <v>747</v>
      </c>
      <c r="F67" s="3" t="s">
        <v>748</v>
      </c>
      <c r="G67" s="8" t="s">
        <v>749</v>
      </c>
      <c r="H67" s="10" t="s">
        <v>235</v>
      </c>
      <c r="I67" s="35"/>
      <c r="J67" s="11" t="s">
        <v>2342</v>
      </c>
      <c r="K67" s="12">
        <v>18000000</v>
      </c>
      <c r="L67" s="8" t="s">
        <v>2343</v>
      </c>
      <c r="M67" s="44">
        <v>15000000</v>
      </c>
      <c r="N67" s="11" t="s">
        <v>2344</v>
      </c>
      <c r="O67" s="12"/>
      <c r="P67" s="16"/>
      <c r="Q67" s="45"/>
      <c r="R67" s="8"/>
      <c r="S67" s="44"/>
      <c r="T67" s="40"/>
      <c r="U67" s="34"/>
      <c r="V67" s="17"/>
      <c r="W67" s="17"/>
      <c r="X67" s="17"/>
      <c r="Y67" s="17"/>
      <c r="Z67" s="17"/>
    </row>
    <row r="68" spans="1:26" ht="80.099999999999994" customHeight="1">
      <c r="A68" s="9" t="s">
        <v>752</v>
      </c>
      <c r="B68" s="7" t="s">
        <v>753</v>
      </c>
      <c r="C68" s="7" t="s">
        <v>754</v>
      </c>
      <c r="D68" s="3" t="s">
        <v>755</v>
      </c>
      <c r="E68" s="8" t="s">
        <v>756</v>
      </c>
      <c r="F68" s="3" t="s">
        <v>757</v>
      </c>
      <c r="G68" s="8" t="s">
        <v>758</v>
      </c>
      <c r="H68" s="10" t="s">
        <v>235</v>
      </c>
      <c r="I68" s="35"/>
      <c r="J68" s="11" t="s">
        <v>2345</v>
      </c>
      <c r="K68" s="12">
        <v>15000000</v>
      </c>
      <c r="L68" s="8" t="s">
        <v>2346</v>
      </c>
      <c r="M68" s="44">
        <v>10000000</v>
      </c>
      <c r="N68" s="11"/>
      <c r="O68" s="12"/>
      <c r="P68" s="16"/>
      <c r="Q68" s="45"/>
      <c r="R68" s="8"/>
      <c r="S68" s="44"/>
      <c r="T68" s="40"/>
      <c r="U68" s="34"/>
      <c r="V68" s="17"/>
      <c r="W68" s="17"/>
      <c r="X68" s="17"/>
      <c r="Y68" s="17"/>
      <c r="Z68" s="17"/>
    </row>
    <row r="69" spans="1:26" ht="80.099999999999994" customHeight="1">
      <c r="A69" s="9" t="s">
        <v>752</v>
      </c>
      <c r="B69" s="7" t="s">
        <v>753</v>
      </c>
      <c r="C69" s="7" t="s">
        <v>754</v>
      </c>
      <c r="D69" s="3" t="s">
        <v>762</v>
      </c>
      <c r="E69" s="8" t="s">
        <v>763</v>
      </c>
      <c r="F69" s="3" t="s">
        <v>764</v>
      </c>
      <c r="G69" s="8" t="s">
        <v>765</v>
      </c>
      <c r="H69" s="10" t="s">
        <v>235</v>
      </c>
      <c r="I69" s="35"/>
      <c r="J69" s="11" t="s">
        <v>2349</v>
      </c>
      <c r="K69" s="12">
        <v>20000000</v>
      </c>
      <c r="L69" s="8" t="s">
        <v>2350</v>
      </c>
      <c r="M69" s="44">
        <v>18000000</v>
      </c>
      <c r="N69" s="11" t="s">
        <v>2351</v>
      </c>
      <c r="O69" s="12">
        <v>300000000</v>
      </c>
      <c r="P69" s="96" t="s">
        <v>2352</v>
      </c>
      <c r="Q69" s="45"/>
      <c r="R69" s="8"/>
      <c r="S69" s="44"/>
      <c r="T69" s="40"/>
      <c r="U69" s="34"/>
      <c r="V69" s="17"/>
      <c r="W69" s="17"/>
      <c r="X69" s="17"/>
      <c r="Y69" s="17"/>
      <c r="Z69" s="17"/>
    </row>
    <row r="70" spans="1:26" ht="80.099999999999994" customHeight="1">
      <c r="A70" s="9" t="s">
        <v>752</v>
      </c>
      <c r="B70" s="7" t="s">
        <v>753</v>
      </c>
      <c r="C70" s="7" t="s">
        <v>768</v>
      </c>
      <c r="D70" s="3" t="s">
        <v>770</v>
      </c>
      <c r="E70" s="8" t="s">
        <v>771</v>
      </c>
      <c r="F70" s="3" t="s">
        <v>772</v>
      </c>
      <c r="G70" s="8" t="s">
        <v>773</v>
      </c>
      <c r="H70" s="10" t="s">
        <v>235</v>
      </c>
      <c r="I70" s="35"/>
      <c r="J70" s="11" t="s">
        <v>2355</v>
      </c>
      <c r="K70" s="12">
        <v>20000000</v>
      </c>
      <c r="L70" s="8" t="s">
        <v>2356</v>
      </c>
      <c r="M70" s="44">
        <v>10000000</v>
      </c>
      <c r="N70" s="11"/>
      <c r="O70" s="14"/>
      <c r="P70" s="16"/>
      <c r="Q70" s="41"/>
      <c r="R70" s="8"/>
      <c r="S70" s="75"/>
      <c r="T70" s="40"/>
      <c r="U70" s="34"/>
      <c r="V70" s="17"/>
      <c r="W70" s="17"/>
      <c r="X70" s="17"/>
      <c r="Y70" s="17"/>
      <c r="Z70" s="17"/>
    </row>
    <row r="71" spans="1:26" ht="80.099999999999994" customHeight="1">
      <c r="A71" s="9" t="s">
        <v>752</v>
      </c>
      <c r="B71" s="7" t="s">
        <v>753</v>
      </c>
      <c r="C71" s="7" t="s">
        <v>768</v>
      </c>
      <c r="D71" s="3" t="s">
        <v>770</v>
      </c>
      <c r="E71" s="8" t="s">
        <v>771</v>
      </c>
      <c r="F71" s="3" t="s">
        <v>775</v>
      </c>
      <c r="G71" s="8" t="s">
        <v>776</v>
      </c>
      <c r="H71" s="10" t="s">
        <v>235</v>
      </c>
      <c r="I71" s="35"/>
      <c r="J71" s="11" t="s">
        <v>2355</v>
      </c>
      <c r="K71" s="12">
        <v>12000000</v>
      </c>
      <c r="L71" s="8" t="s">
        <v>2357</v>
      </c>
      <c r="M71" s="44">
        <v>10000000</v>
      </c>
      <c r="N71" s="11" t="s">
        <v>2351</v>
      </c>
      <c r="O71" s="12">
        <v>300000000</v>
      </c>
      <c r="P71" s="96" t="s">
        <v>2352</v>
      </c>
      <c r="Q71" s="45"/>
      <c r="R71" s="8"/>
      <c r="S71" s="44"/>
      <c r="T71" s="40"/>
      <c r="U71" s="34"/>
      <c r="V71" s="17"/>
      <c r="W71" s="17"/>
      <c r="X71" s="17"/>
      <c r="Y71" s="17"/>
      <c r="Z71" s="17"/>
    </row>
    <row r="72" spans="1:26" ht="80.099999999999994" customHeight="1">
      <c r="A72" s="9" t="s">
        <v>120</v>
      </c>
      <c r="B72" s="7" t="s">
        <v>122</v>
      </c>
      <c r="C72" s="7" t="s">
        <v>125</v>
      </c>
      <c r="D72" s="3" t="s">
        <v>1788</v>
      </c>
      <c r="E72" s="8" t="s">
        <v>1789</v>
      </c>
      <c r="F72" s="3" t="s">
        <v>1790</v>
      </c>
      <c r="G72" s="8" t="s">
        <v>1791</v>
      </c>
      <c r="H72" s="10" t="s">
        <v>235</v>
      </c>
      <c r="I72" s="35"/>
      <c r="J72" s="11" t="s">
        <v>2361</v>
      </c>
      <c r="K72" s="12">
        <v>0</v>
      </c>
      <c r="L72" s="8" t="s">
        <v>2362</v>
      </c>
      <c r="M72" s="44">
        <v>0</v>
      </c>
      <c r="N72" s="11"/>
      <c r="O72" s="14"/>
      <c r="P72" s="16"/>
      <c r="Q72" s="41"/>
      <c r="R72" s="8"/>
      <c r="S72" s="75"/>
      <c r="T72" s="40"/>
      <c r="U72" s="34"/>
      <c r="V72" s="17"/>
      <c r="W72" s="17"/>
      <c r="X72" s="17"/>
      <c r="Y72" s="17"/>
      <c r="Z72" s="17"/>
    </row>
    <row r="73" spans="1:26" ht="80.099999999999994" customHeight="1">
      <c r="A73" s="9" t="s">
        <v>120</v>
      </c>
      <c r="B73" s="7" t="s">
        <v>122</v>
      </c>
      <c r="C73" s="7" t="s">
        <v>125</v>
      </c>
      <c r="D73" s="3" t="s">
        <v>126</v>
      </c>
      <c r="E73" s="8" t="s">
        <v>127</v>
      </c>
      <c r="F73" s="3" t="s">
        <v>129</v>
      </c>
      <c r="G73" s="8" t="s">
        <v>132</v>
      </c>
      <c r="H73" s="10" t="s">
        <v>235</v>
      </c>
      <c r="I73" s="35"/>
      <c r="J73" s="11" t="s">
        <v>2365</v>
      </c>
      <c r="K73" s="12">
        <v>10000000</v>
      </c>
      <c r="L73" s="8" t="s">
        <v>2366</v>
      </c>
      <c r="M73" s="44">
        <v>10000000</v>
      </c>
      <c r="N73" s="11" t="s">
        <v>2367</v>
      </c>
      <c r="O73" s="12">
        <v>30000000</v>
      </c>
      <c r="P73" s="96" t="s">
        <v>2212</v>
      </c>
      <c r="Q73" s="45"/>
      <c r="R73" s="8"/>
      <c r="S73" s="44"/>
      <c r="T73" s="40"/>
      <c r="U73" s="34"/>
      <c r="V73" s="17"/>
      <c r="W73" s="17"/>
      <c r="X73" s="17"/>
      <c r="Y73" s="17"/>
      <c r="Z73" s="17"/>
    </row>
    <row r="74" spans="1:26" ht="80.099999999999994" customHeight="1">
      <c r="A74" s="9" t="s">
        <v>781</v>
      </c>
      <c r="B74" s="7" t="s">
        <v>782</v>
      </c>
      <c r="C74" s="7" t="s">
        <v>795</v>
      </c>
      <c r="D74" s="3" t="s">
        <v>784</v>
      </c>
      <c r="E74" s="8" t="s">
        <v>785</v>
      </c>
      <c r="F74" s="3" t="s">
        <v>823</v>
      </c>
      <c r="G74" s="8" t="s">
        <v>824</v>
      </c>
      <c r="H74" s="10" t="s">
        <v>235</v>
      </c>
      <c r="I74" s="35"/>
      <c r="J74" s="11" t="s">
        <v>2368</v>
      </c>
      <c r="K74" s="69">
        <v>50000000</v>
      </c>
      <c r="L74" s="8" t="s">
        <v>2369</v>
      </c>
      <c r="M74" s="44">
        <v>15000000</v>
      </c>
      <c r="N74" s="11" t="s">
        <v>2371</v>
      </c>
      <c r="O74" s="14"/>
      <c r="P74" s="96" t="s">
        <v>2212</v>
      </c>
      <c r="Q74" s="41"/>
      <c r="R74" s="8"/>
      <c r="S74" s="75"/>
      <c r="T74" s="40"/>
      <c r="U74" s="34"/>
      <c r="V74" s="17"/>
      <c r="W74" s="17"/>
      <c r="X74" s="17"/>
      <c r="Y74" s="17"/>
      <c r="Z74" s="17"/>
    </row>
    <row r="75" spans="1:26" ht="80.099999999999994" customHeight="1">
      <c r="A75" s="19" t="s">
        <v>781</v>
      </c>
      <c r="B75" s="20" t="s">
        <v>782</v>
      </c>
      <c r="C75" s="20" t="s">
        <v>783</v>
      </c>
      <c r="D75" s="21" t="s">
        <v>784</v>
      </c>
      <c r="E75" s="22" t="s">
        <v>785</v>
      </c>
      <c r="F75" s="21" t="s">
        <v>789</v>
      </c>
      <c r="G75" s="22" t="s">
        <v>790</v>
      </c>
      <c r="H75" s="37"/>
      <c r="I75" s="38" t="s">
        <v>2372</v>
      </c>
      <c r="J75" s="23"/>
      <c r="K75" s="70">
        <v>0</v>
      </c>
      <c r="L75" s="22"/>
      <c r="M75" s="48">
        <v>0</v>
      </c>
      <c r="N75" s="23"/>
      <c r="O75" s="49"/>
      <c r="P75" s="28"/>
      <c r="Q75" s="42"/>
      <c r="R75" s="22"/>
      <c r="S75" s="43"/>
      <c r="T75" s="40"/>
      <c r="U75" s="34"/>
      <c r="V75" s="17"/>
      <c r="W75" s="17"/>
      <c r="X75" s="17"/>
      <c r="Y75" s="17"/>
      <c r="Z75" s="17"/>
    </row>
    <row r="76" spans="1:26" ht="15.75" customHeight="1">
      <c r="A76" s="58"/>
      <c r="B76" s="58"/>
      <c r="C76" s="58"/>
      <c r="D76" s="58"/>
      <c r="E76" s="58"/>
      <c r="F76" s="58"/>
      <c r="G76" s="58"/>
      <c r="H76" s="59"/>
      <c r="I76" s="59"/>
      <c r="J76" s="58"/>
      <c r="K76" s="58"/>
      <c r="L76" s="58"/>
      <c r="M76" s="74"/>
      <c r="N76" s="58"/>
      <c r="O76" s="74"/>
      <c r="P76" s="58"/>
      <c r="Q76" s="74"/>
      <c r="R76" s="58"/>
      <c r="S76" s="58"/>
      <c r="T76" s="58"/>
      <c r="U76" s="18"/>
      <c r="V76" s="17"/>
      <c r="W76" s="17"/>
      <c r="X76" s="17"/>
      <c r="Y76" s="17"/>
      <c r="Z76" s="17"/>
    </row>
    <row r="77" spans="1:26" ht="15.75" customHeight="1">
      <c r="A77" s="58"/>
      <c r="B77" s="58"/>
      <c r="C77" s="58"/>
      <c r="D77" s="58"/>
      <c r="E77" s="58"/>
      <c r="F77" s="58"/>
      <c r="G77" s="58"/>
      <c r="H77" s="59"/>
      <c r="I77" s="59"/>
      <c r="J77" s="1"/>
      <c r="K77" s="60"/>
      <c r="L77" s="1"/>
      <c r="M77" s="60"/>
      <c r="N77" s="1"/>
      <c r="O77" s="60"/>
      <c r="P77" s="1"/>
      <c r="Q77" s="60"/>
      <c r="R77" s="1"/>
      <c r="S77" s="1"/>
      <c r="T77" s="1"/>
      <c r="U77" s="1"/>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7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hyperlinks>
    <hyperlink ref="P4" r:id="rId1"/>
    <hyperlink ref="P6" r:id="rId2"/>
    <hyperlink ref="P8" r:id="rId3"/>
    <hyperlink ref="P9" r:id="rId4"/>
    <hyperlink ref="P12" r:id="rId5"/>
    <hyperlink ref="P13" r:id="rId6"/>
    <hyperlink ref="P14" r:id="rId7"/>
    <hyperlink ref="P15" r:id="rId8"/>
    <hyperlink ref="P27" r:id="rId9"/>
    <hyperlink ref="P30" r:id="rId10"/>
    <hyperlink ref="P32" r:id="rId11"/>
    <hyperlink ref="P33" r:id="rId12"/>
    <hyperlink ref="P34" r:id="rId13"/>
    <hyperlink ref="P35" r:id="rId14"/>
    <hyperlink ref="P36" r:id="rId15"/>
    <hyperlink ref="P46" r:id="rId16"/>
    <hyperlink ref="P48" r:id="rId17"/>
    <hyperlink ref="P49" r:id="rId18"/>
    <hyperlink ref="P56" r:id="rId19"/>
    <hyperlink ref="P57" r:id="rId20"/>
    <hyperlink ref="P62" r:id="rId21"/>
    <hyperlink ref="P65" r:id="rId22"/>
    <hyperlink ref="P69" r:id="rId23"/>
    <hyperlink ref="P71" r:id="rId24"/>
    <hyperlink ref="P73" r:id="rId25"/>
    <hyperlink ref="P74" r:id="rId26"/>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2" topLeftCell="A3" activePane="bottomLeft" state="frozen"/>
      <selection pane="bottomLeft" activeCell="B3" sqref="B3"/>
    </sheetView>
  </sheetViews>
  <sheetFormatPr baseColWidth="10" defaultColWidth="12.625" defaultRowHeight="15" customHeight="1"/>
  <cols>
    <col min="1" max="1" width="5.87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hidden="1" customWidth="1"/>
    <col min="11" max="11" width="7.375" style="571" hidden="1" customWidth="1"/>
    <col min="12" max="12" width="53.125" style="571" hidden="1" customWidth="1"/>
    <col min="13" max="13" width="8.25" style="571" hidden="1" customWidth="1"/>
    <col min="14" max="14" width="53.125" style="684" customWidth="1"/>
    <col min="15" max="15" width="22.5" style="571" customWidth="1"/>
    <col min="16" max="16" width="53.125" style="571" customWidth="1"/>
    <col min="17" max="19" width="19.62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8.5" customHeight="1">
      <c r="A2" s="1152"/>
      <c r="B2" s="1101"/>
      <c r="C2" s="1101"/>
      <c r="D2" s="1101"/>
      <c r="E2" s="1101"/>
      <c r="F2" s="1101"/>
      <c r="G2" s="1101"/>
      <c r="H2" s="1101"/>
      <c r="I2" s="1151"/>
      <c r="J2" s="688"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16</v>
      </c>
      <c r="B3" s="132" t="s">
        <v>17</v>
      </c>
      <c r="C3" s="132" t="s">
        <v>66</v>
      </c>
      <c r="D3" s="578" t="s">
        <v>281</v>
      </c>
      <c r="E3" s="579" t="s">
        <v>282</v>
      </c>
      <c r="F3" s="578" t="s">
        <v>352</v>
      </c>
      <c r="G3" s="579" t="s">
        <v>353</v>
      </c>
      <c r="H3" s="580" t="s">
        <v>370</v>
      </c>
      <c r="I3" s="581"/>
      <c r="J3" s="145" t="s">
        <v>371</v>
      </c>
      <c r="K3" s="133">
        <v>2000000</v>
      </c>
      <c r="L3" s="579" t="s">
        <v>372</v>
      </c>
      <c r="M3" s="146">
        <v>3000000</v>
      </c>
      <c r="N3" s="1069" t="s">
        <v>2393</v>
      </c>
      <c r="O3" s="138"/>
      <c r="P3" s="247"/>
      <c r="Q3" s="1070"/>
      <c r="R3" s="139"/>
      <c r="S3" s="218"/>
      <c r="T3" s="170"/>
      <c r="U3" s="134"/>
      <c r="V3" s="166"/>
      <c r="W3" s="166"/>
      <c r="X3" s="166"/>
      <c r="Y3" s="166"/>
      <c r="Z3" s="166"/>
    </row>
    <row r="4" spans="1:26" ht="80.099999999999994" customHeight="1">
      <c r="A4" s="577" t="s">
        <v>16</v>
      </c>
      <c r="B4" s="132" t="s">
        <v>17</v>
      </c>
      <c r="C4" s="132" t="s">
        <v>66</v>
      </c>
      <c r="D4" s="578" t="s">
        <v>281</v>
      </c>
      <c r="E4" s="579" t="s">
        <v>282</v>
      </c>
      <c r="F4" s="578" t="s">
        <v>394</v>
      </c>
      <c r="G4" s="579" t="s">
        <v>395</v>
      </c>
      <c r="H4" s="580" t="s">
        <v>370</v>
      </c>
      <c r="I4" s="581"/>
      <c r="J4" s="145" t="s">
        <v>401</v>
      </c>
      <c r="K4" s="133">
        <v>2000000</v>
      </c>
      <c r="L4" s="579" t="s">
        <v>402</v>
      </c>
      <c r="M4" s="1071">
        <v>4000000</v>
      </c>
      <c r="N4" s="1072" t="s">
        <v>2394</v>
      </c>
      <c r="O4" s="1073"/>
      <c r="P4" s="247"/>
      <c r="Q4" s="625"/>
      <c r="R4" s="139"/>
      <c r="S4" s="218"/>
      <c r="T4" s="170"/>
      <c r="U4" s="134"/>
      <c r="V4" s="169"/>
      <c r="W4" s="169"/>
      <c r="X4" s="169"/>
      <c r="Y4" s="169"/>
      <c r="Z4" s="169"/>
    </row>
    <row r="5" spans="1:26" ht="80.099999999999994" customHeight="1">
      <c r="A5" s="703" t="s">
        <v>16</v>
      </c>
      <c r="B5" s="695" t="s">
        <v>2395</v>
      </c>
      <c r="C5" s="695" t="s">
        <v>66</v>
      </c>
      <c r="D5" s="703" t="s">
        <v>281</v>
      </c>
      <c r="E5" s="695" t="s">
        <v>282</v>
      </c>
      <c r="F5" s="703" t="s">
        <v>417</v>
      </c>
      <c r="G5" s="695" t="s">
        <v>2396</v>
      </c>
      <c r="H5" s="1074" t="s">
        <v>370</v>
      </c>
      <c r="I5" s="1075"/>
      <c r="J5" s="1075" t="s">
        <v>2397</v>
      </c>
      <c r="K5" s="1076" t="s">
        <v>2398</v>
      </c>
      <c r="L5" s="1075" t="s">
        <v>2397</v>
      </c>
      <c r="M5" s="1077" t="s">
        <v>2398</v>
      </c>
      <c r="N5" s="1072" t="s">
        <v>2394</v>
      </c>
      <c r="O5" s="1078"/>
      <c r="P5" s="247"/>
      <c r="Q5" s="625"/>
      <c r="R5" s="139"/>
      <c r="S5" s="218"/>
      <c r="T5" s="170"/>
      <c r="U5" s="134"/>
      <c r="V5" s="586"/>
      <c r="W5" s="586"/>
      <c r="X5" s="586"/>
      <c r="Y5" s="586"/>
      <c r="Z5" s="586"/>
    </row>
    <row r="6" spans="1:26" ht="80.099999999999994" customHeight="1">
      <c r="A6" s="577" t="s">
        <v>16</v>
      </c>
      <c r="B6" s="132" t="s">
        <v>17</v>
      </c>
      <c r="C6" s="132" t="s">
        <v>66</v>
      </c>
      <c r="D6" s="578" t="s">
        <v>281</v>
      </c>
      <c r="E6" s="579" t="s">
        <v>282</v>
      </c>
      <c r="F6" s="578" t="s">
        <v>448</v>
      </c>
      <c r="G6" s="579" t="s">
        <v>450</v>
      </c>
      <c r="H6" s="580" t="s">
        <v>370</v>
      </c>
      <c r="I6" s="581"/>
      <c r="J6" s="145"/>
      <c r="K6" s="133">
        <v>0</v>
      </c>
      <c r="L6" s="579" t="s">
        <v>463</v>
      </c>
      <c r="M6" s="1071">
        <v>3000000</v>
      </c>
      <c r="N6" s="1079"/>
      <c r="O6" s="1078"/>
      <c r="P6" s="247"/>
      <c r="Q6" s="625"/>
      <c r="R6" s="139"/>
      <c r="S6" s="218"/>
      <c r="T6" s="170"/>
      <c r="U6" s="134"/>
      <c r="V6" s="586"/>
      <c r="W6" s="586"/>
      <c r="X6" s="586"/>
      <c r="Y6" s="586"/>
      <c r="Z6" s="586"/>
    </row>
    <row r="7" spans="1:26" ht="80.099999999999994" customHeight="1">
      <c r="A7" s="577" t="s">
        <v>16</v>
      </c>
      <c r="B7" s="132" t="s">
        <v>17</v>
      </c>
      <c r="C7" s="132" t="s">
        <v>66</v>
      </c>
      <c r="D7" s="578" t="s">
        <v>281</v>
      </c>
      <c r="E7" s="579" t="s">
        <v>282</v>
      </c>
      <c r="F7" s="578" t="s">
        <v>483</v>
      </c>
      <c r="G7" s="579" t="s">
        <v>484</v>
      </c>
      <c r="H7" s="580" t="s">
        <v>370</v>
      </c>
      <c r="I7" s="581"/>
      <c r="J7" s="145" t="s">
        <v>506</v>
      </c>
      <c r="K7" s="133">
        <v>0</v>
      </c>
      <c r="L7" s="579" t="s">
        <v>506</v>
      </c>
      <c r="M7" s="1071">
        <v>0</v>
      </c>
      <c r="N7" s="1072" t="s">
        <v>2394</v>
      </c>
      <c r="O7" s="1078"/>
      <c r="P7" s="247"/>
      <c r="Q7" s="625"/>
      <c r="R7" s="139"/>
      <c r="S7" s="218"/>
      <c r="T7" s="170"/>
      <c r="U7" s="134"/>
      <c r="V7" s="586"/>
      <c r="W7" s="586"/>
      <c r="X7" s="586"/>
      <c r="Y7" s="586"/>
      <c r="Z7" s="586"/>
    </row>
    <row r="8" spans="1:26" ht="80.099999999999994" customHeight="1">
      <c r="A8" s="577" t="s">
        <v>16</v>
      </c>
      <c r="B8" s="132" t="s">
        <v>17</v>
      </c>
      <c r="C8" s="132" t="s">
        <v>66</v>
      </c>
      <c r="D8" s="578" t="s">
        <v>424</v>
      </c>
      <c r="E8" s="579" t="s">
        <v>425</v>
      </c>
      <c r="F8" s="578" t="s">
        <v>426</v>
      </c>
      <c r="G8" s="579" t="s">
        <v>427</v>
      </c>
      <c r="H8" s="580" t="s">
        <v>370</v>
      </c>
      <c r="I8" s="581"/>
      <c r="J8" s="145" t="s">
        <v>664</v>
      </c>
      <c r="K8" s="133">
        <v>2000000</v>
      </c>
      <c r="L8" s="579" t="s">
        <v>664</v>
      </c>
      <c r="M8" s="1071">
        <v>4000000</v>
      </c>
      <c r="N8" s="1072" t="s">
        <v>2394</v>
      </c>
      <c r="O8" s="1078"/>
      <c r="P8" s="247"/>
      <c r="Q8" s="625"/>
      <c r="R8" s="139"/>
      <c r="S8" s="218"/>
      <c r="T8" s="170"/>
      <c r="U8" s="134"/>
      <c r="V8" s="586"/>
      <c r="W8" s="586"/>
      <c r="X8" s="586"/>
      <c r="Y8" s="586"/>
      <c r="Z8" s="586"/>
    </row>
    <row r="9" spans="1:26" ht="80.099999999999994" customHeight="1">
      <c r="A9" s="577" t="s">
        <v>16</v>
      </c>
      <c r="B9" s="132" t="s">
        <v>17</v>
      </c>
      <c r="C9" s="132" t="s">
        <v>66</v>
      </c>
      <c r="D9" s="578" t="s">
        <v>424</v>
      </c>
      <c r="E9" s="579" t="s">
        <v>425</v>
      </c>
      <c r="F9" s="578" t="s">
        <v>729</v>
      </c>
      <c r="G9" s="579" t="s">
        <v>730</v>
      </c>
      <c r="H9" s="580" t="s">
        <v>370</v>
      </c>
      <c r="I9" s="581"/>
      <c r="J9" s="145" t="s">
        <v>506</v>
      </c>
      <c r="K9" s="133">
        <v>0</v>
      </c>
      <c r="L9" s="579" t="s">
        <v>506</v>
      </c>
      <c r="M9" s="1071">
        <v>0</v>
      </c>
      <c r="N9" s="1079"/>
      <c r="O9" s="1078"/>
      <c r="P9" s="247"/>
      <c r="Q9" s="625"/>
      <c r="R9" s="139"/>
      <c r="S9" s="218"/>
      <c r="T9" s="170"/>
      <c r="U9" s="134"/>
      <c r="V9" s="586"/>
      <c r="W9" s="586"/>
      <c r="X9" s="586"/>
      <c r="Y9" s="586"/>
      <c r="Z9" s="586"/>
    </row>
    <row r="10" spans="1:26" ht="80.099999999999994" customHeight="1">
      <c r="A10" s="577" t="s">
        <v>16</v>
      </c>
      <c r="B10" s="132" t="s">
        <v>17</v>
      </c>
      <c r="C10" s="132" t="s">
        <v>66</v>
      </c>
      <c r="D10" s="578" t="s">
        <v>424</v>
      </c>
      <c r="E10" s="579" t="s">
        <v>425</v>
      </c>
      <c r="F10" s="578" t="s">
        <v>433</v>
      </c>
      <c r="G10" s="579" t="s">
        <v>434</v>
      </c>
      <c r="H10" s="580" t="s">
        <v>370</v>
      </c>
      <c r="I10" s="581"/>
      <c r="J10" s="145" t="s">
        <v>807</v>
      </c>
      <c r="K10" s="133">
        <v>5000000</v>
      </c>
      <c r="L10" s="579" t="s">
        <v>809</v>
      </c>
      <c r="M10" s="1071">
        <v>7000000</v>
      </c>
      <c r="N10" s="1072" t="s">
        <v>2394</v>
      </c>
      <c r="O10" s="1078"/>
      <c r="P10" s="247"/>
      <c r="Q10" s="625"/>
      <c r="R10" s="139"/>
      <c r="S10" s="218"/>
      <c r="T10" s="170"/>
      <c r="U10" s="134"/>
      <c r="V10" s="586"/>
      <c r="W10" s="586"/>
      <c r="X10" s="586"/>
      <c r="Y10" s="586"/>
      <c r="Z10" s="586"/>
    </row>
    <row r="11" spans="1:26" ht="80.099999999999994" customHeight="1">
      <c r="A11" s="577" t="s">
        <v>16</v>
      </c>
      <c r="B11" s="132" t="s">
        <v>17</v>
      </c>
      <c r="C11" s="132" t="s">
        <v>66</v>
      </c>
      <c r="D11" s="578" t="s">
        <v>438</v>
      </c>
      <c r="E11" s="579" t="s">
        <v>439</v>
      </c>
      <c r="F11" s="578" t="s">
        <v>440</v>
      </c>
      <c r="G11" s="579" t="s">
        <v>441</v>
      </c>
      <c r="H11" s="580" t="s">
        <v>370</v>
      </c>
      <c r="I11" s="581"/>
      <c r="J11" s="145" t="s">
        <v>838</v>
      </c>
      <c r="K11" s="133">
        <v>3000000</v>
      </c>
      <c r="L11" s="579" t="s">
        <v>839</v>
      </c>
      <c r="M11" s="1071">
        <v>5000000</v>
      </c>
      <c r="N11" s="1079" t="s">
        <v>2407</v>
      </c>
      <c r="O11" s="1078"/>
      <c r="P11" s="247"/>
      <c r="Q11" s="625"/>
      <c r="R11" s="139"/>
      <c r="S11" s="218"/>
      <c r="T11" s="170"/>
      <c r="U11" s="134"/>
      <c r="V11" s="586"/>
      <c r="W11" s="586"/>
      <c r="X11" s="586"/>
      <c r="Y11" s="586"/>
      <c r="Z11" s="586"/>
    </row>
    <row r="12" spans="1:26" ht="80.099999999999994" customHeight="1">
      <c r="A12" s="577" t="s">
        <v>16</v>
      </c>
      <c r="B12" s="132" t="s">
        <v>17</v>
      </c>
      <c r="C12" s="132" t="s">
        <v>66</v>
      </c>
      <c r="D12" s="578" t="s">
        <v>438</v>
      </c>
      <c r="E12" s="579" t="s">
        <v>439</v>
      </c>
      <c r="F12" s="578" t="s">
        <v>929</v>
      </c>
      <c r="G12" s="579" t="s">
        <v>930</v>
      </c>
      <c r="H12" s="580" t="s">
        <v>370</v>
      </c>
      <c r="I12" s="581"/>
      <c r="J12" s="145" t="s">
        <v>946</v>
      </c>
      <c r="K12" s="133">
        <v>3000000</v>
      </c>
      <c r="L12" s="579" t="s">
        <v>947</v>
      </c>
      <c r="M12" s="1071">
        <v>5000000</v>
      </c>
      <c r="N12" s="1080" t="s">
        <v>2411</v>
      </c>
      <c r="O12" s="1078"/>
      <c r="P12" s="247"/>
      <c r="Q12" s="625"/>
      <c r="R12" s="139"/>
      <c r="S12" s="218"/>
      <c r="T12" s="170"/>
      <c r="U12" s="134"/>
      <c r="V12" s="586"/>
      <c r="W12" s="586"/>
      <c r="X12" s="586"/>
      <c r="Y12" s="586"/>
      <c r="Z12" s="586"/>
    </row>
    <row r="13" spans="1:26" ht="80.099999999999994" customHeight="1">
      <c r="A13" s="577" t="s">
        <v>16</v>
      </c>
      <c r="B13" s="132" t="s">
        <v>17</v>
      </c>
      <c r="C13" s="132" t="s">
        <v>66</v>
      </c>
      <c r="D13" s="578" t="s">
        <v>68</v>
      </c>
      <c r="E13" s="579" t="s">
        <v>69</v>
      </c>
      <c r="F13" s="578" t="s">
        <v>478</v>
      </c>
      <c r="G13" s="579" t="s">
        <v>479</v>
      </c>
      <c r="H13" s="580" t="s">
        <v>370</v>
      </c>
      <c r="I13" s="581"/>
      <c r="J13" s="145" t="s">
        <v>1259</v>
      </c>
      <c r="K13" s="133">
        <v>2000000</v>
      </c>
      <c r="L13" s="579" t="s">
        <v>1259</v>
      </c>
      <c r="M13" s="1071">
        <v>3000000</v>
      </c>
      <c r="N13" s="1072" t="s">
        <v>2393</v>
      </c>
      <c r="O13" s="1073"/>
      <c r="P13" s="247"/>
      <c r="Q13" s="1081"/>
      <c r="R13" s="139"/>
      <c r="S13" s="218"/>
      <c r="T13" s="170"/>
      <c r="U13" s="134"/>
      <c r="V13" s="586"/>
      <c r="W13" s="586"/>
      <c r="X13" s="586"/>
      <c r="Y13" s="586"/>
      <c r="Z13" s="586"/>
    </row>
    <row r="14" spans="1:26" ht="80.099999999999994" customHeight="1">
      <c r="A14" s="577" t="s">
        <v>16</v>
      </c>
      <c r="B14" s="132" t="s">
        <v>17</v>
      </c>
      <c r="C14" s="132" t="s">
        <v>66</v>
      </c>
      <c r="D14" s="578" t="s">
        <v>68</v>
      </c>
      <c r="E14" s="579" t="s">
        <v>69</v>
      </c>
      <c r="F14" s="578" t="s">
        <v>485</v>
      </c>
      <c r="G14" s="579" t="s">
        <v>486</v>
      </c>
      <c r="H14" s="580" t="s">
        <v>370</v>
      </c>
      <c r="I14" s="581"/>
      <c r="J14" s="145" t="s">
        <v>1282</v>
      </c>
      <c r="K14" s="133">
        <v>2000000</v>
      </c>
      <c r="L14" s="579" t="s">
        <v>1283</v>
      </c>
      <c r="M14" s="1071">
        <v>3000000</v>
      </c>
      <c r="N14" s="1080" t="s">
        <v>2413</v>
      </c>
      <c r="O14" s="1073"/>
      <c r="P14" s="247"/>
      <c r="Q14" s="1081" t="s">
        <v>151</v>
      </c>
      <c r="R14" s="139"/>
      <c r="S14" s="218"/>
      <c r="T14" s="170"/>
      <c r="U14" s="134"/>
      <c r="V14" s="586"/>
      <c r="W14" s="586"/>
      <c r="X14" s="586"/>
      <c r="Y14" s="586"/>
      <c r="Z14" s="586"/>
    </row>
    <row r="15" spans="1:26" ht="80.099999999999994" customHeight="1">
      <c r="A15" s="577" t="s">
        <v>16</v>
      </c>
      <c r="B15" s="132" t="s">
        <v>17</v>
      </c>
      <c r="C15" s="132" t="s">
        <v>66</v>
      </c>
      <c r="D15" s="578" t="s">
        <v>68</v>
      </c>
      <c r="E15" s="579" t="s">
        <v>69</v>
      </c>
      <c r="F15" s="578" t="s">
        <v>492</v>
      </c>
      <c r="G15" s="579" t="s">
        <v>493</v>
      </c>
      <c r="H15" s="580" t="s">
        <v>370</v>
      </c>
      <c r="I15" s="581"/>
      <c r="J15" s="145" t="s">
        <v>1312</v>
      </c>
      <c r="K15" s="133">
        <v>2000000</v>
      </c>
      <c r="L15" s="579" t="s">
        <v>1312</v>
      </c>
      <c r="M15" s="1071">
        <v>3000000</v>
      </c>
      <c r="N15" s="1080" t="s">
        <v>2414</v>
      </c>
      <c r="O15" s="1073"/>
      <c r="P15" s="247"/>
      <c r="Q15" s="1081" t="s">
        <v>151</v>
      </c>
      <c r="R15" s="139"/>
      <c r="S15" s="218"/>
      <c r="T15" s="170"/>
      <c r="U15" s="134"/>
      <c r="V15" s="586"/>
      <c r="W15" s="586"/>
      <c r="X15" s="586"/>
      <c r="Y15" s="586"/>
      <c r="Z15" s="586"/>
    </row>
    <row r="16" spans="1:26" ht="80.099999999999994" customHeight="1">
      <c r="A16" s="577" t="s">
        <v>16</v>
      </c>
      <c r="B16" s="132" t="s">
        <v>17</v>
      </c>
      <c r="C16" s="132" t="s">
        <v>24</v>
      </c>
      <c r="D16" s="578" t="s">
        <v>25</v>
      </c>
      <c r="E16" s="579" t="s">
        <v>26</v>
      </c>
      <c r="F16" s="578" t="s">
        <v>179</v>
      </c>
      <c r="G16" s="579" t="s">
        <v>180</v>
      </c>
      <c r="H16" s="580"/>
      <c r="I16" s="581" t="s">
        <v>188</v>
      </c>
      <c r="J16" s="145" t="s">
        <v>189</v>
      </c>
      <c r="K16" s="133">
        <v>500000</v>
      </c>
      <c r="L16" s="579" t="s">
        <v>190</v>
      </c>
      <c r="M16" s="1071">
        <v>600000</v>
      </c>
      <c r="N16" s="1082" t="s">
        <v>2416</v>
      </c>
      <c r="O16" s="1078"/>
      <c r="P16" s="247"/>
      <c r="Q16" s="625"/>
      <c r="R16" s="139"/>
      <c r="S16" s="218"/>
      <c r="T16" s="170"/>
      <c r="U16" s="134"/>
      <c r="V16" s="586"/>
      <c r="W16" s="586"/>
      <c r="X16" s="586"/>
      <c r="Y16" s="586"/>
      <c r="Z16" s="586"/>
    </row>
    <row r="17" spans="1:26" ht="80.099999999999994" customHeight="1">
      <c r="A17" s="577" t="s">
        <v>16</v>
      </c>
      <c r="B17" s="132" t="s">
        <v>17</v>
      </c>
      <c r="C17" s="132" t="s">
        <v>24</v>
      </c>
      <c r="D17" s="578" t="s">
        <v>209</v>
      </c>
      <c r="E17" s="579" t="s">
        <v>210</v>
      </c>
      <c r="F17" s="578" t="s">
        <v>219</v>
      </c>
      <c r="G17" s="579" t="s">
        <v>220</v>
      </c>
      <c r="H17" s="580"/>
      <c r="I17" s="581" t="s">
        <v>188</v>
      </c>
      <c r="J17" s="145" t="s">
        <v>234</v>
      </c>
      <c r="K17" s="133">
        <v>2000000</v>
      </c>
      <c r="L17" s="579" t="s">
        <v>2730</v>
      </c>
      <c r="M17" s="1071">
        <v>3000000</v>
      </c>
      <c r="N17" s="1080" t="s">
        <v>2393</v>
      </c>
      <c r="O17" s="1078"/>
      <c r="P17" s="247"/>
      <c r="Q17" s="625"/>
      <c r="R17" s="139"/>
      <c r="S17" s="218"/>
      <c r="T17" s="170"/>
      <c r="U17" s="134"/>
      <c r="V17" s="586"/>
      <c r="W17" s="586"/>
      <c r="X17" s="586"/>
      <c r="Y17" s="586"/>
      <c r="Z17" s="586"/>
    </row>
    <row r="18" spans="1:26" ht="80.099999999999994" customHeight="1">
      <c r="A18" s="577" t="s">
        <v>16</v>
      </c>
      <c r="B18" s="132" t="s">
        <v>17</v>
      </c>
      <c r="C18" s="132" t="s">
        <v>24</v>
      </c>
      <c r="D18" s="578" t="s">
        <v>209</v>
      </c>
      <c r="E18" s="579" t="s">
        <v>210</v>
      </c>
      <c r="F18" s="578" t="s">
        <v>238</v>
      </c>
      <c r="G18" s="579" t="s">
        <v>239</v>
      </c>
      <c r="H18" s="580"/>
      <c r="I18" s="581" t="s">
        <v>188</v>
      </c>
      <c r="J18" s="145" t="s">
        <v>248</v>
      </c>
      <c r="K18" s="133">
        <v>2000000</v>
      </c>
      <c r="L18" s="579" t="s">
        <v>249</v>
      </c>
      <c r="M18" s="1071">
        <v>3000000</v>
      </c>
      <c r="N18" s="1080" t="s">
        <v>2393</v>
      </c>
      <c r="O18" s="1078"/>
      <c r="P18" s="247"/>
      <c r="Q18" s="625"/>
      <c r="R18" s="139"/>
      <c r="S18" s="218"/>
      <c r="T18" s="170"/>
      <c r="U18" s="134"/>
      <c r="V18" s="586"/>
      <c r="W18" s="586"/>
      <c r="X18" s="586"/>
      <c r="Y18" s="586"/>
      <c r="Z18" s="586"/>
    </row>
    <row r="19" spans="1:26" ht="80.099999999999994" customHeight="1">
      <c r="A19" s="577" t="s">
        <v>16</v>
      </c>
      <c r="B19" s="132" t="s">
        <v>17</v>
      </c>
      <c r="C19" s="132" t="s">
        <v>66</v>
      </c>
      <c r="D19" s="578" t="s">
        <v>281</v>
      </c>
      <c r="E19" s="579" t="s">
        <v>282</v>
      </c>
      <c r="F19" s="578" t="s">
        <v>283</v>
      </c>
      <c r="G19" s="579" t="s">
        <v>284</v>
      </c>
      <c r="H19" s="580"/>
      <c r="I19" s="581" t="s">
        <v>188</v>
      </c>
      <c r="J19" s="145" t="s">
        <v>2735</v>
      </c>
      <c r="K19" s="133">
        <v>2000000</v>
      </c>
      <c r="L19" s="579" t="s">
        <v>297</v>
      </c>
      <c r="M19" s="1071">
        <v>3000000</v>
      </c>
      <c r="N19" s="1072" t="s">
        <v>2393</v>
      </c>
      <c r="O19" s="1078"/>
      <c r="P19" s="247"/>
      <c r="Q19" s="625"/>
      <c r="R19" s="139"/>
      <c r="S19" s="146"/>
      <c r="T19" s="170"/>
      <c r="U19" s="134"/>
      <c r="V19" s="586"/>
      <c r="W19" s="586"/>
      <c r="X19" s="586"/>
      <c r="Y19" s="586"/>
      <c r="Z19" s="586"/>
    </row>
    <row r="20" spans="1:26" ht="80.099999999999994" customHeight="1">
      <c r="A20" s="577" t="s">
        <v>16</v>
      </c>
      <c r="B20" s="132" t="s">
        <v>17</v>
      </c>
      <c r="C20" s="132" t="s">
        <v>66</v>
      </c>
      <c r="D20" s="578" t="s">
        <v>438</v>
      </c>
      <c r="E20" s="579" t="s">
        <v>439</v>
      </c>
      <c r="F20" s="578" t="s">
        <v>445</v>
      </c>
      <c r="G20" s="579" t="s">
        <v>446</v>
      </c>
      <c r="H20" s="580"/>
      <c r="I20" s="581" t="s">
        <v>188</v>
      </c>
      <c r="J20" s="145" t="s">
        <v>859</v>
      </c>
      <c r="K20" s="133">
        <v>3000000</v>
      </c>
      <c r="L20" s="579" t="s">
        <v>860</v>
      </c>
      <c r="M20" s="1071">
        <v>5000000</v>
      </c>
      <c r="N20" s="1082" t="s">
        <v>2416</v>
      </c>
      <c r="O20" s="1078"/>
      <c r="P20" s="247"/>
      <c r="Q20" s="625"/>
      <c r="R20" s="139"/>
      <c r="S20" s="218"/>
      <c r="T20" s="170"/>
      <c r="U20" s="134"/>
      <c r="V20" s="586"/>
      <c r="W20" s="586"/>
      <c r="X20" s="586"/>
      <c r="Y20" s="586"/>
      <c r="Z20" s="586"/>
    </row>
    <row r="21" spans="1:26" ht="80.099999999999994" customHeight="1">
      <c r="A21" s="577" t="s">
        <v>16</v>
      </c>
      <c r="B21" s="132" t="s">
        <v>17</v>
      </c>
      <c r="C21" s="132" t="s">
        <v>66</v>
      </c>
      <c r="D21" s="578" t="s">
        <v>438</v>
      </c>
      <c r="E21" s="579" t="s">
        <v>439</v>
      </c>
      <c r="F21" s="578" t="s">
        <v>449</v>
      </c>
      <c r="G21" s="579" t="s">
        <v>451</v>
      </c>
      <c r="H21" s="580"/>
      <c r="I21" s="581" t="s">
        <v>188</v>
      </c>
      <c r="J21" s="145" t="s">
        <v>916</v>
      </c>
      <c r="K21" s="133">
        <v>3000000</v>
      </c>
      <c r="L21" s="579" t="s">
        <v>918</v>
      </c>
      <c r="M21" s="1071">
        <v>5000000</v>
      </c>
      <c r="N21" s="1082" t="s">
        <v>2416</v>
      </c>
      <c r="O21" s="1078"/>
      <c r="P21" s="247"/>
      <c r="Q21" s="625"/>
      <c r="R21" s="139"/>
      <c r="S21" s="218"/>
      <c r="T21" s="170"/>
      <c r="U21" s="134"/>
      <c r="V21" s="586"/>
      <c r="W21" s="586"/>
      <c r="X21" s="586"/>
      <c r="Y21" s="586"/>
      <c r="Z21" s="586"/>
    </row>
    <row r="22" spans="1:26" ht="80.099999999999994" customHeight="1">
      <c r="A22" s="577" t="s">
        <v>16</v>
      </c>
      <c r="B22" s="132" t="s">
        <v>17</v>
      </c>
      <c r="C22" s="132" t="s">
        <v>66</v>
      </c>
      <c r="D22" s="578" t="s">
        <v>68</v>
      </c>
      <c r="E22" s="579" t="s">
        <v>69</v>
      </c>
      <c r="F22" s="578" t="s">
        <v>70</v>
      </c>
      <c r="G22" s="579" t="s">
        <v>72</v>
      </c>
      <c r="H22" s="580"/>
      <c r="I22" s="581" t="s">
        <v>188</v>
      </c>
      <c r="J22" s="145" t="s">
        <v>990</v>
      </c>
      <c r="K22" s="133">
        <v>3000000</v>
      </c>
      <c r="L22" s="579" t="s">
        <v>990</v>
      </c>
      <c r="M22" s="1071">
        <v>5000000</v>
      </c>
      <c r="N22" s="1080" t="s">
        <v>2416</v>
      </c>
      <c r="O22" s="1078"/>
      <c r="P22" s="247"/>
      <c r="Q22" s="625"/>
      <c r="R22" s="139"/>
      <c r="S22" s="218"/>
      <c r="T22" s="170"/>
      <c r="U22" s="134"/>
      <c r="V22" s="586"/>
      <c r="W22" s="586"/>
      <c r="X22" s="586"/>
      <c r="Y22" s="586"/>
      <c r="Z22" s="586"/>
    </row>
    <row r="23" spans="1:26" ht="80.099999999999994" customHeight="1">
      <c r="A23" s="577" t="s">
        <v>16</v>
      </c>
      <c r="B23" s="132" t="s">
        <v>17</v>
      </c>
      <c r="C23" s="132" t="s">
        <v>66</v>
      </c>
      <c r="D23" s="578" t="s">
        <v>68</v>
      </c>
      <c r="E23" s="579" t="s">
        <v>69</v>
      </c>
      <c r="F23" s="578" t="s">
        <v>81</v>
      </c>
      <c r="G23" s="579" t="s">
        <v>82</v>
      </c>
      <c r="H23" s="580"/>
      <c r="I23" s="581" t="s">
        <v>188</v>
      </c>
      <c r="J23" s="145" t="s">
        <v>1027</v>
      </c>
      <c r="K23" s="133">
        <v>3000000</v>
      </c>
      <c r="L23" s="579" t="s">
        <v>1027</v>
      </c>
      <c r="M23" s="1071">
        <v>5000000</v>
      </c>
      <c r="N23" s="1083" t="s">
        <v>2416</v>
      </c>
      <c r="O23" s="1078"/>
      <c r="P23" s="247"/>
      <c r="Q23" s="1081"/>
      <c r="R23" s="139"/>
      <c r="S23" s="218"/>
      <c r="T23" s="170"/>
      <c r="U23" s="134"/>
      <c r="V23" s="586"/>
      <c r="W23" s="586"/>
      <c r="X23" s="586"/>
      <c r="Y23" s="586"/>
      <c r="Z23" s="586"/>
    </row>
    <row r="24" spans="1:26" ht="80.099999999999994" customHeight="1">
      <c r="A24" s="577" t="s">
        <v>16</v>
      </c>
      <c r="B24" s="132" t="s">
        <v>17</v>
      </c>
      <c r="C24" s="132" t="s">
        <v>66</v>
      </c>
      <c r="D24" s="578" t="s">
        <v>68</v>
      </c>
      <c r="E24" s="579" t="s">
        <v>69</v>
      </c>
      <c r="F24" s="578" t="s">
        <v>462</v>
      </c>
      <c r="G24" s="579" t="s">
        <v>464</v>
      </c>
      <c r="H24" s="580"/>
      <c r="I24" s="581" t="s">
        <v>188</v>
      </c>
      <c r="J24" s="145" t="s">
        <v>1077</v>
      </c>
      <c r="K24" s="133">
        <v>2000000</v>
      </c>
      <c r="L24" s="579" t="s">
        <v>1077</v>
      </c>
      <c r="M24" s="1071">
        <v>4000000</v>
      </c>
      <c r="N24" s="1083" t="s">
        <v>2416</v>
      </c>
      <c r="O24" s="1078"/>
      <c r="P24" s="247"/>
      <c r="Q24" s="1081"/>
      <c r="R24" s="139"/>
      <c r="S24" s="218"/>
      <c r="T24" s="170"/>
      <c r="U24" s="134"/>
      <c r="V24" s="586"/>
      <c r="W24" s="586"/>
      <c r="X24" s="586"/>
      <c r="Y24" s="586"/>
      <c r="Z24" s="586"/>
    </row>
    <row r="25" spans="1:26" ht="80.099999999999994" customHeight="1">
      <c r="A25" s="577" t="s">
        <v>16</v>
      </c>
      <c r="B25" s="132" t="s">
        <v>17</v>
      </c>
      <c r="C25" s="132" t="s">
        <v>66</v>
      </c>
      <c r="D25" s="578" t="s">
        <v>68</v>
      </c>
      <c r="E25" s="579" t="s">
        <v>69</v>
      </c>
      <c r="F25" s="578" t="s">
        <v>468</v>
      </c>
      <c r="G25" s="579" t="s">
        <v>469</v>
      </c>
      <c r="H25" s="580"/>
      <c r="I25" s="581" t="s">
        <v>188</v>
      </c>
      <c r="J25" s="145" t="s">
        <v>1151</v>
      </c>
      <c r="K25" s="133">
        <v>2000000</v>
      </c>
      <c r="L25" s="579" t="s">
        <v>1151</v>
      </c>
      <c r="M25" s="1071">
        <v>4000000</v>
      </c>
      <c r="N25" s="1083" t="s">
        <v>2416</v>
      </c>
      <c r="O25" s="1078"/>
      <c r="P25" s="247"/>
      <c r="Q25" s="1081"/>
      <c r="R25" s="139"/>
      <c r="S25" s="218"/>
      <c r="T25" s="170"/>
      <c r="U25" s="134"/>
      <c r="V25" s="586"/>
      <c r="W25" s="586"/>
      <c r="X25" s="586"/>
      <c r="Y25" s="586"/>
      <c r="Z25" s="586"/>
    </row>
    <row r="26" spans="1:26" ht="80.099999999999994" customHeight="1">
      <c r="A26" s="577" t="s">
        <v>16</v>
      </c>
      <c r="B26" s="132" t="s">
        <v>17</v>
      </c>
      <c r="C26" s="132" t="s">
        <v>66</v>
      </c>
      <c r="D26" s="578" t="s">
        <v>68</v>
      </c>
      <c r="E26" s="579" t="s">
        <v>69</v>
      </c>
      <c r="F26" s="578" t="s">
        <v>473</v>
      </c>
      <c r="G26" s="579" t="s">
        <v>474</v>
      </c>
      <c r="H26" s="580"/>
      <c r="I26" s="581" t="s">
        <v>188</v>
      </c>
      <c r="J26" s="145" t="s">
        <v>1225</v>
      </c>
      <c r="K26" s="133">
        <v>2000000</v>
      </c>
      <c r="L26" s="579" t="s">
        <v>1225</v>
      </c>
      <c r="M26" s="1071">
        <v>4000000</v>
      </c>
      <c r="N26" s="1080" t="s">
        <v>2416</v>
      </c>
      <c r="O26" s="1078"/>
      <c r="P26" s="247"/>
      <c r="Q26" s="1081"/>
      <c r="R26" s="139"/>
      <c r="S26" s="218"/>
      <c r="T26" s="170"/>
      <c r="U26" s="134"/>
      <c r="V26" s="586"/>
      <c r="W26" s="586"/>
      <c r="X26" s="586"/>
      <c r="Y26" s="586"/>
      <c r="Z26" s="586"/>
    </row>
    <row r="27" spans="1:26" ht="80.099999999999994" customHeight="1">
      <c r="A27" s="577" t="s">
        <v>16</v>
      </c>
      <c r="B27" s="132" t="s">
        <v>17</v>
      </c>
      <c r="C27" s="132" t="s">
        <v>66</v>
      </c>
      <c r="D27" s="578" t="s">
        <v>68</v>
      </c>
      <c r="E27" s="579" t="s">
        <v>69</v>
      </c>
      <c r="F27" s="578" t="s">
        <v>500</v>
      </c>
      <c r="G27" s="579" t="s">
        <v>501</v>
      </c>
      <c r="H27" s="580"/>
      <c r="I27" s="581" t="s">
        <v>188</v>
      </c>
      <c r="J27" s="145" t="s">
        <v>1328</v>
      </c>
      <c r="K27" s="133">
        <v>2000000</v>
      </c>
      <c r="L27" s="579" t="s">
        <v>1328</v>
      </c>
      <c r="M27" s="1071">
        <v>3000000</v>
      </c>
      <c r="N27" s="1083" t="s">
        <v>2416</v>
      </c>
      <c r="O27" s="1078"/>
      <c r="P27" s="247"/>
      <c r="Q27" s="1081"/>
      <c r="R27" s="139"/>
      <c r="S27" s="218"/>
      <c r="T27" s="170"/>
      <c r="U27" s="134"/>
      <c r="V27" s="586"/>
      <c r="W27" s="586"/>
      <c r="X27" s="586"/>
      <c r="Y27" s="586"/>
      <c r="Z27" s="586"/>
    </row>
    <row r="28" spans="1:26" ht="80.099999999999994" customHeight="1">
      <c r="A28" s="577" t="s">
        <v>16</v>
      </c>
      <c r="B28" s="132" t="s">
        <v>17</v>
      </c>
      <c r="C28" s="132" t="s">
        <v>66</v>
      </c>
      <c r="D28" s="578" t="s">
        <v>68</v>
      </c>
      <c r="E28" s="579" t="s">
        <v>69</v>
      </c>
      <c r="F28" s="578" t="s">
        <v>95</v>
      </c>
      <c r="G28" s="579" t="s">
        <v>507</v>
      </c>
      <c r="H28" s="580"/>
      <c r="I28" s="581" t="s">
        <v>188</v>
      </c>
      <c r="J28" s="145" t="s">
        <v>1355</v>
      </c>
      <c r="K28" s="133">
        <v>2000000</v>
      </c>
      <c r="L28" s="579" t="s">
        <v>1355</v>
      </c>
      <c r="M28" s="1071">
        <v>3000000</v>
      </c>
      <c r="N28" s="1083" t="s">
        <v>2416</v>
      </c>
      <c r="O28" s="1078"/>
      <c r="P28" s="247"/>
      <c r="Q28" s="1081"/>
      <c r="R28" s="139"/>
      <c r="S28" s="218"/>
      <c r="T28" s="170"/>
      <c r="U28" s="134"/>
      <c r="V28" s="586"/>
      <c r="W28" s="586"/>
      <c r="X28" s="586"/>
      <c r="Y28" s="586"/>
      <c r="Z28" s="586"/>
    </row>
    <row r="29" spans="1:26" ht="80.099999999999994" customHeight="1">
      <c r="A29" s="577" t="s">
        <v>23</v>
      </c>
      <c r="B29" s="132" t="s">
        <v>532</v>
      </c>
      <c r="C29" s="132" t="s">
        <v>28</v>
      </c>
      <c r="D29" s="578" t="s">
        <v>533</v>
      </c>
      <c r="E29" s="579" t="s">
        <v>534</v>
      </c>
      <c r="F29" s="578" t="s">
        <v>1431</v>
      </c>
      <c r="G29" s="579" t="s">
        <v>1432</v>
      </c>
      <c r="H29" s="580" t="s">
        <v>370</v>
      </c>
      <c r="I29" s="581"/>
      <c r="J29" s="145" t="s">
        <v>1440</v>
      </c>
      <c r="K29" s="133">
        <v>0</v>
      </c>
      <c r="L29" s="132"/>
      <c r="M29" s="1071">
        <v>0</v>
      </c>
      <c r="N29" s="1080" t="s">
        <v>2422</v>
      </c>
      <c r="O29" s="1073"/>
      <c r="P29" s="247"/>
      <c r="Q29" s="1081"/>
      <c r="R29" s="139"/>
      <c r="S29" s="218"/>
      <c r="T29" s="170"/>
      <c r="U29" s="134"/>
      <c r="V29" s="586"/>
      <c r="W29" s="586"/>
      <c r="X29" s="586"/>
      <c r="Y29" s="586"/>
      <c r="Z29" s="586"/>
    </row>
    <row r="30" spans="1:26" ht="80.099999999999994" customHeight="1">
      <c r="A30" s="577" t="s">
        <v>23</v>
      </c>
      <c r="B30" s="132" t="s">
        <v>532</v>
      </c>
      <c r="C30" s="132" t="s">
        <v>28</v>
      </c>
      <c r="D30" s="578" t="s">
        <v>533</v>
      </c>
      <c r="E30" s="579" t="s">
        <v>534</v>
      </c>
      <c r="F30" s="578" t="s">
        <v>542</v>
      </c>
      <c r="G30" s="579" t="s">
        <v>541</v>
      </c>
      <c r="H30" s="580" t="s">
        <v>370</v>
      </c>
      <c r="I30" s="581"/>
      <c r="J30" s="145" t="s">
        <v>1468</v>
      </c>
      <c r="K30" s="133">
        <v>3000000</v>
      </c>
      <c r="L30" s="579" t="s">
        <v>1468</v>
      </c>
      <c r="M30" s="1071">
        <v>4000000</v>
      </c>
      <c r="N30" s="1080" t="s">
        <v>2427</v>
      </c>
      <c r="O30" s="1073"/>
      <c r="P30" s="247"/>
      <c r="Q30" s="1081"/>
      <c r="R30" s="139"/>
      <c r="S30" s="218"/>
      <c r="T30" s="170"/>
      <c r="U30" s="134"/>
      <c r="V30" s="586"/>
      <c r="W30" s="586"/>
      <c r="X30" s="586"/>
      <c r="Y30" s="586"/>
      <c r="Z30" s="586"/>
    </row>
    <row r="31" spans="1:26" ht="80.099999999999994" customHeight="1">
      <c r="A31" s="577" t="s">
        <v>23</v>
      </c>
      <c r="B31" s="132" t="s">
        <v>532</v>
      </c>
      <c r="C31" s="132" t="s">
        <v>28</v>
      </c>
      <c r="D31" s="578" t="s">
        <v>533</v>
      </c>
      <c r="E31" s="579" t="s">
        <v>534</v>
      </c>
      <c r="F31" s="578" t="s">
        <v>1503</v>
      </c>
      <c r="G31" s="579" t="s">
        <v>1504</v>
      </c>
      <c r="H31" s="580" t="s">
        <v>370</v>
      </c>
      <c r="I31" s="581"/>
      <c r="J31" s="145" t="s">
        <v>1517</v>
      </c>
      <c r="K31" s="133">
        <v>2000000</v>
      </c>
      <c r="L31" s="579" t="s">
        <v>1518</v>
      </c>
      <c r="M31" s="1071">
        <v>3000000</v>
      </c>
      <c r="N31" s="1080" t="s">
        <v>2427</v>
      </c>
      <c r="O31" s="1073"/>
      <c r="P31" s="247"/>
      <c r="Q31" s="1081"/>
      <c r="R31" s="139"/>
      <c r="S31" s="218"/>
      <c r="T31" s="170"/>
      <c r="U31" s="134"/>
      <c r="V31" s="586"/>
      <c r="W31" s="586"/>
      <c r="X31" s="586"/>
      <c r="Y31" s="586"/>
      <c r="Z31" s="586"/>
    </row>
    <row r="32" spans="1:26" ht="80.099999999999994" customHeight="1">
      <c r="A32" s="577" t="s">
        <v>23</v>
      </c>
      <c r="B32" s="132" t="s">
        <v>532</v>
      </c>
      <c r="C32" s="132" t="s">
        <v>28</v>
      </c>
      <c r="D32" s="578" t="s">
        <v>533</v>
      </c>
      <c r="E32" s="579" t="s">
        <v>534</v>
      </c>
      <c r="F32" s="578" t="s">
        <v>1423</v>
      </c>
      <c r="G32" s="579" t="s">
        <v>1424</v>
      </c>
      <c r="H32" s="580" t="s">
        <v>370</v>
      </c>
      <c r="I32" s="581"/>
      <c r="J32" s="145" t="s">
        <v>1535</v>
      </c>
      <c r="K32" s="133">
        <v>2000000</v>
      </c>
      <c r="L32" s="579" t="s">
        <v>1537</v>
      </c>
      <c r="M32" s="1071">
        <v>3000000</v>
      </c>
      <c r="N32" s="1080" t="s">
        <v>2428</v>
      </c>
      <c r="O32" s="1073"/>
      <c r="P32" s="247"/>
      <c r="Q32" s="1081"/>
      <c r="R32" s="139"/>
      <c r="S32" s="218"/>
      <c r="T32" s="170"/>
      <c r="U32" s="134"/>
      <c r="V32" s="586"/>
      <c r="W32" s="586"/>
      <c r="X32" s="586"/>
      <c r="Y32" s="586"/>
      <c r="Z32" s="586"/>
    </row>
    <row r="33" spans="1:26" ht="80.099999999999994" customHeight="1">
      <c r="A33" s="577" t="s">
        <v>23</v>
      </c>
      <c r="B33" s="132" t="s">
        <v>532</v>
      </c>
      <c r="C33" s="132" t="s">
        <v>28</v>
      </c>
      <c r="D33" s="578" t="s">
        <v>533</v>
      </c>
      <c r="E33" s="579" t="s">
        <v>534</v>
      </c>
      <c r="F33" s="578" t="s">
        <v>1436</v>
      </c>
      <c r="G33" s="579" t="s">
        <v>1437</v>
      </c>
      <c r="H33" s="580" t="s">
        <v>370</v>
      </c>
      <c r="I33" s="581"/>
      <c r="J33" s="145" t="s">
        <v>1564</v>
      </c>
      <c r="K33" s="133">
        <v>2000000</v>
      </c>
      <c r="L33" s="579" t="s">
        <v>1567</v>
      </c>
      <c r="M33" s="1071">
        <v>3000000</v>
      </c>
      <c r="N33" s="1080" t="s">
        <v>2427</v>
      </c>
      <c r="O33" s="1073"/>
      <c r="P33" s="247"/>
      <c r="Q33" s="1081"/>
      <c r="R33" s="139"/>
      <c r="S33" s="218"/>
      <c r="T33" s="170"/>
      <c r="U33" s="134"/>
      <c r="V33" s="586"/>
      <c r="W33" s="586"/>
      <c r="X33" s="586"/>
      <c r="Y33" s="586"/>
      <c r="Z33" s="586"/>
    </row>
    <row r="34" spans="1:26" ht="80.099999999999994" customHeight="1">
      <c r="A34" s="577" t="s">
        <v>23</v>
      </c>
      <c r="B34" s="132" t="s">
        <v>532</v>
      </c>
      <c r="C34" s="132" t="s">
        <v>28</v>
      </c>
      <c r="D34" s="578" t="s">
        <v>547</v>
      </c>
      <c r="E34" s="579" t="s">
        <v>806</v>
      </c>
      <c r="F34" s="578" t="s">
        <v>1581</v>
      </c>
      <c r="G34" s="579" t="s">
        <v>1583</v>
      </c>
      <c r="H34" s="580" t="s">
        <v>370</v>
      </c>
      <c r="I34" s="581"/>
      <c r="J34" s="145" t="s">
        <v>1594</v>
      </c>
      <c r="K34" s="133">
        <v>2000000</v>
      </c>
      <c r="L34" s="579" t="s">
        <v>1596</v>
      </c>
      <c r="M34" s="1071">
        <v>3000000</v>
      </c>
      <c r="N34" s="1072" t="s">
        <v>2393</v>
      </c>
      <c r="O34" s="1073"/>
      <c r="P34" s="247"/>
      <c r="Q34" s="1081"/>
      <c r="R34" s="139"/>
      <c r="S34" s="218"/>
      <c r="T34" s="170"/>
      <c r="U34" s="134"/>
      <c r="V34" s="586"/>
      <c r="W34" s="586"/>
      <c r="X34" s="586"/>
      <c r="Y34" s="586"/>
      <c r="Z34" s="586"/>
    </row>
    <row r="35" spans="1:26" ht="80.099999999999994" customHeight="1">
      <c r="A35" s="577" t="s">
        <v>23</v>
      </c>
      <c r="B35" s="132" t="s">
        <v>532</v>
      </c>
      <c r="C35" s="132" t="s">
        <v>28</v>
      </c>
      <c r="D35" s="578" t="s">
        <v>547</v>
      </c>
      <c r="E35" s="579" t="s">
        <v>806</v>
      </c>
      <c r="F35" s="578" t="s">
        <v>1603</v>
      </c>
      <c r="G35" s="579" t="s">
        <v>1604</v>
      </c>
      <c r="H35" s="580" t="s">
        <v>370</v>
      </c>
      <c r="I35" s="581"/>
      <c r="J35" s="145" t="s">
        <v>1608</v>
      </c>
      <c r="K35" s="133">
        <v>2000000</v>
      </c>
      <c r="L35" s="579" t="s">
        <v>1609</v>
      </c>
      <c r="M35" s="1071">
        <v>3000000</v>
      </c>
      <c r="N35" s="1080" t="s">
        <v>2429</v>
      </c>
      <c r="O35" s="1073"/>
      <c r="P35" s="247"/>
      <c r="Q35" s="1081"/>
      <c r="R35" s="139"/>
      <c r="S35" s="218"/>
      <c r="T35" s="170"/>
      <c r="U35" s="134"/>
      <c r="V35" s="586"/>
      <c r="W35" s="586"/>
      <c r="X35" s="586"/>
      <c r="Y35" s="586"/>
      <c r="Z35" s="586"/>
    </row>
    <row r="36" spans="1:26" ht="80.099999999999994" customHeight="1">
      <c r="A36" s="577" t="s">
        <v>23</v>
      </c>
      <c r="B36" s="132" t="s">
        <v>532</v>
      </c>
      <c r="C36" s="132" t="s">
        <v>28</v>
      </c>
      <c r="D36" s="578" t="s">
        <v>547</v>
      </c>
      <c r="E36" s="579" t="s">
        <v>806</v>
      </c>
      <c r="F36" s="578" t="s">
        <v>1619</v>
      </c>
      <c r="G36" s="579" t="s">
        <v>1620</v>
      </c>
      <c r="H36" s="580" t="s">
        <v>370</v>
      </c>
      <c r="I36" s="581"/>
      <c r="J36" s="145" t="s">
        <v>1629</v>
      </c>
      <c r="K36" s="133">
        <v>2000000</v>
      </c>
      <c r="L36" s="579" t="s">
        <v>1630</v>
      </c>
      <c r="M36" s="1071">
        <v>3000000</v>
      </c>
      <c r="N36" s="1072" t="s">
        <v>2393</v>
      </c>
      <c r="O36" s="1073"/>
      <c r="P36" s="247"/>
      <c r="Q36" s="1081"/>
      <c r="R36" s="139"/>
      <c r="S36" s="218"/>
      <c r="T36" s="170"/>
      <c r="U36" s="134"/>
      <c r="V36" s="586"/>
      <c r="W36" s="586"/>
      <c r="X36" s="586"/>
      <c r="Y36" s="586"/>
      <c r="Z36" s="586"/>
    </row>
    <row r="37" spans="1:26" ht="80.099999999999994" customHeight="1">
      <c r="A37" s="577" t="s">
        <v>23</v>
      </c>
      <c r="B37" s="132" t="s">
        <v>532</v>
      </c>
      <c r="C37" s="132" t="s">
        <v>28</v>
      </c>
      <c r="D37" s="578" t="s">
        <v>547</v>
      </c>
      <c r="E37" s="579" t="s">
        <v>806</v>
      </c>
      <c r="F37" s="578" t="s">
        <v>549</v>
      </c>
      <c r="G37" s="579" t="s">
        <v>550</v>
      </c>
      <c r="H37" s="580" t="s">
        <v>370</v>
      </c>
      <c r="I37" s="581"/>
      <c r="J37" s="590" t="s">
        <v>1616</v>
      </c>
      <c r="K37" s="133">
        <v>2000000</v>
      </c>
      <c r="L37" s="132" t="s">
        <v>1616</v>
      </c>
      <c r="M37" s="1071">
        <v>3000000</v>
      </c>
      <c r="N37" s="1080" t="s">
        <v>2430</v>
      </c>
      <c r="O37" s="1073"/>
      <c r="P37" s="247"/>
      <c r="Q37" s="1081" t="s">
        <v>151</v>
      </c>
      <c r="R37" s="1084"/>
      <c r="S37" s="218"/>
      <c r="T37" s="170"/>
      <c r="U37" s="134"/>
      <c r="V37" s="586"/>
      <c r="W37" s="586"/>
      <c r="X37" s="586"/>
      <c r="Y37" s="586"/>
      <c r="Z37" s="586"/>
    </row>
    <row r="38" spans="1:26" ht="80.099999999999994" customHeight="1">
      <c r="A38" s="577" t="s">
        <v>23</v>
      </c>
      <c r="B38" s="132" t="s">
        <v>532</v>
      </c>
      <c r="C38" s="132" t="s">
        <v>28</v>
      </c>
      <c r="D38" s="578" t="s">
        <v>29</v>
      </c>
      <c r="E38" s="579" t="s">
        <v>30</v>
      </c>
      <c r="F38" s="578" t="s">
        <v>1637</v>
      </c>
      <c r="G38" s="579" t="s">
        <v>1638</v>
      </c>
      <c r="H38" s="580" t="s">
        <v>370</v>
      </c>
      <c r="I38" s="581"/>
      <c r="J38" s="145" t="s">
        <v>1718</v>
      </c>
      <c r="K38" s="133">
        <v>2000000</v>
      </c>
      <c r="L38" s="579" t="s">
        <v>1720</v>
      </c>
      <c r="M38" s="1071">
        <v>3000000</v>
      </c>
      <c r="N38" s="1072" t="s">
        <v>2441</v>
      </c>
      <c r="O38" s="1073"/>
      <c r="P38" s="247"/>
      <c r="Q38" s="1081"/>
      <c r="R38" s="139"/>
      <c r="S38" s="218"/>
      <c r="T38" s="170"/>
      <c r="U38" s="134"/>
      <c r="V38" s="586"/>
      <c r="W38" s="586"/>
      <c r="X38" s="586"/>
      <c r="Y38" s="586"/>
      <c r="Z38" s="586"/>
    </row>
    <row r="39" spans="1:26" ht="80.099999999999994" customHeight="1">
      <c r="A39" s="577" t="s">
        <v>23</v>
      </c>
      <c r="B39" s="132" t="s">
        <v>532</v>
      </c>
      <c r="C39" s="132" t="s">
        <v>28</v>
      </c>
      <c r="D39" s="578" t="s">
        <v>1642</v>
      </c>
      <c r="E39" s="579" t="s">
        <v>1643</v>
      </c>
      <c r="F39" s="578" t="s">
        <v>1644</v>
      </c>
      <c r="G39" s="579" t="s">
        <v>1645</v>
      </c>
      <c r="H39" s="580" t="s">
        <v>370</v>
      </c>
      <c r="I39" s="581"/>
      <c r="J39" s="145" t="s">
        <v>1734</v>
      </c>
      <c r="K39" s="133">
        <v>2000000</v>
      </c>
      <c r="L39" s="132" t="s">
        <v>1735</v>
      </c>
      <c r="M39" s="1071">
        <v>3000000</v>
      </c>
      <c r="N39" s="1080" t="s">
        <v>2427</v>
      </c>
      <c r="O39" s="1073"/>
      <c r="P39" s="247"/>
      <c r="Q39" s="1081"/>
      <c r="R39" s="139"/>
      <c r="S39" s="218"/>
      <c r="T39" s="170"/>
      <c r="U39" s="134"/>
      <c r="V39" s="586"/>
      <c r="W39" s="586"/>
      <c r="X39" s="586"/>
      <c r="Y39" s="586"/>
      <c r="Z39" s="586"/>
    </row>
    <row r="40" spans="1:26" ht="80.099999999999994" customHeight="1">
      <c r="A40" s="577" t="s">
        <v>23</v>
      </c>
      <c r="B40" s="132" t="s">
        <v>532</v>
      </c>
      <c r="C40" s="132" t="s">
        <v>28</v>
      </c>
      <c r="D40" s="578" t="s">
        <v>1642</v>
      </c>
      <c r="E40" s="579" t="s">
        <v>1643</v>
      </c>
      <c r="F40" s="578" t="s">
        <v>1650</v>
      </c>
      <c r="G40" s="579" t="s">
        <v>1651</v>
      </c>
      <c r="H40" s="580" t="s">
        <v>370</v>
      </c>
      <c r="I40" s="581"/>
      <c r="J40" s="145" t="s">
        <v>1747</v>
      </c>
      <c r="K40" s="133">
        <v>2000000</v>
      </c>
      <c r="L40" s="579" t="s">
        <v>1747</v>
      </c>
      <c r="M40" s="1071">
        <v>3000000</v>
      </c>
      <c r="N40" s="1080" t="s">
        <v>2427</v>
      </c>
      <c r="O40" s="1073"/>
      <c r="P40" s="247"/>
      <c r="Q40" s="1081"/>
      <c r="R40" s="139"/>
      <c r="S40" s="218"/>
      <c r="T40" s="170"/>
      <c r="U40" s="134"/>
      <c r="V40" s="586"/>
      <c r="W40" s="586"/>
      <c r="X40" s="586"/>
      <c r="Y40" s="586"/>
      <c r="Z40" s="586"/>
    </row>
    <row r="41" spans="1:26" ht="80.099999999999994" customHeight="1">
      <c r="A41" s="577" t="s">
        <v>23</v>
      </c>
      <c r="B41" s="132" t="s">
        <v>532</v>
      </c>
      <c r="C41" s="132" t="s">
        <v>28</v>
      </c>
      <c r="D41" s="578" t="s">
        <v>1642</v>
      </c>
      <c r="E41" s="579" t="s">
        <v>1643</v>
      </c>
      <c r="F41" s="578" t="s">
        <v>1654</v>
      </c>
      <c r="G41" s="579" t="s">
        <v>1655</v>
      </c>
      <c r="H41" s="580" t="s">
        <v>370</v>
      </c>
      <c r="I41" s="581"/>
      <c r="J41" s="145" t="s">
        <v>1764</v>
      </c>
      <c r="K41" s="133">
        <v>2000000</v>
      </c>
      <c r="L41" s="579" t="s">
        <v>1766</v>
      </c>
      <c r="M41" s="1071">
        <v>4000000</v>
      </c>
      <c r="N41" s="1079" t="s">
        <v>2452</v>
      </c>
      <c r="O41" s="1073"/>
      <c r="P41" s="247"/>
      <c r="Q41" s="1081"/>
      <c r="R41" s="139"/>
      <c r="S41" s="218"/>
      <c r="T41" s="170"/>
      <c r="U41" s="134"/>
      <c r="V41" s="586"/>
      <c r="W41" s="586"/>
      <c r="X41" s="586"/>
      <c r="Y41" s="586"/>
      <c r="Z41" s="586"/>
    </row>
    <row r="42" spans="1:26" ht="80.099999999999994" customHeight="1">
      <c r="A42" s="577" t="s">
        <v>23</v>
      </c>
      <c r="B42" s="132" t="s">
        <v>532</v>
      </c>
      <c r="C42" s="132" t="s">
        <v>28</v>
      </c>
      <c r="D42" s="578" t="s">
        <v>1659</v>
      </c>
      <c r="E42" s="579" t="s">
        <v>1660</v>
      </c>
      <c r="F42" s="578" t="s">
        <v>1661</v>
      </c>
      <c r="G42" s="579" t="s">
        <v>1662</v>
      </c>
      <c r="H42" s="580" t="s">
        <v>370</v>
      </c>
      <c r="I42" s="581"/>
      <c r="J42" s="145" t="s">
        <v>1786</v>
      </c>
      <c r="K42" s="133">
        <v>3000000</v>
      </c>
      <c r="L42" s="132" t="s">
        <v>1787</v>
      </c>
      <c r="M42" s="1071">
        <v>5000000</v>
      </c>
      <c r="N42" s="1080" t="s">
        <v>2427</v>
      </c>
      <c r="O42" s="1073"/>
      <c r="P42" s="247"/>
      <c r="Q42" s="1081"/>
      <c r="R42" s="139"/>
      <c r="S42" s="218"/>
      <c r="T42" s="170"/>
      <c r="U42" s="134"/>
      <c r="V42" s="586"/>
      <c r="W42" s="586"/>
      <c r="X42" s="586"/>
      <c r="Y42" s="586"/>
      <c r="Z42" s="586"/>
    </row>
    <row r="43" spans="1:26" ht="80.099999999999994" customHeight="1">
      <c r="A43" s="577" t="s">
        <v>23</v>
      </c>
      <c r="B43" s="132" t="s">
        <v>532</v>
      </c>
      <c r="C43" s="132" t="s">
        <v>28</v>
      </c>
      <c r="D43" s="578" t="s">
        <v>1659</v>
      </c>
      <c r="E43" s="579" t="s">
        <v>1660</v>
      </c>
      <c r="F43" s="578" t="s">
        <v>1664</v>
      </c>
      <c r="G43" s="579" t="s">
        <v>1665</v>
      </c>
      <c r="H43" s="580" t="s">
        <v>370</v>
      </c>
      <c r="I43" s="581"/>
      <c r="J43" s="145" t="s">
        <v>1800</v>
      </c>
      <c r="K43" s="133">
        <v>2000000</v>
      </c>
      <c r="L43" s="579" t="s">
        <v>1801</v>
      </c>
      <c r="M43" s="1071">
        <v>3000000</v>
      </c>
      <c r="N43" s="1080" t="s">
        <v>2454</v>
      </c>
      <c r="O43" s="1073"/>
      <c r="P43" s="247"/>
      <c r="Q43" s="1081"/>
      <c r="R43" s="139"/>
      <c r="S43" s="218"/>
      <c r="T43" s="170"/>
      <c r="U43" s="134"/>
      <c r="V43" s="586"/>
      <c r="W43" s="586"/>
      <c r="X43" s="586"/>
      <c r="Y43" s="586"/>
      <c r="Z43" s="586"/>
    </row>
    <row r="44" spans="1:26" ht="80.099999999999994" customHeight="1">
      <c r="A44" s="577" t="s">
        <v>23</v>
      </c>
      <c r="B44" s="132" t="s">
        <v>532</v>
      </c>
      <c r="C44" s="132" t="s">
        <v>28</v>
      </c>
      <c r="D44" s="578" t="s">
        <v>562</v>
      </c>
      <c r="E44" s="579" t="s">
        <v>563</v>
      </c>
      <c r="F44" s="578" t="s">
        <v>564</v>
      </c>
      <c r="G44" s="579" t="s">
        <v>565</v>
      </c>
      <c r="H44" s="580" t="s">
        <v>370</v>
      </c>
      <c r="I44" s="581"/>
      <c r="J44" s="145" t="s">
        <v>1806</v>
      </c>
      <c r="K44" s="133">
        <v>2000000</v>
      </c>
      <c r="L44" s="579" t="s">
        <v>1807</v>
      </c>
      <c r="M44" s="1071">
        <v>3000000</v>
      </c>
      <c r="N44" s="1072" t="s">
        <v>2393</v>
      </c>
      <c r="O44" s="1073"/>
      <c r="P44" s="247"/>
      <c r="Q44" s="1081"/>
      <c r="R44" s="139"/>
      <c r="S44" s="218"/>
      <c r="T44" s="170"/>
      <c r="U44" s="134"/>
      <c r="V44" s="586"/>
      <c r="W44" s="586"/>
      <c r="X44" s="586"/>
      <c r="Y44" s="586"/>
      <c r="Z44" s="586"/>
    </row>
    <row r="45" spans="1:26" ht="80.099999999999994" customHeight="1">
      <c r="A45" s="577" t="s">
        <v>23</v>
      </c>
      <c r="B45" s="132" t="s">
        <v>532</v>
      </c>
      <c r="C45" s="132" t="s">
        <v>28</v>
      </c>
      <c r="D45" s="578" t="s">
        <v>562</v>
      </c>
      <c r="E45" s="579" t="s">
        <v>563</v>
      </c>
      <c r="F45" s="578" t="s">
        <v>1669</v>
      </c>
      <c r="G45" s="579" t="s">
        <v>1670</v>
      </c>
      <c r="H45" s="580" t="s">
        <v>370</v>
      </c>
      <c r="I45" s="581"/>
      <c r="J45" s="145" t="s">
        <v>1822</v>
      </c>
      <c r="K45" s="133">
        <v>2000000</v>
      </c>
      <c r="L45" s="579" t="s">
        <v>1822</v>
      </c>
      <c r="M45" s="1071">
        <v>3000000</v>
      </c>
      <c r="N45" s="1072" t="s">
        <v>2455</v>
      </c>
      <c r="O45" s="1073"/>
      <c r="P45" s="247"/>
      <c r="Q45" s="1081"/>
      <c r="R45" s="139"/>
      <c r="S45" s="218"/>
      <c r="T45" s="170"/>
      <c r="U45" s="134"/>
      <c r="V45" s="586"/>
      <c r="W45" s="586"/>
      <c r="X45" s="586"/>
      <c r="Y45" s="586"/>
      <c r="Z45" s="586"/>
    </row>
    <row r="46" spans="1:26" ht="80.099999999999994" customHeight="1">
      <c r="A46" s="577" t="s">
        <v>23</v>
      </c>
      <c r="B46" s="132" t="s">
        <v>532</v>
      </c>
      <c r="C46" s="132" t="s">
        <v>28</v>
      </c>
      <c r="D46" s="578" t="s">
        <v>574</v>
      </c>
      <c r="E46" s="579" t="s">
        <v>575</v>
      </c>
      <c r="F46" s="578" t="s">
        <v>1846</v>
      </c>
      <c r="G46" s="579" t="s">
        <v>1847</v>
      </c>
      <c r="H46" s="580" t="s">
        <v>370</v>
      </c>
      <c r="I46" s="581"/>
      <c r="J46" s="145" t="s">
        <v>1853</v>
      </c>
      <c r="K46" s="133">
        <v>0</v>
      </c>
      <c r="L46" s="579"/>
      <c r="M46" s="1071">
        <v>0</v>
      </c>
      <c r="N46" s="1080" t="s">
        <v>2459</v>
      </c>
      <c r="O46" s="1073"/>
      <c r="P46" s="247"/>
      <c r="Q46" s="1081"/>
      <c r="R46" s="139"/>
      <c r="S46" s="218"/>
      <c r="T46" s="170"/>
      <c r="U46" s="134"/>
      <c r="V46" s="586"/>
      <c r="W46" s="586"/>
      <c r="X46" s="586"/>
      <c r="Y46" s="586"/>
      <c r="Z46" s="586"/>
    </row>
    <row r="47" spans="1:26" ht="80.099999999999994" customHeight="1">
      <c r="A47" s="577" t="s">
        <v>23</v>
      </c>
      <c r="B47" s="132" t="s">
        <v>532</v>
      </c>
      <c r="C47" s="132" t="s">
        <v>28</v>
      </c>
      <c r="D47" s="578" t="s">
        <v>574</v>
      </c>
      <c r="E47" s="579" t="s">
        <v>575</v>
      </c>
      <c r="F47" s="578" t="s">
        <v>1680</v>
      </c>
      <c r="G47" s="579" t="s">
        <v>1681</v>
      </c>
      <c r="H47" s="580" t="s">
        <v>370</v>
      </c>
      <c r="I47" s="581"/>
      <c r="J47" s="145" t="s">
        <v>1865</v>
      </c>
      <c r="K47" s="133">
        <v>2000000</v>
      </c>
      <c r="L47" s="579" t="s">
        <v>1866</v>
      </c>
      <c r="M47" s="1071">
        <v>3000000</v>
      </c>
      <c r="N47" s="1072" t="s">
        <v>2393</v>
      </c>
      <c r="O47" s="1073"/>
      <c r="P47" s="247"/>
      <c r="Q47" s="1081"/>
      <c r="R47" s="139"/>
      <c r="S47" s="218"/>
      <c r="T47" s="170"/>
      <c r="U47" s="134"/>
      <c r="V47" s="586"/>
      <c r="W47" s="586"/>
      <c r="X47" s="586"/>
      <c r="Y47" s="586"/>
      <c r="Z47" s="586"/>
    </row>
    <row r="48" spans="1:26" ht="80.099999999999994" customHeight="1">
      <c r="A48" s="577" t="s">
        <v>23</v>
      </c>
      <c r="B48" s="132" t="s">
        <v>532</v>
      </c>
      <c r="C48" s="132" t="s">
        <v>28</v>
      </c>
      <c r="D48" s="578" t="s">
        <v>574</v>
      </c>
      <c r="E48" s="579" t="s">
        <v>575</v>
      </c>
      <c r="F48" s="578" t="s">
        <v>1685</v>
      </c>
      <c r="G48" s="579" t="s">
        <v>1686</v>
      </c>
      <c r="H48" s="580" t="s">
        <v>370</v>
      </c>
      <c r="I48" s="581"/>
      <c r="J48" s="145" t="s">
        <v>1912</v>
      </c>
      <c r="K48" s="133">
        <v>2000000</v>
      </c>
      <c r="L48" s="579" t="s">
        <v>1912</v>
      </c>
      <c r="M48" s="1071">
        <v>3000000</v>
      </c>
      <c r="N48" s="1072" t="s">
        <v>2393</v>
      </c>
      <c r="O48" s="1073"/>
      <c r="P48" s="247"/>
      <c r="Q48" s="1081"/>
      <c r="R48" s="139"/>
      <c r="S48" s="218"/>
      <c r="T48" s="170"/>
      <c r="U48" s="134"/>
      <c r="V48" s="586"/>
      <c r="W48" s="586"/>
      <c r="X48" s="586"/>
      <c r="Y48" s="586"/>
      <c r="Z48" s="586"/>
    </row>
    <row r="49" spans="1:26" ht="80.099999999999994" customHeight="1">
      <c r="A49" s="577" t="s">
        <v>23</v>
      </c>
      <c r="B49" s="132" t="s">
        <v>532</v>
      </c>
      <c r="C49" s="132" t="s">
        <v>28</v>
      </c>
      <c r="D49" s="578" t="s">
        <v>574</v>
      </c>
      <c r="E49" s="579" t="s">
        <v>575</v>
      </c>
      <c r="F49" s="578" t="s">
        <v>1687</v>
      </c>
      <c r="G49" s="579" t="s">
        <v>1688</v>
      </c>
      <c r="H49" s="580" t="s">
        <v>370</v>
      </c>
      <c r="I49" s="581"/>
      <c r="J49" s="145" t="s">
        <v>1919</v>
      </c>
      <c r="K49" s="133">
        <v>2000000</v>
      </c>
      <c r="L49" s="579" t="s">
        <v>1920</v>
      </c>
      <c r="M49" s="1071">
        <v>3000000</v>
      </c>
      <c r="N49" s="1072" t="s">
        <v>2393</v>
      </c>
      <c r="O49" s="1073"/>
      <c r="P49" s="247"/>
      <c r="Q49" s="1081"/>
      <c r="R49" s="139"/>
      <c r="S49" s="218"/>
      <c r="T49" s="170"/>
      <c r="U49" s="134"/>
      <c r="V49" s="586"/>
      <c r="W49" s="586"/>
      <c r="X49" s="586"/>
      <c r="Y49" s="586"/>
      <c r="Z49" s="586"/>
    </row>
    <row r="50" spans="1:26" ht="80.099999999999994" customHeight="1">
      <c r="A50" s="577" t="s">
        <v>23</v>
      </c>
      <c r="B50" s="132" t="s">
        <v>532</v>
      </c>
      <c r="C50" s="132" t="s">
        <v>28</v>
      </c>
      <c r="D50" s="578" t="s">
        <v>1633</v>
      </c>
      <c r="E50" s="579" t="s">
        <v>1634</v>
      </c>
      <c r="F50" s="578" t="s">
        <v>1635</v>
      </c>
      <c r="G50" s="579" t="s">
        <v>1636</v>
      </c>
      <c r="H50" s="580" t="s">
        <v>370</v>
      </c>
      <c r="I50" s="581"/>
      <c r="J50" s="145" t="s">
        <v>1934</v>
      </c>
      <c r="K50" s="133">
        <v>300000</v>
      </c>
      <c r="L50" s="579" t="s">
        <v>1935</v>
      </c>
      <c r="M50" s="1071">
        <v>500000</v>
      </c>
      <c r="N50" s="1072" t="s">
        <v>2393</v>
      </c>
      <c r="O50" s="1078"/>
      <c r="P50" s="247"/>
      <c r="Q50" s="625"/>
      <c r="R50" s="139"/>
      <c r="S50" s="218"/>
      <c r="T50" s="170"/>
      <c r="U50" s="134"/>
      <c r="V50" s="586"/>
      <c r="W50" s="586"/>
      <c r="X50" s="586"/>
      <c r="Y50" s="586"/>
      <c r="Z50" s="586"/>
    </row>
    <row r="51" spans="1:26" ht="80.099999999999994" customHeight="1">
      <c r="A51" s="577" t="s">
        <v>23</v>
      </c>
      <c r="B51" s="132" t="s">
        <v>532</v>
      </c>
      <c r="C51" s="132" t="s">
        <v>28</v>
      </c>
      <c r="D51" s="578" t="s">
        <v>533</v>
      </c>
      <c r="E51" s="579" t="s">
        <v>534</v>
      </c>
      <c r="F51" s="578" t="s">
        <v>535</v>
      </c>
      <c r="G51" s="579" t="s">
        <v>536</v>
      </c>
      <c r="H51" s="580"/>
      <c r="I51" s="581" t="s">
        <v>188</v>
      </c>
      <c r="J51" s="145" t="s">
        <v>1413</v>
      </c>
      <c r="K51" s="133">
        <v>2000000</v>
      </c>
      <c r="L51" s="579" t="s">
        <v>1413</v>
      </c>
      <c r="M51" s="1071">
        <v>3000000</v>
      </c>
      <c r="N51" s="1072" t="s">
        <v>2393</v>
      </c>
      <c r="O51" s="1078"/>
      <c r="P51" s="247"/>
      <c r="Q51" s="1081"/>
      <c r="R51" s="139"/>
      <c r="S51" s="218"/>
      <c r="T51" s="170"/>
      <c r="U51" s="134"/>
      <c r="V51" s="586"/>
      <c r="W51" s="586"/>
      <c r="X51" s="586"/>
      <c r="Y51" s="586"/>
      <c r="Z51" s="586"/>
    </row>
    <row r="52" spans="1:26" ht="80.099999999999994" customHeight="1">
      <c r="A52" s="577" t="s">
        <v>581</v>
      </c>
      <c r="B52" s="132" t="s">
        <v>582</v>
      </c>
      <c r="C52" s="132" t="s">
        <v>583</v>
      </c>
      <c r="D52" s="578" t="s">
        <v>584</v>
      </c>
      <c r="E52" s="579" t="s">
        <v>585</v>
      </c>
      <c r="F52" s="578" t="s">
        <v>1466</v>
      </c>
      <c r="G52" s="579" t="s">
        <v>1467</v>
      </c>
      <c r="H52" s="580" t="s">
        <v>370</v>
      </c>
      <c r="I52" s="581"/>
      <c r="J52" s="145" t="s">
        <v>1978</v>
      </c>
      <c r="K52" s="133">
        <v>3000000</v>
      </c>
      <c r="L52" s="579" t="s">
        <v>1980</v>
      </c>
      <c r="M52" s="1071">
        <v>5000000</v>
      </c>
      <c r="N52" s="1079" t="s">
        <v>2464</v>
      </c>
      <c r="O52" s="1078"/>
      <c r="P52" s="247"/>
      <c r="Q52" s="625"/>
      <c r="R52" s="139"/>
      <c r="S52" s="218"/>
      <c r="T52" s="170"/>
      <c r="U52" s="134"/>
      <c r="V52" s="586"/>
      <c r="W52" s="586"/>
      <c r="X52" s="586"/>
      <c r="Y52" s="586"/>
      <c r="Z52" s="586"/>
    </row>
    <row r="53" spans="1:26" ht="80.099999999999994" customHeight="1">
      <c r="A53" s="577" t="s">
        <v>581</v>
      </c>
      <c r="B53" s="132" t="s">
        <v>582</v>
      </c>
      <c r="C53" s="132" t="s">
        <v>583</v>
      </c>
      <c r="D53" s="578" t="s">
        <v>584</v>
      </c>
      <c r="E53" s="579" t="s">
        <v>585</v>
      </c>
      <c r="F53" s="578" t="s">
        <v>1473</v>
      </c>
      <c r="G53" s="579" t="s">
        <v>1474</v>
      </c>
      <c r="H53" s="580" t="s">
        <v>370</v>
      </c>
      <c r="I53" s="581"/>
      <c r="J53" s="145" t="s">
        <v>2016</v>
      </c>
      <c r="K53" s="133">
        <v>20000000</v>
      </c>
      <c r="L53" s="579" t="s">
        <v>2017</v>
      </c>
      <c r="M53" s="1071">
        <v>20000000</v>
      </c>
      <c r="N53" s="1072" t="s">
        <v>2464</v>
      </c>
      <c r="O53" s="1078"/>
      <c r="P53" s="247"/>
      <c r="Q53" s="625"/>
      <c r="R53" s="139"/>
      <c r="S53" s="218"/>
      <c r="T53" s="170"/>
      <c r="U53" s="134"/>
      <c r="V53" s="586"/>
      <c r="W53" s="586"/>
      <c r="X53" s="586"/>
      <c r="Y53" s="586"/>
      <c r="Z53" s="586"/>
    </row>
    <row r="54" spans="1:26" ht="80.099999999999994" customHeight="1">
      <c r="A54" s="577" t="s">
        <v>581</v>
      </c>
      <c r="B54" s="132" t="s">
        <v>582</v>
      </c>
      <c r="C54" s="132" t="s">
        <v>583</v>
      </c>
      <c r="D54" s="578" t="s">
        <v>584</v>
      </c>
      <c r="E54" s="579" t="s">
        <v>585</v>
      </c>
      <c r="F54" s="578" t="s">
        <v>1478</v>
      </c>
      <c r="G54" s="579" t="s">
        <v>1479</v>
      </c>
      <c r="H54" s="580" t="s">
        <v>370</v>
      </c>
      <c r="I54" s="581"/>
      <c r="J54" s="145" t="s">
        <v>2026</v>
      </c>
      <c r="K54" s="133">
        <v>3000000</v>
      </c>
      <c r="L54" s="579" t="s">
        <v>2026</v>
      </c>
      <c r="M54" s="1071">
        <v>5000000</v>
      </c>
      <c r="N54" s="1072" t="s">
        <v>2464</v>
      </c>
      <c r="O54" s="1078"/>
      <c r="P54" s="247"/>
      <c r="Q54" s="625"/>
      <c r="R54" s="139"/>
      <c r="S54" s="218"/>
      <c r="T54" s="170"/>
      <c r="U54" s="134"/>
      <c r="V54" s="586"/>
      <c r="W54" s="586"/>
      <c r="X54" s="586"/>
      <c r="Y54" s="586"/>
      <c r="Z54" s="586"/>
    </row>
    <row r="55" spans="1:26" ht="80.099999999999994" customHeight="1">
      <c r="A55" s="577" t="s">
        <v>581</v>
      </c>
      <c r="B55" s="132" t="s">
        <v>582</v>
      </c>
      <c r="C55" s="132" t="s">
        <v>583</v>
      </c>
      <c r="D55" s="578" t="s">
        <v>584</v>
      </c>
      <c r="E55" s="579" t="s">
        <v>585</v>
      </c>
      <c r="F55" s="578" t="s">
        <v>610</v>
      </c>
      <c r="G55" s="579" t="s">
        <v>611</v>
      </c>
      <c r="H55" s="580" t="s">
        <v>370</v>
      </c>
      <c r="I55" s="581"/>
      <c r="J55" s="145" t="s">
        <v>2046</v>
      </c>
      <c r="K55" s="133">
        <v>3000000</v>
      </c>
      <c r="L55" s="579" t="s">
        <v>2047</v>
      </c>
      <c r="M55" s="1071">
        <v>4000000</v>
      </c>
      <c r="N55" s="1080" t="s">
        <v>2465</v>
      </c>
      <c r="O55" s="1073"/>
      <c r="P55" s="247"/>
      <c r="Q55" s="1081"/>
      <c r="R55" s="139"/>
      <c r="S55" s="218"/>
      <c r="T55" s="170"/>
      <c r="U55" s="134"/>
      <c r="V55" s="586"/>
      <c r="W55" s="586"/>
      <c r="X55" s="586"/>
      <c r="Y55" s="586"/>
      <c r="Z55" s="586"/>
    </row>
    <row r="56" spans="1:26" ht="80.099999999999994" customHeight="1">
      <c r="A56" s="577" t="s">
        <v>581</v>
      </c>
      <c r="B56" s="132" t="s">
        <v>582</v>
      </c>
      <c r="C56" s="132" t="s">
        <v>583</v>
      </c>
      <c r="D56" s="578" t="s">
        <v>584</v>
      </c>
      <c r="E56" s="579" t="s">
        <v>585</v>
      </c>
      <c r="F56" s="578" t="s">
        <v>1450</v>
      </c>
      <c r="G56" s="579" t="s">
        <v>1451</v>
      </c>
      <c r="H56" s="580" t="s">
        <v>370</v>
      </c>
      <c r="I56" s="581"/>
      <c r="J56" s="145" t="s">
        <v>2082</v>
      </c>
      <c r="K56" s="133">
        <v>3000000</v>
      </c>
      <c r="L56" s="579" t="s">
        <v>2083</v>
      </c>
      <c r="M56" s="1071">
        <v>4000000</v>
      </c>
      <c r="N56" s="1072" t="s">
        <v>2466</v>
      </c>
      <c r="O56" s="1085" t="s">
        <v>2467</v>
      </c>
      <c r="P56" s="247"/>
      <c r="Q56" s="1081"/>
      <c r="R56" s="139"/>
      <c r="S56" s="218"/>
      <c r="T56" s="170"/>
      <c r="U56" s="134"/>
      <c r="V56" s="586"/>
      <c r="W56" s="586"/>
      <c r="X56" s="586"/>
      <c r="Y56" s="586"/>
      <c r="Z56" s="586"/>
    </row>
    <row r="57" spans="1:26" ht="80.099999999999994" customHeight="1">
      <c r="A57" s="577" t="s">
        <v>581</v>
      </c>
      <c r="B57" s="132" t="s">
        <v>582</v>
      </c>
      <c r="C57" s="132" t="s">
        <v>583</v>
      </c>
      <c r="D57" s="578" t="s">
        <v>584</v>
      </c>
      <c r="E57" s="579" t="s">
        <v>585</v>
      </c>
      <c r="F57" s="578" t="s">
        <v>1456</v>
      </c>
      <c r="G57" s="579" t="s">
        <v>1457</v>
      </c>
      <c r="H57" s="580" t="s">
        <v>370</v>
      </c>
      <c r="I57" s="581"/>
      <c r="J57" s="145" t="s">
        <v>2092</v>
      </c>
      <c r="K57" s="133">
        <v>3000000</v>
      </c>
      <c r="L57" s="579" t="s">
        <v>2093</v>
      </c>
      <c r="M57" s="1071">
        <v>4000000</v>
      </c>
      <c r="N57" s="1072" t="s">
        <v>2466</v>
      </c>
      <c r="O57" s="1078"/>
      <c r="P57" s="247"/>
      <c r="Q57" s="1081"/>
      <c r="R57" s="139"/>
      <c r="S57" s="218"/>
      <c r="T57" s="170"/>
      <c r="U57" s="134"/>
      <c r="V57" s="586"/>
      <c r="W57" s="586"/>
      <c r="X57" s="586"/>
      <c r="Y57" s="586"/>
      <c r="Z57" s="586"/>
    </row>
    <row r="58" spans="1:26" ht="80.099999999999994" customHeight="1">
      <c r="A58" s="577" t="s">
        <v>581</v>
      </c>
      <c r="B58" s="132" t="s">
        <v>582</v>
      </c>
      <c r="C58" s="132" t="s">
        <v>583</v>
      </c>
      <c r="D58" s="578" t="s">
        <v>584</v>
      </c>
      <c r="E58" s="579" t="s">
        <v>585</v>
      </c>
      <c r="F58" s="578" t="s">
        <v>641</v>
      </c>
      <c r="G58" s="579" t="s">
        <v>642</v>
      </c>
      <c r="H58" s="580" t="s">
        <v>370</v>
      </c>
      <c r="I58" s="581"/>
      <c r="J58" s="145" t="s">
        <v>2143</v>
      </c>
      <c r="K58" s="133">
        <v>3000000</v>
      </c>
      <c r="L58" s="579" t="s">
        <v>2144</v>
      </c>
      <c r="M58" s="1071">
        <v>4000000</v>
      </c>
      <c r="N58" s="1072" t="s">
        <v>2393</v>
      </c>
      <c r="O58" s="1078"/>
      <c r="P58" s="247"/>
      <c r="Q58" s="1081"/>
      <c r="R58" s="139"/>
      <c r="S58" s="218"/>
      <c r="T58" s="170"/>
      <c r="U58" s="134"/>
      <c r="V58" s="586"/>
      <c r="W58" s="586"/>
      <c r="X58" s="586"/>
      <c r="Y58" s="586"/>
      <c r="Z58" s="586"/>
    </row>
    <row r="59" spans="1:26" ht="80.099999999999994" customHeight="1">
      <c r="A59" s="577" t="s">
        <v>581</v>
      </c>
      <c r="B59" s="132" t="s">
        <v>582</v>
      </c>
      <c r="C59" s="132" t="s">
        <v>583</v>
      </c>
      <c r="D59" s="578" t="s">
        <v>584</v>
      </c>
      <c r="E59" s="579" t="s">
        <v>585</v>
      </c>
      <c r="F59" s="578" t="s">
        <v>1703</v>
      </c>
      <c r="G59" s="579" t="s">
        <v>1704</v>
      </c>
      <c r="H59" s="580" t="s">
        <v>370</v>
      </c>
      <c r="I59" s="581"/>
      <c r="J59" s="145" t="s">
        <v>2151</v>
      </c>
      <c r="K59" s="133">
        <v>3000000</v>
      </c>
      <c r="L59" s="579" t="s">
        <v>2151</v>
      </c>
      <c r="M59" s="1071">
        <v>4000000</v>
      </c>
      <c r="N59" s="1072" t="s">
        <v>2393</v>
      </c>
      <c r="O59" s="1078"/>
      <c r="P59" s="247"/>
      <c r="Q59" s="625"/>
      <c r="R59" s="139"/>
      <c r="S59" s="218"/>
      <c r="T59" s="170"/>
      <c r="U59" s="134"/>
      <c r="V59" s="586"/>
      <c r="W59" s="586"/>
      <c r="X59" s="586"/>
      <c r="Y59" s="586"/>
      <c r="Z59" s="586"/>
    </row>
    <row r="60" spans="1:26" ht="80.099999999999994" customHeight="1">
      <c r="A60" s="577" t="s">
        <v>581</v>
      </c>
      <c r="B60" s="132" t="s">
        <v>582</v>
      </c>
      <c r="C60" s="132" t="s">
        <v>583</v>
      </c>
      <c r="D60" s="578" t="s">
        <v>584</v>
      </c>
      <c r="E60" s="579" t="s">
        <v>585</v>
      </c>
      <c r="F60" s="578" t="s">
        <v>654</v>
      </c>
      <c r="G60" s="579" t="s">
        <v>655</v>
      </c>
      <c r="H60" s="580" t="s">
        <v>370</v>
      </c>
      <c r="I60" s="581"/>
      <c r="J60" s="145" t="s">
        <v>2168</v>
      </c>
      <c r="K60" s="133">
        <v>300000</v>
      </c>
      <c r="L60" s="579" t="s">
        <v>2168</v>
      </c>
      <c r="M60" s="1071">
        <v>500000</v>
      </c>
      <c r="N60" s="1072" t="s">
        <v>2393</v>
      </c>
      <c r="O60" s="1078"/>
      <c r="P60" s="247"/>
      <c r="Q60" s="625"/>
      <c r="R60" s="139"/>
      <c r="S60" s="218"/>
      <c r="T60" s="170"/>
      <c r="U60" s="134"/>
      <c r="V60" s="586"/>
      <c r="W60" s="586"/>
      <c r="X60" s="586"/>
      <c r="Y60" s="586"/>
      <c r="Z60" s="586"/>
    </row>
    <row r="61" spans="1:26" ht="80.099999999999994" customHeight="1">
      <c r="A61" s="577" t="s">
        <v>581</v>
      </c>
      <c r="B61" s="132" t="s">
        <v>582</v>
      </c>
      <c r="C61" s="132" t="s">
        <v>666</v>
      </c>
      <c r="D61" s="578" t="s">
        <v>667</v>
      </c>
      <c r="E61" s="579" t="s">
        <v>668</v>
      </c>
      <c r="F61" s="578" t="s">
        <v>669</v>
      </c>
      <c r="G61" s="579" t="s">
        <v>670</v>
      </c>
      <c r="H61" s="580" t="s">
        <v>370</v>
      </c>
      <c r="I61" s="581"/>
      <c r="J61" s="145" t="s">
        <v>2178</v>
      </c>
      <c r="K61" s="133">
        <v>3000000</v>
      </c>
      <c r="L61" s="579" t="s">
        <v>2179</v>
      </c>
      <c r="M61" s="1071">
        <v>4000000</v>
      </c>
      <c r="N61" s="1072" t="s">
        <v>2393</v>
      </c>
      <c r="O61" s="1078"/>
      <c r="P61" s="247"/>
      <c r="Q61" s="1081"/>
      <c r="R61" s="139"/>
      <c r="S61" s="218"/>
      <c r="T61" s="170"/>
      <c r="U61" s="134"/>
      <c r="V61" s="586"/>
      <c r="W61" s="586"/>
      <c r="X61" s="586"/>
      <c r="Y61" s="586"/>
      <c r="Z61" s="586"/>
    </row>
    <row r="62" spans="1:26" ht="80.099999999999994" customHeight="1">
      <c r="A62" s="577" t="s">
        <v>581</v>
      </c>
      <c r="B62" s="132" t="s">
        <v>582</v>
      </c>
      <c r="C62" s="132" t="s">
        <v>583</v>
      </c>
      <c r="D62" s="578" t="s">
        <v>584</v>
      </c>
      <c r="E62" s="579" t="s">
        <v>585</v>
      </c>
      <c r="F62" s="578" t="s">
        <v>596</v>
      </c>
      <c r="G62" s="579" t="s">
        <v>597</v>
      </c>
      <c r="H62" s="580"/>
      <c r="I62" s="581" t="s">
        <v>188</v>
      </c>
      <c r="J62" s="145" t="s">
        <v>1958</v>
      </c>
      <c r="K62" s="133">
        <v>400000</v>
      </c>
      <c r="L62" s="579" t="s">
        <v>1958</v>
      </c>
      <c r="M62" s="1071">
        <v>600000</v>
      </c>
      <c r="N62" s="1083" t="s">
        <v>2472</v>
      </c>
      <c r="O62" s="1078"/>
      <c r="P62" s="247"/>
      <c r="Q62" s="625"/>
      <c r="R62" s="139"/>
      <c r="S62" s="218"/>
      <c r="T62" s="170"/>
      <c r="U62" s="134"/>
      <c r="V62" s="586"/>
      <c r="W62" s="586"/>
      <c r="X62" s="586"/>
      <c r="Y62" s="586"/>
      <c r="Z62" s="586"/>
    </row>
    <row r="63" spans="1:26" ht="80.099999999999994" customHeight="1">
      <c r="A63" s="577" t="s">
        <v>581</v>
      </c>
      <c r="B63" s="132" t="s">
        <v>582</v>
      </c>
      <c r="C63" s="132" t="s">
        <v>583</v>
      </c>
      <c r="D63" s="578" t="s">
        <v>584</v>
      </c>
      <c r="E63" s="579" t="s">
        <v>585</v>
      </c>
      <c r="F63" s="578" t="s">
        <v>602</v>
      </c>
      <c r="G63" s="579" t="s">
        <v>603</v>
      </c>
      <c r="H63" s="580"/>
      <c r="I63" s="581" t="s">
        <v>188</v>
      </c>
      <c r="J63" s="145" t="s">
        <v>1971</v>
      </c>
      <c r="K63" s="133">
        <v>300000</v>
      </c>
      <c r="L63" s="579" t="s">
        <v>1971</v>
      </c>
      <c r="M63" s="1071">
        <v>500000</v>
      </c>
      <c r="N63" s="1072" t="s">
        <v>2393</v>
      </c>
      <c r="O63" s="1078"/>
      <c r="P63" s="247"/>
      <c r="Q63" s="625"/>
      <c r="R63" s="139"/>
      <c r="S63" s="218"/>
      <c r="T63" s="170"/>
      <c r="U63" s="134"/>
      <c r="V63" s="586"/>
      <c r="W63" s="586"/>
      <c r="X63" s="586"/>
      <c r="Y63" s="586"/>
      <c r="Z63" s="586"/>
    </row>
    <row r="64" spans="1:26" ht="80.099999999999994" customHeight="1">
      <c r="A64" s="577" t="s">
        <v>581</v>
      </c>
      <c r="B64" s="132" t="s">
        <v>582</v>
      </c>
      <c r="C64" s="132" t="s">
        <v>583</v>
      </c>
      <c r="D64" s="578" t="s">
        <v>584</v>
      </c>
      <c r="E64" s="579" t="s">
        <v>585</v>
      </c>
      <c r="F64" s="578" t="s">
        <v>1484</v>
      </c>
      <c r="G64" s="579" t="s">
        <v>1485</v>
      </c>
      <c r="H64" s="580"/>
      <c r="I64" s="581" t="s">
        <v>188</v>
      </c>
      <c r="J64" s="145" t="s">
        <v>2038</v>
      </c>
      <c r="K64" s="133">
        <v>3000000</v>
      </c>
      <c r="L64" s="579" t="s">
        <v>2039</v>
      </c>
      <c r="M64" s="1071">
        <v>4000000</v>
      </c>
      <c r="N64" s="1072" t="s">
        <v>2393</v>
      </c>
      <c r="O64" s="1078"/>
      <c r="P64" s="247"/>
      <c r="Q64" s="625"/>
      <c r="R64" s="139"/>
      <c r="S64" s="218"/>
      <c r="T64" s="170"/>
      <c r="U64" s="134"/>
      <c r="V64" s="586"/>
      <c r="W64" s="586"/>
      <c r="X64" s="586"/>
      <c r="Y64" s="586"/>
      <c r="Z64" s="586"/>
    </row>
    <row r="65" spans="1:26" ht="80.099999999999994" customHeight="1">
      <c r="A65" s="577" t="s">
        <v>581</v>
      </c>
      <c r="B65" s="132" t="s">
        <v>582</v>
      </c>
      <c r="C65" s="132" t="s">
        <v>583</v>
      </c>
      <c r="D65" s="578" t="s">
        <v>584</v>
      </c>
      <c r="E65" s="579" t="s">
        <v>585</v>
      </c>
      <c r="F65" s="578" t="s">
        <v>629</v>
      </c>
      <c r="G65" s="579" t="s">
        <v>631</v>
      </c>
      <c r="H65" s="580"/>
      <c r="I65" s="581" t="s">
        <v>188</v>
      </c>
      <c r="J65" s="145" t="s">
        <v>2111</v>
      </c>
      <c r="K65" s="133">
        <v>3000000</v>
      </c>
      <c r="L65" s="579" t="s">
        <v>2111</v>
      </c>
      <c r="M65" s="1071">
        <v>4000000</v>
      </c>
      <c r="N65" s="1072" t="s">
        <v>2393</v>
      </c>
      <c r="O65" s="1078"/>
      <c r="P65" s="247"/>
      <c r="Q65" s="1081"/>
      <c r="R65" s="139"/>
      <c r="S65" s="218"/>
      <c r="T65" s="170"/>
      <c r="U65" s="134"/>
      <c r="V65" s="586"/>
      <c r="W65" s="586"/>
      <c r="X65" s="586"/>
      <c r="Y65" s="586"/>
      <c r="Z65" s="586"/>
    </row>
    <row r="66" spans="1:26" ht="80.099999999999994" customHeight="1">
      <c r="A66" s="577" t="s">
        <v>581</v>
      </c>
      <c r="B66" s="132" t="s">
        <v>582</v>
      </c>
      <c r="C66" s="132" t="s">
        <v>583</v>
      </c>
      <c r="D66" s="578" t="s">
        <v>584</v>
      </c>
      <c r="E66" s="579" t="s">
        <v>585</v>
      </c>
      <c r="F66" s="578" t="s">
        <v>636</v>
      </c>
      <c r="G66" s="579" t="s">
        <v>637</v>
      </c>
      <c r="H66" s="580"/>
      <c r="I66" s="581" t="s">
        <v>188</v>
      </c>
      <c r="J66" s="145" t="s">
        <v>2124</v>
      </c>
      <c r="K66" s="133">
        <v>200000</v>
      </c>
      <c r="L66" s="579" t="s">
        <v>2124</v>
      </c>
      <c r="M66" s="1071">
        <v>400000</v>
      </c>
      <c r="N66" s="1080" t="s">
        <v>2473</v>
      </c>
      <c r="O66" s="1078"/>
      <c r="P66" s="247"/>
      <c r="Q66" s="625"/>
      <c r="R66" s="139"/>
      <c r="S66" s="218"/>
      <c r="T66" s="170"/>
      <c r="U66" s="134"/>
      <c r="V66" s="586"/>
      <c r="W66" s="586"/>
      <c r="X66" s="586"/>
      <c r="Y66" s="586"/>
      <c r="Z66" s="586"/>
    </row>
    <row r="67" spans="1:26" ht="80.099999999999994" customHeight="1">
      <c r="A67" s="577" t="s">
        <v>58</v>
      </c>
      <c r="B67" s="132" t="s">
        <v>80</v>
      </c>
      <c r="C67" s="132" t="s">
        <v>677</v>
      </c>
      <c r="D67" s="578" t="s">
        <v>678</v>
      </c>
      <c r="E67" s="579" t="s">
        <v>679</v>
      </c>
      <c r="F67" s="578" t="s">
        <v>696</v>
      </c>
      <c r="G67" s="579" t="s">
        <v>697</v>
      </c>
      <c r="H67" s="580" t="s">
        <v>370</v>
      </c>
      <c r="I67" s="581"/>
      <c r="J67" s="145" t="s">
        <v>2234</v>
      </c>
      <c r="K67" s="133">
        <v>3000000</v>
      </c>
      <c r="L67" s="579" t="s">
        <v>2235</v>
      </c>
      <c r="M67" s="1071">
        <v>4000000</v>
      </c>
      <c r="N67" s="1072" t="s">
        <v>2393</v>
      </c>
      <c r="O67" s="1078"/>
      <c r="P67" s="247"/>
      <c r="Q67" s="625"/>
      <c r="R67" s="139"/>
      <c r="S67" s="218"/>
      <c r="T67" s="170"/>
      <c r="U67" s="134"/>
      <c r="V67" s="586"/>
      <c r="W67" s="586"/>
      <c r="X67" s="586"/>
      <c r="Y67" s="586"/>
      <c r="Z67" s="586"/>
    </row>
    <row r="68" spans="1:26" ht="80.099999999999994" customHeight="1">
      <c r="A68" s="577" t="s">
        <v>58</v>
      </c>
      <c r="B68" s="132" t="s">
        <v>80</v>
      </c>
      <c r="C68" s="132" t="s">
        <v>677</v>
      </c>
      <c r="D68" s="578" t="s">
        <v>678</v>
      </c>
      <c r="E68" s="579" t="s">
        <v>679</v>
      </c>
      <c r="F68" s="578" t="s">
        <v>705</v>
      </c>
      <c r="G68" s="579" t="s">
        <v>706</v>
      </c>
      <c r="H68" s="580" t="s">
        <v>370</v>
      </c>
      <c r="I68" s="581"/>
      <c r="J68" s="145" t="s">
        <v>2271</v>
      </c>
      <c r="K68" s="133">
        <v>3000000</v>
      </c>
      <c r="L68" s="579" t="s">
        <v>2271</v>
      </c>
      <c r="M68" s="1071">
        <v>4000000</v>
      </c>
      <c r="N68" s="1072" t="s">
        <v>2393</v>
      </c>
      <c r="O68" s="1078"/>
      <c r="P68" s="247"/>
      <c r="Q68" s="625"/>
      <c r="R68" s="139"/>
      <c r="S68" s="218"/>
      <c r="T68" s="170"/>
      <c r="U68" s="134"/>
      <c r="V68" s="586"/>
      <c r="W68" s="586"/>
      <c r="X68" s="586"/>
      <c r="Y68" s="586"/>
      <c r="Z68" s="586"/>
    </row>
    <row r="69" spans="1:26" ht="80.099999999999994" customHeight="1">
      <c r="A69" s="577" t="s">
        <v>58</v>
      </c>
      <c r="B69" s="132" t="s">
        <v>80</v>
      </c>
      <c r="C69" s="132" t="s">
        <v>677</v>
      </c>
      <c r="D69" s="578" t="s">
        <v>1101</v>
      </c>
      <c r="E69" s="579" t="s">
        <v>1102</v>
      </c>
      <c r="F69" s="578" t="s">
        <v>1116</v>
      </c>
      <c r="G69" s="579" t="s">
        <v>1118</v>
      </c>
      <c r="H69" s="580" t="s">
        <v>370</v>
      </c>
      <c r="I69" s="581"/>
      <c r="J69" s="145" t="s">
        <v>2324</v>
      </c>
      <c r="K69" s="133">
        <v>3000000</v>
      </c>
      <c r="L69" s="579" t="s">
        <v>2304</v>
      </c>
      <c r="M69" s="146">
        <v>4000000</v>
      </c>
      <c r="N69" s="1086" t="s">
        <v>2473</v>
      </c>
      <c r="O69" s="613"/>
      <c r="P69" s="247"/>
      <c r="Q69" s="1081"/>
      <c r="R69" s="139"/>
      <c r="S69" s="218"/>
      <c r="T69" s="170"/>
      <c r="U69" s="134"/>
      <c r="V69" s="586"/>
      <c r="W69" s="586"/>
      <c r="X69" s="586"/>
      <c r="Y69" s="586"/>
      <c r="Z69" s="586"/>
    </row>
    <row r="70" spans="1:26" ht="80.099999999999994" customHeight="1">
      <c r="A70" s="577" t="s">
        <v>58</v>
      </c>
      <c r="B70" s="132" t="s">
        <v>80</v>
      </c>
      <c r="C70" s="132" t="s">
        <v>677</v>
      </c>
      <c r="D70" s="578" t="s">
        <v>710</v>
      </c>
      <c r="E70" s="579" t="s">
        <v>711</v>
      </c>
      <c r="F70" s="578" t="s">
        <v>712</v>
      </c>
      <c r="G70" s="579" t="s">
        <v>713</v>
      </c>
      <c r="H70" s="580" t="s">
        <v>370</v>
      </c>
      <c r="I70" s="581"/>
      <c r="J70" s="145" t="s">
        <v>2379</v>
      </c>
      <c r="K70" s="133">
        <v>3000000</v>
      </c>
      <c r="L70" s="579" t="s">
        <v>2335</v>
      </c>
      <c r="M70" s="146">
        <v>4000000</v>
      </c>
      <c r="N70" s="242" t="s">
        <v>2473</v>
      </c>
      <c r="O70" s="613"/>
      <c r="P70" s="247"/>
      <c r="Q70" s="625"/>
      <c r="R70" s="139"/>
      <c r="S70" s="218"/>
      <c r="T70" s="170"/>
      <c r="U70" s="134"/>
      <c r="V70" s="586"/>
      <c r="W70" s="586"/>
      <c r="X70" s="586"/>
      <c r="Y70" s="586"/>
      <c r="Z70" s="586"/>
    </row>
    <row r="71" spans="1:26" ht="80.099999999999994" customHeight="1">
      <c r="A71" s="577" t="s">
        <v>58</v>
      </c>
      <c r="B71" s="132" t="s">
        <v>80</v>
      </c>
      <c r="C71" s="132" t="s">
        <v>677</v>
      </c>
      <c r="D71" s="578" t="s">
        <v>710</v>
      </c>
      <c r="E71" s="579" t="s">
        <v>711</v>
      </c>
      <c r="F71" s="578" t="s">
        <v>716</v>
      </c>
      <c r="G71" s="579" t="s">
        <v>815</v>
      </c>
      <c r="H71" s="580" t="s">
        <v>370</v>
      </c>
      <c r="I71" s="581"/>
      <c r="J71" s="145" t="s">
        <v>2382</v>
      </c>
      <c r="K71" s="133">
        <v>3000000</v>
      </c>
      <c r="L71" s="579" t="s">
        <v>2383</v>
      </c>
      <c r="M71" s="146">
        <v>4000000</v>
      </c>
      <c r="N71" s="242" t="s">
        <v>2473</v>
      </c>
      <c r="O71" s="613"/>
      <c r="P71" s="247"/>
      <c r="Q71" s="625"/>
      <c r="R71" s="139"/>
      <c r="S71" s="218"/>
      <c r="T71" s="170"/>
      <c r="U71" s="134"/>
      <c r="V71" s="586"/>
      <c r="W71" s="586"/>
      <c r="X71" s="586"/>
      <c r="Y71" s="586"/>
      <c r="Z71" s="586"/>
    </row>
    <row r="72" spans="1:26" ht="80.099999999999994" customHeight="1">
      <c r="A72" s="577" t="s">
        <v>58</v>
      </c>
      <c r="B72" s="132" t="s">
        <v>80</v>
      </c>
      <c r="C72" s="132" t="s">
        <v>677</v>
      </c>
      <c r="D72" s="578" t="s">
        <v>710</v>
      </c>
      <c r="E72" s="579" t="s">
        <v>711</v>
      </c>
      <c r="F72" s="578" t="s">
        <v>720</v>
      </c>
      <c r="G72" s="579" t="s">
        <v>721</v>
      </c>
      <c r="H72" s="580" t="s">
        <v>370</v>
      </c>
      <c r="I72" s="581"/>
      <c r="J72" s="145" t="s">
        <v>2386</v>
      </c>
      <c r="K72" s="133">
        <v>3000000</v>
      </c>
      <c r="L72" s="579" t="s">
        <v>2387</v>
      </c>
      <c r="M72" s="146">
        <v>4000000</v>
      </c>
      <c r="N72" s="242" t="s">
        <v>2473</v>
      </c>
      <c r="O72" s="613"/>
      <c r="P72" s="247"/>
      <c r="Q72" s="625"/>
      <c r="R72" s="139"/>
      <c r="S72" s="218"/>
      <c r="T72" s="170"/>
      <c r="U72" s="134"/>
      <c r="V72" s="586"/>
      <c r="W72" s="586"/>
      <c r="X72" s="586"/>
      <c r="Y72" s="586"/>
      <c r="Z72" s="586"/>
    </row>
    <row r="73" spans="1:26" ht="80.099999999999994" customHeight="1">
      <c r="A73" s="577" t="s">
        <v>743</v>
      </c>
      <c r="B73" s="132" t="s">
        <v>744</v>
      </c>
      <c r="C73" s="132" t="s">
        <v>745</v>
      </c>
      <c r="D73" s="578" t="s">
        <v>746</v>
      </c>
      <c r="E73" s="579" t="s">
        <v>747</v>
      </c>
      <c r="F73" s="578" t="s">
        <v>748</v>
      </c>
      <c r="G73" s="579" t="s">
        <v>749</v>
      </c>
      <c r="H73" s="580" t="s">
        <v>370</v>
      </c>
      <c r="I73" s="581"/>
      <c r="J73" s="145" t="s">
        <v>2450</v>
      </c>
      <c r="K73" s="133">
        <v>3000000</v>
      </c>
      <c r="L73" s="579" t="s">
        <v>2451</v>
      </c>
      <c r="M73" s="146">
        <v>5000000</v>
      </c>
      <c r="N73" s="242" t="s">
        <v>2474</v>
      </c>
      <c r="O73" s="613"/>
      <c r="P73" s="247"/>
      <c r="Q73" s="625"/>
      <c r="R73" s="139"/>
      <c r="S73" s="218"/>
      <c r="T73" s="170"/>
      <c r="U73" s="134"/>
      <c r="V73" s="586"/>
      <c r="W73" s="586"/>
      <c r="X73" s="586"/>
      <c r="Y73" s="586"/>
      <c r="Z73" s="586"/>
    </row>
    <row r="74" spans="1:26" ht="80.099999999999994" customHeight="1">
      <c r="A74" s="577" t="s">
        <v>752</v>
      </c>
      <c r="B74" s="132" t="s">
        <v>753</v>
      </c>
      <c r="C74" s="132" t="s">
        <v>754</v>
      </c>
      <c r="D74" s="578" t="s">
        <v>755</v>
      </c>
      <c r="E74" s="579" t="s">
        <v>756</v>
      </c>
      <c r="F74" s="578" t="s">
        <v>757</v>
      </c>
      <c r="G74" s="579" t="s">
        <v>758</v>
      </c>
      <c r="H74" s="580" t="s">
        <v>370</v>
      </c>
      <c r="I74" s="581"/>
      <c r="J74" s="145" t="s">
        <v>2470</v>
      </c>
      <c r="K74" s="133">
        <v>3000000</v>
      </c>
      <c r="L74" s="579" t="s">
        <v>2471</v>
      </c>
      <c r="M74" s="146">
        <v>4000000</v>
      </c>
      <c r="N74" s="242" t="s">
        <v>2473</v>
      </c>
      <c r="O74" s="613"/>
      <c r="P74" s="247"/>
      <c r="Q74" s="625"/>
      <c r="R74" s="139"/>
      <c r="S74" s="218"/>
      <c r="T74" s="170"/>
      <c r="U74" s="134"/>
      <c r="V74" s="586"/>
      <c r="W74" s="586"/>
      <c r="X74" s="586"/>
      <c r="Y74" s="586"/>
      <c r="Z74" s="586"/>
    </row>
    <row r="75" spans="1:26" ht="80.099999999999994" customHeight="1">
      <c r="A75" s="577" t="s">
        <v>752</v>
      </c>
      <c r="B75" s="132" t="s">
        <v>753</v>
      </c>
      <c r="C75" s="132" t="s">
        <v>754</v>
      </c>
      <c r="D75" s="578" t="s">
        <v>762</v>
      </c>
      <c r="E75" s="579" t="s">
        <v>763</v>
      </c>
      <c r="F75" s="578" t="s">
        <v>764</v>
      </c>
      <c r="G75" s="579" t="s">
        <v>765</v>
      </c>
      <c r="H75" s="580" t="s">
        <v>370</v>
      </c>
      <c r="I75" s="581"/>
      <c r="J75" s="145" t="s">
        <v>2349</v>
      </c>
      <c r="K75" s="133">
        <v>3000000</v>
      </c>
      <c r="L75" s="579" t="s">
        <v>2475</v>
      </c>
      <c r="M75" s="146">
        <v>4000000</v>
      </c>
      <c r="N75" s="878" t="s">
        <v>2393</v>
      </c>
      <c r="O75" s="613"/>
      <c r="P75" s="247"/>
      <c r="Q75" s="625"/>
      <c r="R75" s="139"/>
      <c r="S75" s="218"/>
      <c r="T75" s="170"/>
      <c r="U75" s="134"/>
      <c r="V75" s="586"/>
      <c r="W75" s="586"/>
      <c r="X75" s="586"/>
      <c r="Y75" s="586"/>
      <c r="Z75" s="586"/>
    </row>
    <row r="76" spans="1:26" ht="80.099999999999994" customHeight="1">
      <c r="A76" s="577" t="s">
        <v>752</v>
      </c>
      <c r="B76" s="132" t="s">
        <v>753</v>
      </c>
      <c r="C76" s="132" t="s">
        <v>768</v>
      </c>
      <c r="D76" s="578" t="s">
        <v>770</v>
      </c>
      <c r="E76" s="579" t="s">
        <v>771</v>
      </c>
      <c r="F76" s="578" t="s">
        <v>772</v>
      </c>
      <c r="G76" s="579" t="s">
        <v>773</v>
      </c>
      <c r="H76" s="580" t="s">
        <v>370</v>
      </c>
      <c r="I76" s="581"/>
      <c r="J76" s="145" t="s">
        <v>2476</v>
      </c>
      <c r="K76" s="133">
        <v>3000000</v>
      </c>
      <c r="L76" s="579" t="s">
        <v>2477</v>
      </c>
      <c r="M76" s="146">
        <v>4000000</v>
      </c>
      <c r="N76" s="242" t="s">
        <v>2473</v>
      </c>
      <c r="O76" s="613"/>
      <c r="P76" s="247"/>
      <c r="Q76" s="625"/>
      <c r="R76" s="139"/>
      <c r="S76" s="218"/>
      <c r="T76" s="170"/>
      <c r="U76" s="134"/>
      <c r="V76" s="586"/>
      <c r="W76" s="586"/>
      <c r="X76" s="586"/>
      <c r="Y76" s="586"/>
      <c r="Z76" s="586"/>
    </row>
    <row r="77" spans="1:26" ht="80.099999999999994" customHeight="1">
      <c r="A77" s="577" t="s">
        <v>752</v>
      </c>
      <c r="B77" s="132" t="s">
        <v>753</v>
      </c>
      <c r="C77" s="132" t="s">
        <v>768</v>
      </c>
      <c r="D77" s="578" t="s">
        <v>770</v>
      </c>
      <c r="E77" s="579" t="s">
        <v>771</v>
      </c>
      <c r="F77" s="578" t="s">
        <v>775</v>
      </c>
      <c r="G77" s="579" t="s">
        <v>776</v>
      </c>
      <c r="H77" s="580" t="s">
        <v>370</v>
      </c>
      <c r="I77" s="581"/>
      <c r="J77" s="145" t="s">
        <v>2478</v>
      </c>
      <c r="K77" s="133">
        <v>3000000</v>
      </c>
      <c r="L77" s="579" t="s">
        <v>2479</v>
      </c>
      <c r="M77" s="146">
        <v>4000000</v>
      </c>
      <c r="N77" s="242" t="s">
        <v>2473</v>
      </c>
      <c r="O77" s="613"/>
      <c r="P77" s="247"/>
      <c r="Q77" s="625"/>
      <c r="R77" s="139"/>
      <c r="S77" s="218"/>
      <c r="T77" s="170"/>
      <c r="U77" s="134"/>
      <c r="V77" s="586"/>
      <c r="W77" s="586"/>
      <c r="X77" s="586"/>
      <c r="Y77" s="586"/>
      <c r="Z77" s="586"/>
    </row>
    <row r="78" spans="1:26" ht="80.099999999999994" customHeight="1">
      <c r="A78" s="577" t="s">
        <v>120</v>
      </c>
      <c r="B78" s="132" t="s">
        <v>122</v>
      </c>
      <c r="C78" s="132" t="s">
        <v>125</v>
      </c>
      <c r="D78" s="578" t="s">
        <v>1788</v>
      </c>
      <c r="E78" s="579" t="s">
        <v>1789</v>
      </c>
      <c r="F78" s="578" t="s">
        <v>1790</v>
      </c>
      <c r="G78" s="579" t="s">
        <v>1791</v>
      </c>
      <c r="H78" s="580" t="s">
        <v>370</v>
      </c>
      <c r="I78" s="581"/>
      <c r="J78" s="145" t="s">
        <v>2361</v>
      </c>
      <c r="K78" s="133">
        <v>3000000</v>
      </c>
      <c r="L78" s="579" t="s">
        <v>2480</v>
      </c>
      <c r="M78" s="146">
        <v>4000000</v>
      </c>
      <c r="N78" s="878" t="s">
        <v>2393</v>
      </c>
      <c r="O78" s="613"/>
      <c r="P78" s="247"/>
      <c r="Q78" s="625"/>
      <c r="R78" s="139"/>
      <c r="S78" s="218"/>
      <c r="T78" s="170"/>
      <c r="U78" s="134"/>
      <c r="V78" s="586"/>
      <c r="W78" s="586"/>
      <c r="X78" s="586"/>
      <c r="Y78" s="586"/>
      <c r="Z78" s="586"/>
    </row>
    <row r="79" spans="1:26" ht="80.099999999999994" customHeight="1">
      <c r="A79" s="577" t="s">
        <v>120</v>
      </c>
      <c r="B79" s="132" t="s">
        <v>122</v>
      </c>
      <c r="C79" s="132" t="s">
        <v>125</v>
      </c>
      <c r="D79" s="578" t="s">
        <v>126</v>
      </c>
      <c r="E79" s="579" t="s">
        <v>127</v>
      </c>
      <c r="F79" s="578" t="s">
        <v>129</v>
      </c>
      <c r="G79" s="579" t="s">
        <v>132</v>
      </c>
      <c r="H79" s="580" t="s">
        <v>370</v>
      </c>
      <c r="I79" s="581"/>
      <c r="J79" s="145" t="s">
        <v>2481</v>
      </c>
      <c r="K79" s="133">
        <v>3000000</v>
      </c>
      <c r="L79" s="579" t="s">
        <v>2482</v>
      </c>
      <c r="M79" s="146">
        <v>4000000</v>
      </c>
      <c r="N79" s="242" t="s">
        <v>2473</v>
      </c>
      <c r="O79" s="613"/>
      <c r="P79" s="247"/>
      <c r="Q79" s="625"/>
      <c r="R79" s="139"/>
      <c r="S79" s="218"/>
      <c r="T79" s="170"/>
      <c r="U79" s="134"/>
      <c r="V79" s="586"/>
      <c r="W79" s="586"/>
      <c r="X79" s="586"/>
      <c r="Y79" s="586"/>
      <c r="Z79" s="586"/>
    </row>
    <row r="80" spans="1:26" ht="80.099999999999994" customHeight="1">
      <c r="A80" s="577" t="s">
        <v>781</v>
      </c>
      <c r="B80" s="132" t="s">
        <v>782</v>
      </c>
      <c r="C80" s="132" t="s">
        <v>795</v>
      </c>
      <c r="D80" s="578" t="s">
        <v>784</v>
      </c>
      <c r="E80" s="579" t="s">
        <v>785</v>
      </c>
      <c r="F80" s="578" t="s">
        <v>823</v>
      </c>
      <c r="G80" s="579" t="s">
        <v>824</v>
      </c>
      <c r="H80" s="580" t="s">
        <v>370</v>
      </c>
      <c r="I80" s="581"/>
      <c r="J80" s="145" t="s">
        <v>2483</v>
      </c>
      <c r="K80" s="722">
        <v>3000000</v>
      </c>
      <c r="L80" s="579" t="s">
        <v>2484</v>
      </c>
      <c r="M80" s="146">
        <v>4000000</v>
      </c>
      <c r="N80" s="878" t="s">
        <v>2393</v>
      </c>
      <c r="O80" s="613"/>
      <c r="P80" s="247"/>
      <c r="Q80" s="625"/>
      <c r="R80" s="139"/>
      <c r="S80" s="218"/>
      <c r="T80" s="170"/>
      <c r="U80" s="134"/>
      <c r="V80" s="586"/>
      <c r="W80" s="586"/>
      <c r="X80" s="586"/>
      <c r="Y80" s="586"/>
      <c r="Z80" s="586"/>
    </row>
    <row r="81" spans="1:26" ht="80.099999999999994" customHeight="1">
      <c r="A81" s="577" t="s">
        <v>781</v>
      </c>
      <c r="B81" s="132" t="s">
        <v>782</v>
      </c>
      <c r="C81" s="132" t="s">
        <v>795</v>
      </c>
      <c r="D81" s="578" t="s">
        <v>784</v>
      </c>
      <c r="E81" s="579" t="s">
        <v>785</v>
      </c>
      <c r="F81" s="578" t="s">
        <v>1519</v>
      </c>
      <c r="G81" s="579" t="s">
        <v>1520</v>
      </c>
      <c r="H81" s="580" t="s">
        <v>370</v>
      </c>
      <c r="I81" s="581"/>
      <c r="J81" s="145" t="s">
        <v>2485</v>
      </c>
      <c r="K81" s="133">
        <v>3000000</v>
      </c>
      <c r="L81" s="579" t="s">
        <v>2486</v>
      </c>
      <c r="M81" s="146">
        <v>5000000</v>
      </c>
      <c r="N81" s="878" t="s">
        <v>2393</v>
      </c>
      <c r="O81" s="613"/>
      <c r="P81" s="247"/>
      <c r="Q81" s="625"/>
      <c r="R81" s="139"/>
      <c r="S81" s="218"/>
      <c r="T81" s="170"/>
      <c r="U81" s="134"/>
      <c r="V81" s="586"/>
      <c r="W81" s="586"/>
      <c r="X81" s="586"/>
      <c r="Y81" s="586"/>
      <c r="Z81" s="586"/>
    </row>
    <row r="82" spans="1:26" ht="80.099999999999994" customHeight="1">
      <c r="A82" s="592" t="s">
        <v>781</v>
      </c>
      <c r="B82" s="593" t="s">
        <v>782</v>
      </c>
      <c r="C82" s="593" t="s">
        <v>783</v>
      </c>
      <c r="D82" s="594" t="s">
        <v>784</v>
      </c>
      <c r="E82" s="595" t="s">
        <v>785</v>
      </c>
      <c r="F82" s="594" t="s">
        <v>789</v>
      </c>
      <c r="G82" s="595" t="s">
        <v>790</v>
      </c>
      <c r="H82" s="596"/>
      <c r="I82" s="597" t="s">
        <v>188</v>
      </c>
      <c r="J82" s="598" t="s">
        <v>2487</v>
      </c>
      <c r="K82" s="659">
        <v>2000000</v>
      </c>
      <c r="L82" s="595" t="s">
        <v>2488</v>
      </c>
      <c r="M82" s="148">
        <v>3000000</v>
      </c>
      <c r="N82" s="878" t="s">
        <v>2393</v>
      </c>
      <c r="O82" s="636"/>
      <c r="P82" s="1087"/>
      <c r="Q82" s="1088"/>
      <c r="R82" s="852"/>
      <c r="S82" s="735"/>
      <c r="T82" s="170"/>
      <c r="U82" s="134"/>
      <c r="V82" s="586"/>
      <c r="W82" s="586"/>
      <c r="X82" s="586"/>
      <c r="Y82" s="586"/>
      <c r="Z82" s="586"/>
    </row>
    <row r="83" spans="1:26" ht="15.75" customHeight="1">
      <c r="A83" s="602"/>
      <c r="B83" s="602"/>
      <c r="C83" s="602"/>
      <c r="D83" s="602"/>
      <c r="E83" s="602"/>
      <c r="F83" s="602"/>
      <c r="G83" s="602"/>
      <c r="H83" s="603"/>
      <c r="I83" s="603"/>
      <c r="J83" s="602"/>
      <c r="K83" s="602"/>
      <c r="L83" s="602"/>
      <c r="M83" s="606"/>
      <c r="N83" s="602"/>
      <c r="O83" s="606"/>
      <c r="P83" s="602"/>
      <c r="Q83" s="606"/>
      <c r="R83" s="602"/>
      <c r="S83" s="602"/>
      <c r="T83" s="602"/>
      <c r="U83" s="166"/>
      <c r="V83" s="586"/>
      <c r="W83" s="586"/>
      <c r="X83" s="586"/>
      <c r="Y83" s="586"/>
      <c r="Z83" s="586"/>
    </row>
    <row r="84" spans="1:26" ht="15.75" customHeight="1">
      <c r="A84" s="602"/>
      <c r="B84" s="602"/>
      <c r="C84" s="602"/>
      <c r="D84" s="602"/>
      <c r="E84" s="602"/>
      <c r="F84" s="602"/>
      <c r="G84" s="602"/>
      <c r="H84" s="603"/>
      <c r="I84" s="603"/>
      <c r="J84" s="169"/>
      <c r="K84" s="608"/>
      <c r="L84" s="169"/>
      <c r="M84" s="608"/>
      <c r="N84" s="169"/>
      <c r="O84" s="608"/>
      <c r="P84" s="169"/>
      <c r="Q84" s="608"/>
      <c r="R84" s="169"/>
      <c r="S84" s="169"/>
      <c r="T84" s="169"/>
      <c r="U84" s="169"/>
      <c r="V84" s="586"/>
      <c r="W84" s="586"/>
      <c r="X84" s="586"/>
      <c r="Y84" s="586"/>
      <c r="Z84" s="586"/>
    </row>
    <row r="85" spans="1:26" ht="15.75" customHeight="1">
      <c r="A85" s="586"/>
      <c r="B85" s="586"/>
      <c r="C85" s="586"/>
      <c r="D85" s="586"/>
      <c r="E85" s="586"/>
      <c r="F85" s="586"/>
      <c r="G85" s="586"/>
      <c r="H85" s="586"/>
      <c r="I85" s="586"/>
      <c r="J85" s="586"/>
      <c r="K85" s="586"/>
      <c r="L85" s="586"/>
      <c r="M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O220" s="586"/>
      <c r="P220" s="586"/>
      <c r="Q220" s="586"/>
      <c r="R220" s="586"/>
      <c r="S220" s="586"/>
      <c r="T220" s="586"/>
      <c r="U220" s="586"/>
      <c r="V220" s="586"/>
      <c r="W220" s="586"/>
      <c r="X220" s="586"/>
      <c r="Y220" s="586"/>
      <c r="Z220" s="586"/>
    </row>
    <row r="221" spans="1:26" ht="15.75" customHeight="1">
      <c r="A221" s="586"/>
      <c r="B221" s="586"/>
      <c r="C221" s="586"/>
      <c r="D221" s="586"/>
      <c r="E221" s="586"/>
      <c r="F221" s="586"/>
      <c r="G221" s="586"/>
      <c r="H221" s="586"/>
      <c r="I221" s="586"/>
      <c r="J221" s="586"/>
      <c r="K221" s="586"/>
      <c r="L221" s="586"/>
      <c r="M221" s="586"/>
      <c r="O221" s="586"/>
      <c r="P221" s="586"/>
      <c r="Q221" s="586"/>
      <c r="R221" s="586"/>
      <c r="S221" s="586"/>
      <c r="T221" s="586"/>
      <c r="U221" s="586"/>
      <c r="V221" s="586"/>
      <c r="W221" s="586"/>
      <c r="X221" s="586"/>
      <c r="Y221" s="586"/>
      <c r="Z221" s="586"/>
    </row>
    <row r="222" spans="1:26" ht="15.75" customHeight="1">
      <c r="A222" s="586"/>
      <c r="B222" s="586"/>
      <c r="C222" s="586"/>
      <c r="D222" s="586"/>
      <c r="E222" s="586"/>
      <c r="F222" s="586"/>
      <c r="G222" s="586"/>
      <c r="H222" s="586"/>
      <c r="I222" s="586"/>
      <c r="J222" s="586"/>
      <c r="K222" s="586"/>
      <c r="L222" s="586"/>
      <c r="M222" s="586"/>
      <c r="O222" s="586"/>
      <c r="P222" s="586"/>
      <c r="Q222" s="586"/>
      <c r="R222" s="586"/>
      <c r="S222" s="586"/>
      <c r="T222" s="586"/>
      <c r="U222" s="586"/>
      <c r="V222" s="586"/>
      <c r="W222" s="586"/>
      <c r="X222" s="586"/>
      <c r="Y222" s="586"/>
      <c r="Z222" s="586"/>
    </row>
    <row r="223" spans="1:26" ht="15.75" customHeight="1">
      <c r="A223" s="586"/>
      <c r="B223" s="586"/>
      <c r="C223" s="586"/>
      <c r="D223" s="586"/>
      <c r="E223" s="586"/>
      <c r="F223" s="586"/>
      <c r="G223" s="586"/>
      <c r="H223" s="586"/>
      <c r="I223" s="586"/>
      <c r="J223" s="586"/>
      <c r="K223" s="586"/>
      <c r="L223" s="586"/>
      <c r="M223" s="586"/>
      <c r="O223" s="586"/>
      <c r="P223" s="586"/>
      <c r="Q223" s="586"/>
      <c r="R223" s="586"/>
      <c r="S223" s="586"/>
      <c r="T223" s="586"/>
      <c r="U223" s="586"/>
      <c r="V223" s="586"/>
      <c r="W223" s="586"/>
      <c r="X223" s="586"/>
      <c r="Y223" s="586"/>
      <c r="Z223" s="586"/>
    </row>
    <row r="224" spans="1:26" ht="15.75" customHeight="1">
      <c r="A224" s="586"/>
      <c r="B224" s="586"/>
      <c r="C224" s="586"/>
      <c r="D224" s="586"/>
      <c r="E224" s="586"/>
      <c r="F224" s="586"/>
      <c r="G224" s="586"/>
      <c r="H224" s="586"/>
      <c r="I224" s="586"/>
      <c r="J224" s="586"/>
      <c r="K224" s="586"/>
      <c r="L224" s="586"/>
      <c r="M224" s="586"/>
      <c r="O224" s="586"/>
      <c r="P224" s="586"/>
      <c r="Q224" s="586"/>
      <c r="R224" s="586"/>
      <c r="S224" s="586"/>
      <c r="T224" s="586"/>
      <c r="U224" s="586"/>
      <c r="V224" s="586"/>
      <c r="W224" s="586"/>
      <c r="X224" s="586"/>
      <c r="Y224" s="586"/>
      <c r="Z224" s="586"/>
    </row>
    <row r="225" spans="1:26" ht="15.75" customHeight="1">
      <c r="A225" s="586"/>
      <c r="B225" s="586"/>
      <c r="C225" s="586"/>
      <c r="D225" s="586"/>
      <c r="E225" s="586"/>
      <c r="F225" s="586"/>
      <c r="G225" s="586"/>
      <c r="H225" s="586"/>
      <c r="I225" s="586"/>
      <c r="J225" s="586"/>
      <c r="K225" s="586"/>
      <c r="L225" s="586"/>
      <c r="M225" s="586"/>
      <c r="O225" s="586"/>
      <c r="P225" s="586"/>
      <c r="Q225" s="586"/>
      <c r="R225" s="586"/>
      <c r="S225" s="586"/>
      <c r="T225" s="586"/>
      <c r="U225" s="586"/>
      <c r="V225" s="586"/>
      <c r="W225" s="586"/>
      <c r="X225" s="586"/>
      <c r="Y225" s="586"/>
      <c r="Z225" s="586"/>
    </row>
    <row r="226" spans="1:26" ht="15.75" customHeight="1">
      <c r="A226" s="586"/>
      <c r="B226" s="586"/>
      <c r="C226" s="586"/>
      <c r="D226" s="586"/>
      <c r="E226" s="586"/>
      <c r="F226" s="586"/>
      <c r="G226" s="586"/>
      <c r="H226" s="586"/>
      <c r="I226" s="586"/>
      <c r="J226" s="586"/>
      <c r="K226" s="586"/>
      <c r="L226" s="586"/>
      <c r="M226" s="586"/>
      <c r="O226" s="586"/>
      <c r="P226" s="586"/>
      <c r="Q226" s="586"/>
      <c r="R226" s="586"/>
      <c r="S226" s="586"/>
      <c r="T226" s="586"/>
      <c r="U226" s="586"/>
      <c r="V226" s="586"/>
      <c r="W226" s="586"/>
      <c r="X226" s="586"/>
      <c r="Y226" s="586"/>
      <c r="Z226" s="586"/>
    </row>
    <row r="227" spans="1:26" ht="15.75" customHeight="1">
      <c r="A227" s="586"/>
      <c r="B227" s="586"/>
      <c r="C227" s="586"/>
      <c r="D227" s="586"/>
      <c r="E227" s="586"/>
      <c r="F227" s="586"/>
      <c r="G227" s="586"/>
      <c r="H227" s="586"/>
      <c r="I227" s="586"/>
      <c r="J227" s="586"/>
      <c r="K227" s="586"/>
      <c r="L227" s="586"/>
      <c r="M227" s="586"/>
      <c r="O227" s="586"/>
      <c r="P227" s="586"/>
      <c r="Q227" s="586"/>
      <c r="R227" s="586"/>
      <c r="S227" s="586"/>
      <c r="T227" s="586"/>
      <c r="U227" s="586"/>
      <c r="V227" s="586"/>
      <c r="W227" s="586"/>
      <c r="X227" s="586"/>
      <c r="Y227" s="586"/>
      <c r="Z227" s="586"/>
    </row>
    <row r="228" spans="1:26" ht="15.75" customHeight="1">
      <c r="A228" s="586"/>
      <c r="B228" s="586"/>
      <c r="C228" s="586"/>
      <c r="D228" s="586"/>
      <c r="E228" s="586"/>
      <c r="F228" s="586"/>
      <c r="G228" s="586"/>
      <c r="H228" s="586"/>
      <c r="I228" s="586"/>
      <c r="J228" s="586"/>
      <c r="K228" s="586"/>
      <c r="L228" s="586"/>
      <c r="M228" s="586"/>
      <c r="O228" s="586"/>
      <c r="P228" s="586"/>
      <c r="Q228" s="586"/>
      <c r="R228" s="586"/>
      <c r="S228" s="586"/>
      <c r="T228" s="586"/>
      <c r="U228" s="586"/>
      <c r="V228" s="586"/>
      <c r="W228" s="586"/>
      <c r="X228" s="586"/>
      <c r="Y228" s="586"/>
      <c r="Z228" s="586"/>
    </row>
    <row r="229" spans="1:26" ht="15.75" customHeight="1">
      <c r="A229" s="586"/>
      <c r="B229" s="586"/>
      <c r="C229" s="586"/>
      <c r="D229" s="586"/>
      <c r="E229" s="586"/>
      <c r="F229" s="586"/>
      <c r="G229" s="586"/>
      <c r="H229" s="586"/>
      <c r="I229" s="586"/>
      <c r="J229" s="586"/>
      <c r="K229" s="586"/>
      <c r="L229" s="586"/>
      <c r="M229" s="586"/>
      <c r="O229" s="586"/>
      <c r="P229" s="586"/>
      <c r="Q229" s="586"/>
      <c r="R229" s="586"/>
      <c r="S229" s="586"/>
      <c r="T229" s="586"/>
      <c r="U229" s="586"/>
      <c r="V229" s="586"/>
      <c r="W229" s="586"/>
      <c r="X229" s="586"/>
      <c r="Y229" s="586"/>
      <c r="Z229" s="586"/>
    </row>
    <row r="230" spans="1:26" ht="15.75" customHeight="1">
      <c r="A230" s="586"/>
      <c r="B230" s="586"/>
      <c r="C230" s="586"/>
      <c r="D230" s="586"/>
      <c r="E230" s="586"/>
      <c r="F230" s="586"/>
      <c r="G230" s="586"/>
      <c r="H230" s="586"/>
      <c r="I230" s="586"/>
      <c r="J230" s="586"/>
      <c r="K230" s="586"/>
      <c r="L230" s="586"/>
      <c r="M230" s="586"/>
      <c r="O230" s="586"/>
      <c r="P230" s="586"/>
      <c r="Q230" s="586"/>
      <c r="R230" s="586"/>
      <c r="S230" s="586"/>
      <c r="T230" s="586"/>
      <c r="U230" s="586"/>
      <c r="V230" s="586"/>
      <c r="W230" s="586"/>
      <c r="X230" s="586"/>
      <c r="Y230" s="586"/>
      <c r="Z230" s="586"/>
    </row>
    <row r="231" spans="1:26" ht="15.75" customHeight="1">
      <c r="A231" s="586"/>
      <c r="B231" s="586"/>
      <c r="C231" s="586"/>
      <c r="D231" s="586"/>
      <c r="E231" s="586"/>
      <c r="F231" s="586"/>
      <c r="G231" s="586"/>
      <c r="H231" s="586"/>
      <c r="I231" s="586"/>
      <c r="J231" s="586"/>
      <c r="K231" s="586"/>
      <c r="L231" s="586"/>
      <c r="M231" s="586"/>
      <c r="O231" s="586"/>
      <c r="P231" s="586"/>
      <c r="Q231" s="586"/>
      <c r="R231" s="586"/>
      <c r="S231" s="586"/>
      <c r="T231" s="586"/>
      <c r="U231" s="586"/>
      <c r="V231" s="586"/>
      <c r="W231" s="586"/>
      <c r="X231" s="586"/>
      <c r="Y231" s="586"/>
      <c r="Z231" s="586"/>
    </row>
    <row r="232" spans="1:26" ht="15.75" customHeight="1">
      <c r="A232" s="586"/>
      <c r="B232" s="586"/>
      <c r="C232" s="586"/>
      <c r="D232" s="586"/>
      <c r="E232" s="586"/>
      <c r="F232" s="586"/>
      <c r="G232" s="586"/>
      <c r="H232" s="586"/>
      <c r="I232" s="586"/>
      <c r="J232" s="586"/>
      <c r="K232" s="586"/>
      <c r="L232" s="586"/>
      <c r="M232" s="586"/>
      <c r="O232" s="586"/>
      <c r="P232" s="586"/>
      <c r="Q232" s="586"/>
      <c r="R232" s="586"/>
      <c r="S232" s="586"/>
      <c r="T232" s="586"/>
      <c r="U232" s="586"/>
      <c r="V232" s="586"/>
      <c r="W232" s="586"/>
      <c r="X232" s="586"/>
      <c r="Y232" s="586"/>
      <c r="Z232" s="586"/>
    </row>
    <row r="233" spans="1:26" ht="15.75" customHeight="1">
      <c r="A233" s="586"/>
      <c r="B233" s="586"/>
      <c r="C233" s="586"/>
      <c r="D233" s="586"/>
      <c r="E233" s="586"/>
      <c r="F233" s="586"/>
      <c r="G233" s="586"/>
      <c r="H233" s="586"/>
      <c r="I233" s="586"/>
      <c r="J233" s="586"/>
      <c r="K233" s="586"/>
      <c r="L233" s="586"/>
      <c r="M233" s="586"/>
      <c r="O233" s="586"/>
      <c r="P233" s="586"/>
      <c r="Q233" s="586"/>
      <c r="R233" s="586"/>
      <c r="S233" s="586"/>
      <c r="T233" s="586"/>
      <c r="U233" s="586"/>
      <c r="V233" s="586"/>
      <c r="W233" s="586"/>
      <c r="X233" s="586"/>
      <c r="Y233" s="586"/>
      <c r="Z233" s="586"/>
    </row>
    <row r="234" spans="1:26" ht="15.75" customHeight="1">
      <c r="A234" s="586"/>
      <c r="B234" s="586"/>
      <c r="C234" s="586"/>
      <c r="D234" s="586"/>
      <c r="E234" s="586"/>
      <c r="F234" s="586"/>
      <c r="G234" s="586"/>
      <c r="H234" s="586"/>
      <c r="I234" s="586"/>
      <c r="J234" s="586"/>
      <c r="K234" s="586"/>
      <c r="L234" s="586"/>
      <c r="M234" s="586"/>
      <c r="O234" s="586"/>
      <c r="P234" s="586"/>
      <c r="Q234" s="586"/>
      <c r="R234" s="586"/>
      <c r="S234" s="586"/>
      <c r="T234" s="586"/>
      <c r="U234" s="586"/>
      <c r="V234" s="586"/>
      <c r="W234" s="586"/>
      <c r="X234" s="586"/>
      <c r="Y234" s="586"/>
      <c r="Z234" s="586"/>
    </row>
    <row r="235" spans="1:26" ht="15.75" customHeight="1">
      <c r="A235" s="586"/>
      <c r="B235" s="586"/>
      <c r="C235" s="586"/>
      <c r="D235" s="586"/>
      <c r="E235" s="586"/>
      <c r="F235" s="586"/>
      <c r="G235" s="586"/>
      <c r="H235" s="586"/>
      <c r="I235" s="586"/>
      <c r="J235" s="586"/>
      <c r="K235" s="586"/>
      <c r="L235" s="586"/>
      <c r="M235" s="586"/>
      <c r="O235" s="586"/>
      <c r="P235" s="586"/>
      <c r="Q235" s="586"/>
      <c r="R235" s="586"/>
      <c r="S235" s="586"/>
      <c r="T235" s="586"/>
      <c r="U235" s="586"/>
      <c r="V235" s="586"/>
      <c r="W235" s="586"/>
      <c r="X235" s="586"/>
      <c r="Y235" s="586"/>
      <c r="Z235" s="586"/>
    </row>
    <row r="236" spans="1:26" ht="15.75" customHeight="1">
      <c r="A236" s="586"/>
      <c r="B236" s="586"/>
      <c r="C236" s="586"/>
      <c r="D236" s="586"/>
      <c r="E236" s="586"/>
      <c r="F236" s="586"/>
      <c r="G236" s="586"/>
      <c r="H236" s="586"/>
      <c r="I236" s="586"/>
      <c r="J236" s="586"/>
      <c r="K236" s="586"/>
      <c r="L236" s="586"/>
      <c r="M236" s="586"/>
      <c r="O236" s="586"/>
      <c r="P236" s="586"/>
      <c r="Q236" s="586"/>
      <c r="R236" s="586"/>
      <c r="S236" s="586"/>
      <c r="T236" s="586"/>
      <c r="U236" s="586"/>
      <c r="V236" s="586"/>
      <c r="W236" s="586"/>
      <c r="X236" s="586"/>
      <c r="Y236" s="586"/>
      <c r="Z236" s="586"/>
    </row>
    <row r="237" spans="1:26" ht="15.75" customHeight="1">
      <c r="A237" s="586"/>
      <c r="B237" s="586"/>
      <c r="C237" s="586"/>
      <c r="D237" s="586"/>
      <c r="E237" s="586"/>
      <c r="F237" s="586"/>
      <c r="G237" s="586"/>
      <c r="H237" s="586"/>
      <c r="I237" s="586"/>
      <c r="J237" s="586"/>
      <c r="K237" s="586"/>
      <c r="L237" s="586"/>
      <c r="M237" s="586"/>
      <c r="O237" s="586"/>
      <c r="P237" s="586"/>
      <c r="Q237" s="586"/>
      <c r="R237" s="586"/>
      <c r="S237" s="586"/>
      <c r="T237" s="586"/>
      <c r="U237" s="586"/>
      <c r="V237" s="586"/>
      <c r="W237" s="586"/>
      <c r="X237" s="586"/>
      <c r="Y237" s="586"/>
      <c r="Z237" s="586"/>
    </row>
    <row r="238" spans="1:26" ht="15.75" customHeight="1">
      <c r="A238" s="586"/>
      <c r="B238" s="586"/>
      <c r="C238" s="586"/>
      <c r="D238" s="586"/>
      <c r="E238" s="586"/>
      <c r="F238" s="586"/>
      <c r="G238" s="586"/>
      <c r="H238" s="586"/>
      <c r="I238" s="586"/>
      <c r="J238" s="586"/>
      <c r="K238" s="586"/>
      <c r="L238" s="586"/>
      <c r="M238" s="586"/>
      <c r="O238" s="586"/>
      <c r="P238" s="586"/>
      <c r="Q238" s="586"/>
      <c r="R238" s="586"/>
      <c r="S238" s="586"/>
      <c r="T238" s="586"/>
      <c r="U238" s="586"/>
      <c r="V238" s="586"/>
      <c r="W238" s="586"/>
      <c r="X238" s="586"/>
      <c r="Y238" s="586"/>
      <c r="Z238" s="586"/>
    </row>
    <row r="239" spans="1:26" ht="15.75" customHeight="1">
      <c r="A239" s="586"/>
      <c r="B239" s="586"/>
      <c r="C239" s="586"/>
      <c r="D239" s="586"/>
      <c r="E239" s="586"/>
      <c r="F239" s="586"/>
      <c r="G239" s="586"/>
      <c r="H239" s="586"/>
      <c r="I239" s="586"/>
      <c r="J239" s="586"/>
      <c r="K239" s="586"/>
      <c r="L239" s="586"/>
      <c r="M239" s="586"/>
      <c r="O239" s="586"/>
      <c r="P239" s="586"/>
      <c r="Q239" s="586"/>
      <c r="R239" s="586"/>
      <c r="S239" s="586"/>
      <c r="T239" s="586"/>
      <c r="U239" s="586"/>
      <c r="V239" s="586"/>
      <c r="W239" s="586"/>
      <c r="X239" s="586"/>
      <c r="Y239" s="586"/>
      <c r="Z239" s="586"/>
    </row>
    <row r="240" spans="1:26" ht="15.75" customHeight="1">
      <c r="A240" s="586"/>
      <c r="B240" s="586"/>
      <c r="C240" s="586"/>
      <c r="D240" s="586"/>
      <c r="E240" s="586"/>
      <c r="F240" s="586"/>
      <c r="G240" s="586"/>
      <c r="H240" s="586"/>
      <c r="I240" s="586"/>
      <c r="J240" s="586"/>
      <c r="K240" s="586"/>
      <c r="L240" s="586"/>
      <c r="M240" s="586"/>
      <c r="O240" s="586"/>
      <c r="P240" s="586"/>
      <c r="Q240" s="586"/>
      <c r="R240" s="586"/>
      <c r="S240" s="586"/>
      <c r="T240" s="586"/>
      <c r="U240" s="586"/>
      <c r="V240" s="586"/>
      <c r="W240" s="586"/>
      <c r="X240" s="586"/>
      <c r="Y240" s="586"/>
      <c r="Z240" s="586"/>
    </row>
    <row r="241" spans="1:26" ht="15.75" customHeight="1">
      <c r="A241" s="586"/>
      <c r="B241" s="586"/>
      <c r="C241" s="586"/>
      <c r="D241" s="586"/>
      <c r="E241" s="586"/>
      <c r="F241" s="586"/>
      <c r="G241" s="586"/>
      <c r="H241" s="586"/>
      <c r="I241" s="586"/>
      <c r="J241" s="586"/>
      <c r="K241" s="586"/>
      <c r="L241" s="586"/>
      <c r="M241" s="586"/>
      <c r="O241" s="586"/>
      <c r="P241" s="586"/>
      <c r="Q241" s="586"/>
      <c r="R241" s="586"/>
      <c r="S241" s="586"/>
      <c r="T241" s="586"/>
      <c r="U241" s="586"/>
      <c r="V241" s="586"/>
      <c r="W241" s="586"/>
      <c r="X241" s="586"/>
      <c r="Y241" s="586"/>
      <c r="Z241" s="586"/>
    </row>
    <row r="242" spans="1:26" ht="15.75" customHeight="1">
      <c r="A242" s="586"/>
      <c r="B242" s="586"/>
      <c r="C242" s="586"/>
      <c r="D242" s="586"/>
      <c r="E242" s="586"/>
      <c r="F242" s="586"/>
      <c r="G242" s="586"/>
      <c r="H242" s="586"/>
      <c r="I242" s="586"/>
      <c r="J242" s="586"/>
      <c r="K242" s="586"/>
      <c r="L242" s="586"/>
      <c r="M242" s="586"/>
      <c r="O242" s="586"/>
      <c r="P242" s="586"/>
      <c r="Q242" s="586"/>
      <c r="R242" s="586"/>
      <c r="S242" s="586"/>
      <c r="T242" s="586"/>
      <c r="U242" s="586"/>
      <c r="V242" s="586"/>
      <c r="W242" s="586"/>
      <c r="X242" s="586"/>
      <c r="Y242" s="586"/>
      <c r="Z242" s="586"/>
    </row>
    <row r="243" spans="1:26" ht="15.75" customHeight="1">
      <c r="A243" s="586"/>
      <c r="B243" s="586"/>
      <c r="C243" s="586"/>
      <c r="D243" s="586"/>
      <c r="E243" s="586"/>
      <c r="F243" s="586"/>
      <c r="G243" s="586"/>
      <c r="H243" s="586"/>
      <c r="I243" s="586"/>
      <c r="J243" s="586"/>
      <c r="K243" s="586"/>
      <c r="L243" s="586"/>
      <c r="M243" s="586"/>
      <c r="O243" s="586"/>
      <c r="P243" s="586"/>
      <c r="Q243" s="586"/>
      <c r="R243" s="586"/>
      <c r="S243" s="586"/>
      <c r="T243" s="586"/>
      <c r="U243" s="586"/>
      <c r="V243" s="586"/>
      <c r="W243" s="586"/>
      <c r="X243" s="586"/>
      <c r="Y243" s="586"/>
      <c r="Z243" s="586"/>
    </row>
    <row r="244" spans="1:26" ht="15.75" customHeight="1">
      <c r="A244" s="586"/>
      <c r="B244" s="586"/>
      <c r="C244" s="586"/>
      <c r="D244" s="586"/>
      <c r="E244" s="586"/>
      <c r="F244" s="586"/>
      <c r="G244" s="586"/>
      <c r="H244" s="586"/>
      <c r="I244" s="586"/>
      <c r="J244" s="586"/>
      <c r="K244" s="586"/>
      <c r="L244" s="586"/>
      <c r="M244" s="586"/>
      <c r="O244" s="586"/>
      <c r="P244" s="586"/>
      <c r="Q244" s="586"/>
      <c r="R244" s="586"/>
      <c r="S244" s="586"/>
      <c r="T244" s="586"/>
      <c r="U244" s="586"/>
      <c r="V244" s="586"/>
      <c r="W244" s="586"/>
      <c r="X244" s="586"/>
      <c r="Y244" s="586"/>
      <c r="Z244" s="586"/>
    </row>
    <row r="245" spans="1:26" ht="15.75" customHeight="1">
      <c r="A245" s="586"/>
      <c r="B245" s="586"/>
      <c r="C245" s="586"/>
      <c r="D245" s="586"/>
      <c r="E245" s="586"/>
      <c r="F245" s="586"/>
      <c r="G245" s="586"/>
      <c r="H245" s="586"/>
      <c r="I245" s="586"/>
      <c r="J245" s="586"/>
      <c r="K245" s="586"/>
      <c r="L245" s="586"/>
      <c r="M245" s="586"/>
      <c r="O245" s="586"/>
      <c r="P245" s="586"/>
      <c r="Q245" s="586"/>
      <c r="R245" s="586"/>
      <c r="S245" s="586"/>
      <c r="T245" s="586"/>
      <c r="U245" s="586"/>
      <c r="V245" s="586"/>
      <c r="W245" s="586"/>
      <c r="X245" s="586"/>
      <c r="Y245" s="586"/>
      <c r="Z245" s="586"/>
    </row>
    <row r="246" spans="1:26" ht="15.75" customHeight="1">
      <c r="A246" s="586"/>
      <c r="B246" s="586"/>
      <c r="C246" s="586"/>
      <c r="D246" s="586"/>
      <c r="E246" s="586"/>
      <c r="F246" s="586"/>
      <c r="G246" s="586"/>
      <c r="H246" s="586"/>
      <c r="I246" s="586"/>
      <c r="J246" s="586"/>
      <c r="K246" s="586"/>
      <c r="L246" s="586"/>
      <c r="M246" s="586"/>
      <c r="O246" s="586"/>
      <c r="P246" s="586"/>
      <c r="Q246" s="586"/>
      <c r="R246" s="586"/>
      <c r="S246" s="586"/>
      <c r="T246" s="586"/>
      <c r="U246" s="586"/>
      <c r="V246" s="586"/>
      <c r="W246" s="586"/>
      <c r="X246" s="586"/>
      <c r="Y246" s="586"/>
      <c r="Z246" s="586"/>
    </row>
    <row r="247" spans="1:26" ht="15.75" customHeight="1">
      <c r="A247" s="586"/>
      <c r="B247" s="586"/>
      <c r="C247" s="586"/>
      <c r="D247" s="586"/>
      <c r="E247" s="586"/>
      <c r="F247" s="586"/>
      <c r="G247" s="586"/>
      <c r="H247" s="586"/>
      <c r="I247" s="586"/>
      <c r="J247" s="586"/>
      <c r="K247" s="586"/>
      <c r="L247" s="586"/>
      <c r="M247" s="586"/>
      <c r="O247" s="586"/>
      <c r="P247" s="586"/>
      <c r="Q247" s="586"/>
      <c r="R247" s="586"/>
      <c r="S247" s="586"/>
      <c r="T247" s="586"/>
      <c r="U247" s="586"/>
      <c r="V247" s="586"/>
      <c r="W247" s="586"/>
      <c r="X247" s="586"/>
      <c r="Y247" s="586"/>
      <c r="Z247" s="586"/>
    </row>
    <row r="248" spans="1:26" ht="15.75" customHeight="1">
      <c r="A248" s="586"/>
      <c r="B248" s="586"/>
      <c r="C248" s="586"/>
      <c r="D248" s="586"/>
      <c r="E248" s="586"/>
      <c r="F248" s="586"/>
      <c r="G248" s="586"/>
      <c r="H248" s="586"/>
      <c r="I248" s="586"/>
      <c r="J248" s="586"/>
      <c r="K248" s="586"/>
      <c r="L248" s="586"/>
      <c r="M248" s="586"/>
      <c r="O248" s="586"/>
      <c r="P248" s="586"/>
      <c r="Q248" s="586"/>
      <c r="R248" s="586"/>
      <c r="S248" s="586"/>
      <c r="T248" s="586"/>
      <c r="U248" s="586"/>
      <c r="V248" s="586"/>
      <c r="W248" s="586"/>
      <c r="X248" s="586"/>
      <c r="Y248" s="586"/>
      <c r="Z248" s="586"/>
    </row>
    <row r="249" spans="1:26" ht="15.75" customHeight="1">
      <c r="A249" s="586"/>
      <c r="B249" s="586"/>
      <c r="C249" s="586"/>
      <c r="D249" s="586"/>
      <c r="E249" s="586"/>
      <c r="F249" s="586"/>
      <c r="G249" s="586"/>
      <c r="H249" s="586"/>
      <c r="I249" s="586"/>
      <c r="J249" s="586"/>
      <c r="K249" s="586"/>
      <c r="L249" s="586"/>
      <c r="M249" s="586"/>
      <c r="O249" s="586"/>
      <c r="P249" s="586"/>
      <c r="Q249" s="586"/>
      <c r="R249" s="586"/>
      <c r="S249" s="586"/>
      <c r="T249" s="586"/>
      <c r="U249" s="586"/>
      <c r="V249" s="586"/>
      <c r="W249" s="586"/>
      <c r="X249" s="586"/>
      <c r="Y249" s="586"/>
      <c r="Z249" s="586"/>
    </row>
    <row r="250" spans="1:26" ht="15.75" customHeight="1">
      <c r="A250" s="586"/>
      <c r="B250" s="586"/>
      <c r="C250" s="586"/>
      <c r="D250" s="586"/>
      <c r="E250" s="586"/>
      <c r="F250" s="586"/>
      <c r="G250" s="586"/>
      <c r="H250" s="586"/>
      <c r="I250" s="586"/>
      <c r="J250" s="586"/>
      <c r="K250" s="586"/>
      <c r="L250" s="586"/>
      <c r="M250" s="586"/>
      <c r="O250" s="586"/>
      <c r="P250" s="586"/>
      <c r="Q250" s="586"/>
      <c r="R250" s="586"/>
      <c r="S250" s="586"/>
      <c r="T250" s="586"/>
      <c r="U250" s="586"/>
      <c r="V250" s="586"/>
      <c r="W250" s="586"/>
      <c r="X250" s="586"/>
      <c r="Y250" s="586"/>
      <c r="Z250" s="586"/>
    </row>
    <row r="251" spans="1:26" ht="15.75" customHeight="1">
      <c r="A251" s="586"/>
      <c r="B251" s="586"/>
      <c r="C251" s="586"/>
      <c r="D251" s="586"/>
      <c r="E251" s="586"/>
      <c r="F251" s="586"/>
      <c r="G251" s="586"/>
      <c r="H251" s="586"/>
      <c r="I251" s="586"/>
      <c r="J251" s="586"/>
      <c r="K251" s="586"/>
      <c r="L251" s="586"/>
      <c r="M251" s="586"/>
      <c r="O251" s="586"/>
      <c r="P251" s="586"/>
      <c r="Q251" s="586"/>
      <c r="R251" s="586"/>
      <c r="S251" s="586"/>
      <c r="T251" s="586"/>
      <c r="U251" s="586"/>
      <c r="V251" s="586"/>
      <c r="W251" s="586"/>
      <c r="X251" s="586"/>
      <c r="Y251" s="586"/>
      <c r="Z251" s="586"/>
    </row>
    <row r="252" spans="1:26" ht="15.75" customHeight="1">
      <c r="A252" s="586"/>
      <c r="B252" s="586"/>
      <c r="C252" s="586"/>
      <c r="D252" s="586"/>
      <c r="E252" s="586"/>
      <c r="F252" s="586"/>
      <c r="G252" s="586"/>
      <c r="H252" s="586"/>
      <c r="I252" s="586"/>
      <c r="J252" s="586"/>
      <c r="K252" s="586"/>
      <c r="L252" s="586"/>
      <c r="M252" s="586"/>
      <c r="O252" s="586"/>
      <c r="P252" s="586"/>
      <c r="Q252" s="586"/>
      <c r="R252" s="586"/>
      <c r="S252" s="586"/>
      <c r="T252" s="586"/>
      <c r="U252" s="586"/>
      <c r="V252" s="586"/>
      <c r="W252" s="586"/>
      <c r="X252" s="586"/>
      <c r="Y252" s="586"/>
      <c r="Z252" s="586"/>
    </row>
    <row r="253" spans="1:26" ht="15.75" customHeight="1">
      <c r="A253" s="586"/>
      <c r="B253" s="586"/>
      <c r="C253" s="586"/>
      <c r="D253" s="586"/>
      <c r="E253" s="586"/>
      <c r="F253" s="586"/>
      <c r="G253" s="586"/>
      <c r="H253" s="586"/>
      <c r="I253" s="586"/>
      <c r="J253" s="586"/>
      <c r="K253" s="586"/>
      <c r="L253" s="586"/>
      <c r="M253" s="586"/>
      <c r="O253" s="586"/>
      <c r="P253" s="586"/>
      <c r="Q253" s="586"/>
      <c r="R253" s="586"/>
      <c r="S253" s="586"/>
      <c r="T253" s="586"/>
      <c r="U253" s="586"/>
      <c r="V253" s="586"/>
      <c r="W253" s="586"/>
      <c r="X253" s="586"/>
      <c r="Y253" s="586"/>
      <c r="Z253" s="586"/>
    </row>
    <row r="254" spans="1:26" ht="15.75" customHeight="1">
      <c r="A254" s="586"/>
      <c r="B254" s="586"/>
      <c r="C254" s="586"/>
      <c r="D254" s="586"/>
      <c r="E254" s="586"/>
      <c r="F254" s="586"/>
      <c r="G254" s="586"/>
      <c r="H254" s="586"/>
      <c r="I254" s="586"/>
      <c r="J254" s="586"/>
      <c r="K254" s="586"/>
      <c r="L254" s="586"/>
      <c r="M254" s="586"/>
      <c r="O254" s="586"/>
      <c r="P254" s="586"/>
      <c r="Q254" s="586"/>
      <c r="R254" s="586"/>
      <c r="S254" s="586"/>
      <c r="T254" s="586"/>
      <c r="U254" s="586"/>
      <c r="V254" s="586"/>
      <c r="W254" s="586"/>
      <c r="X254" s="586"/>
      <c r="Y254" s="586"/>
      <c r="Z254" s="586"/>
    </row>
    <row r="255" spans="1:26" ht="15.75" customHeight="1">
      <c r="A255" s="586"/>
      <c r="B255" s="586"/>
      <c r="C255" s="586"/>
      <c r="D255" s="586"/>
      <c r="E255" s="586"/>
      <c r="F255" s="586"/>
      <c r="G255" s="586"/>
      <c r="H255" s="586"/>
      <c r="I255" s="586"/>
      <c r="J255" s="586"/>
      <c r="K255" s="586"/>
      <c r="L255" s="586"/>
      <c r="M255" s="586"/>
      <c r="O255" s="586"/>
      <c r="P255" s="586"/>
      <c r="Q255" s="586"/>
      <c r="R255" s="586"/>
      <c r="S255" s="586"/>
      <c r="T255" s="586"/>
      <c r="U255" s="586"/>
      <c r="V255" s="586"/>
      <c r="W255" s="586"/>
      <c r="X255" s="586"/>
      <c r="Y255" s="586"/>
      <c r="Z255" s="586"/>
    </row>
    <row r="256" spans="1:26" ht="15.75" customHeight="1">
      <c r="A256" s="586"/>
      <c r="B256" s="586"/>
      <c r="C256" s="586"/>
      <c r="D256" s="586"/>
      <c r="E256" s="586"/>
      <c r="F256" s="586"/>
      <c r="G256" s="586"/>
      <c r="H256" s="586"/>
      <c r="I256" s="586"/>
      <c r="J256" s="586"/>
      <c r="K256" s="586"/>
      <c r="L256" s="586"/>
      <c r="M256" s="586"/>
      <c r="O256" s="586"/>
      <c r="P256" s="586"/>
      <c r="Q256" s="586"/>
      <c r="R256" s="586"/>
      <c r="S256" s="586"/>
      <c r="T256" s="586"/>
      <c r="U256" s="586"/>
      <c r="V256" s="586"/>
      <c r="W256" s="586"/>
      <c r="X256" s="586"/>
      <c r="Y256" s="586"/>
      <c r="Z256" s="586"/>
    </row>
    <row r="257" spans="1:26" ht="15.75" customHeight="1">
      <c r="A257" s="586"/>
      <c r="B257" s="586"/>
      <c r="C257" s="586"/>
      <c r="D257" s="586"/>
      <c r="E257" s="586"/>
      <c r="F257" s="586"/>
      <c r="G257" s="586"/>
      <c r="H257" s="586"/>
      <c r="I257" s="586"/>
      <c r="J257" s="586"/>
      <c r="K257" s="586"/>
      <c r="L257" s="586"/>
      <c r="M257" s="586"/>
      <c r="O257" s="586"/>
      <c r="P257" s="586"/>
      <c r="Q257" s="586"/>
      <c r="R257" s="586"/>
      <c r="S257" s="586"/>
      <c r="T257" s="586"/>
      <c r="U257" s="586"/>
      <c r="V257" s="586"/>
      <c r="W257" s="586"/>
      <c r="X257" s="586"/>
      <c r="Y257" s="586"/>
      <c r="Z257" s="586"/>
    </row>
    <row r="258" spans="1:26" ht="15.75" customHeight="1">
      <c r="A258" s="586"/>
      <c r="B258" s="586"/>
      <c r="C258" s="586"/>
      <c r="D258" s="586"/>
      <c r="E258" s="586"/>
      <c r="F258" s="586"/>
      <c r="G258" s="586"/>
      <c r="H258" s="586"/>
      <c r="I258" s="586"/>
      <c r="J258" s="586"/>
      <c r="K258" s="586"/>
      <c r="L258" s="586"/>
      <c r="M258" s="586"/>
      <c r="O258" s="586"/>
      <c r="P258" s="586"/>
      <c r="Q258" s="586"/>
      <c r="R258" s="586"/>
      <c r="S258" s="586"/>
      <c r="T258" s="586"/>
      <c r="U258" s="586"/>
      <c r="V258" s="586"/>
      <c r="W258" s="586"/>
      <c r="X258" s="586"/>
      <c r="Y258" s="586"/>
      <c r="Z258" s="586"/>
    </row>
    <row r="259" spans="1:26" ht="15.75" customHeight="1">
      <c r="A259" s="586"/>
      <c r="B259" s="586"/>
      <c r="C259" s="586"/>
      <c r="D259" s="586"/>
      <c r="E259" s="586"/>
      <c r="F259" s="586"/>
      <c r="G259" s="586"/>
      <c r="H259" s="586"/>
      <c r="I259" s="586"/>
      <c r="J259" s="586"/>
      <c r="K259" s="586"/>
      <c r="L259" s="586"/>
      <c r="M259" s="586"/>
      <c r="O259" s="586"/>
      <c r="P259" s="586"/>
      <c r="Q259" s="586"/>
      <c r="R259" s="586"/>
      <c r="S259" s="586"/>
      <c r="T259" s="586"/>
      <c r="U259" s="586"/>
      <c r="V259" s="586"/>
      <c r="W259" s="586"/>
      <c r="X259" s="586"/>
      <c r="Y259" s="586"/>
      <c r="Z259" s="586"/>
    </row>
    <row r="260" spans="1:26" ht="15.75" customHeight="1">
      <c r="A260" s="586"/>
      <c r="B260" s="586"/>
      <c r="C260" s="586"/>
      <c r="D260" s="586"/>
      <c r="E260" s="586"/>
      <c r="F260" s="586"/>
      <c r="G260" s="586"/>
      <c r="H260" s="586"/>
      <c r="I260" s="586"/>
      <c r="J260" s="586"/>
      <c r="K260" s="586"/>
      <c r="L260" s="586"/>
      <c r="M260" s="586"/>
      <c r="O260" s="586"/>
      <c r="P260" s="586"/>
      <c r="Q260" s="586"/>
      <c r="R260" s="586"/>
      <c r="S260" s="586"/>
      <c r="T260" s="586"/>
      <c r="U260" s="586"/>
      <c r="V260" s="586"/>
      <c r="W260" s="586"/>
      <c r="X260" s="586"/>
      <c r="Y260" s="586"/>
      <c r="Z260" s="586"/>
    </row>
    <row r="261" spans="1:26" ht="15.75" customHeight="1">
      <c r="A261" s="586"/>
      <c r="B261" s="586"/>
      <c r="C261" s="586"/>
      <c r="D261" s="586"/>
      <c r="E261" s="586"/>
      <c r="F261" s="586"/>
      <c r="G261" s="586"/>
      <c r="H261" s="586"/>
      <c r="I261" s="586"/>
      <c r="J261" s="586"/>
      <c r="K261" s="586"/>
      <c r="L261" s="586"/>
      <c r="M261" s="586"/>
      <c r="O261" s="586"/>
      <c r="P261" s="586"/>
      <c r="Q261" s="586"/>
      <c r="R261" s="586"/>
      <c r="S261" s="586"/>
      <c r="T261" s="586"/>
      <c r="U261" s="586"/>
      <c r="V261" s="586"/>
      <c r="W261" s="586"/>
      <c r="X261" s="586"/>
      <c r="Y261" s="586"/>
      <c r="Z261" s="586"/>
    </row>
    <row r="262" spans="1:26" ht="15.75" customHeight="1">
      <c r="A262" s="586"/>
      <c r="B262" s="586"/>
      <c r="C262" s="586"/>
      <c r="D262" s="586"/>
      <c r="E262" s="586"/>
      <c r="F262" s="586"/>
      <c r="G262" s="586"/>
      <c r="H262" s="586"/>
      <c r="I262" s="586"/>
      <c r="J262" s="586"/>
      <c r="K262" s="586"/>
      <c r="L262" s="586"/>
      <c r="M262" s="586"/>
      <c r="O262" s="586"/>
      <c r="P262" s="586"/>
      <c r="Q262" s="586"/>
      <c r="R262" s="586"/>
      <c r="S262" s="586"/>
      <c r="T262" s="586"/>
      <c r="U262" s="586"/>
      <c r="V262" s="586"/>
      <c r="W262" s="586"/>
      <c r="X262" s="586"/>
      <c r="Y262" s="586"/>
      <c r="Z262" s="586"/>
    </row>
    <row r="263" spans="1:26" ht="15.75" customHeight="1">
      <c r="A263" s="586"/>
      <c r="B263" s="586"/>
      <c r="C263" s="586"/>
      <c r="D263" s="586"/>
      <c r="E263" s="586"/>
      <c r="F263" s="586"/>
      <c r="G263" s="586"/>
      <c r="H263" s="586"/>
      <c r="I263" s="586"/>
      <c r="J263" s="586"/>
      <c r="K263" s="586"/>
      <c r="L263" s="586"/>
      <c r="M263" s="586"/>
      <c r="O263" s="586"/>
      <c r="P263" s="586"/>
      <c r="Q263" s="586"/>
      <c r="R263" s="586"/>
      <c r="S263" s="586"/>
      <c r="T263" s="586"/>
      <c r="U263" s="586"/>
      <c r="V263" s="586"/>
      <c r="W263" s="586"/>
      <c r="X263" s="586"/>
      <c r="Y263" s="586"/>
      <c r="Z263" s="586"/>
    </row>
    <row r="264" spans="1:26" ht="15.75" customHeight="1">
      <c r="A264" s="586"/>
      <c r="B264" s="586"/>
      <c r="C264" s="586"/>
      <c r="D264" s="586"/>
      <c r="E264" s="586"/>
      <c r="F264" s="586"/>
      <c r="G264" s="586"/>
      <c r="H264" s="586"/>
      <c r="I264" s="586"/>
      <c r="J264" s="586"/>
      <c r="K264" s="586"/>
      <c r="L264" s="586"/>
      <c r="M264" s="586"/>
      <c r="O264" s="586"/>
      <c r="P264" s="586"/>
      <c r="Q264" s="586"/>
      <c r="R264" s="586"/>
      <c r="S264" s="586"/>
      <c r="T264" s="586"/>
      <c r="U264" s="586"/>
      <c r="V264" s="586"/>
      <c r="W264" s="586"/>
      <c r="X264" s="586"/>
      <c r="Y264" s="586"/>
      <c r="Z264" s="586"/>
    </row>
    <row r="265" spans="1:26" ht="15.75" customHeight="1">
      <c r="A265" s="586"/>
      <c r="B265" s="586"/>
      <c r="C265" s="586"/>
      <c r="D265" s="586"/>
      <c r="E265" s="586"/>
      <c r="F265" s="586"/>
      <c r="G265" s="586"/>
      <c r="H265" s="586"/>
      <c r="I265" s="586"/>
      <c r="J265" s="586"/>
      <c r="K265" s="586"/>
      <c r="L265" s="586"/>
      <c r="M265" s="586"/>
      <c r="O265" s="586"/>
      <c r="P265" s="586"/>
      <c r="Q265" s="586"/>
      <c r="R265" s="586"/>
      <c r="S265" s="586"/>
      <c r="T265" s="586"/>
      <c r="U265" s="586"/>
      <c r="V265" s="586"/>
      <c r="W265" s="586"/>
      <c r="X265" s="586"/>
      <c r="Y265" s="586"/>
      <c r="Z265" s="586"/>
    </row>
    <row r="266" spans="1:26" ht="15.75" customHeight="1">
      <c r="A266" s="586"/>
      <c r="B266" s="586"/>
      <c r="C266" s="586"/>
      <c r="D266" s="586"/>
      <c r="E266" s="586"/>
      <c r="F266" s="586"/>
      <c r="G266" s="586"/>
      <c r="H266" s="586"/>
      <c r="I266" s="586"/>
      <c r="J266" s="586"/>
      <c r="K266" s="586"/>
      <c r="L266" s="586"/>
      <c r="M266" s="586"/>
      <c r="O266" s="586"/>
      <c r="P266" s="586"/>
      <c r="Q266" s="586"/>
      <c r="R266" s="586"/>
      <c r="S266" s="586"/>
      <c r="T266" s="586"/>
      <c r="U266" s="586"/>
      <c r="V266" s="586"/>
      <c r="W266" s="586"/>
      <c r="X266" s="586"/>
      <c r="Y266" s="586"/>
      <c r="Z266" s="586"/>
    </row>
    <row r="267" spans="1:26" ht="15.75" customHeight="1">
      <c r="A267" s="586"/>
      <c r="B267" s="586"/>
      <c r="C267" s="586"/>
      <c r="D267" s="586"/>
      <c r="E267" s="586"/>
      <c r="F267" s="586"/>
      <c r="G267" s="586"/>
      <c r="H267" s="586"/>
      <c r="I267" s="586"/>
      <c r="J267" s="586"/>
      <c r="K267" s="586"/>
      <c r="L267" s="586"/>
      <c r="M267" s="586"/>
      <c r="O267" s="586"/>
      <c r="P267" s="586"/>
      <c r="Q267" s="586"/>
      <c r="R267" s="586"/>
      <c r="S267" s="586"/>
      <c r="T267" s="586"/>
      <c r="U267" s="586"/>
      <c r="V267" s="586"/>
      <c r="W267" s="586"/>
      <c r="X267" s="586"/>
      <c r="Y267" s="586"/>
      <c r="Z267" s="586"/>
    </row>
    <row r="268" spans="1:26" ht="15.75" customHeight="1">
      <c r="A268" s="586"/>
      <c r="B268" s="586"/>
      <c r="C268" s="586"/>
      <c r="D268" s="586"/>
      <c r="E268" s="586"/>
      <c r="F268" s="586"/>
      <c r="G268" s="586"/>
      <c r="H268" s="586"/>
      <c r="I268" s="586"/>
      <c r="J268" s="586"/>
      <c r="K268" s="586"/>
      <c r="L268" s="586"/>
      <c r="M268" s="586"/>
      <c r="O268" s="586"/>
      <c r="P268" s="586"/>
      <c r="Q268" s="586"/>
      <c r="R268" s="586"/>
      <c r="S268" s="586"/>
      <c r="T268" s="586"/>
      <c r="U268" s="586"/>
      <c r="V268" s="586"/>
      <c r="W268" s="586"/>
      <c r="X268" s="586"/>
      <c r="Y268" s="586"/>
      <c r="Z268" s="586"/>
    </row>
    <row r="269" spans="1:26" ht="15.75" customHeight="1">
      <c r="A269" s="586"/>
      <c r="B269" s="586"/>
      <c r="C269" s="586"/>
      <c r="D269" s="586"/>
      <c r="E269" s="586"/>
      <c r="F269" s="586"/>
      <c r="G269" s="586"/>
      <c r="H269" s="586"/>
      <c r="I269" s="586"/>
      <c r="J269" s="586"/>
      <c r="K269" s="586"/>
      <c r="L269" s="586"/>
      <c r="M269" s="586"/>
      <c r="O269" s="586"/>
      <c r="P269" s="586"/>
      <c r="Q269" s="586"/>
      <c r="R269" s="586"/>
      <c r="S269" s="586"/>
      <c r="T269" s="586"/>
      <c r="U269" s="586"/>
      <c r="V269" s="586"/>
      <c r="W269" s="586"/>
      <c r="X269" s="586"/>
      <c r="Y269" s="586"/>
      <c r="Z269" s="586"/>
    </row>
    <row r="270" spans="1:26" ht="15.75" customHeight="1">
      <c r="A270" s="586"/>
      <c r="B270" s="586"/>
      <c r="C270" s="586"/>
      <c r="D270" s="586"/>
      <c r="E270" s="586"/>
      <c r="F270" s="586"/>
      <c r="G270" s="586"/>
      <c r="H270" s="586"/>
      <c r="I270" s="586"/>
      <c r="J270" s="586"/>
      <c r="K270" s="586"/>
      <c r="L270" s="586"/>
      <c r="M270" s="586"/>
      <c r="O270" s="586"/>
      <c r="P270" s="586"/>
      <c r="Q270" s="586"/>
      <c r="R270" s="586"/>
      <c r="S270" s="586"/>
      <c r="T270" s="586"/>
      <c r="U270" s="586"/>
      <c r="V270" s="586"/>
      <c r="W270" s="586"/>
      <c r="X270" s="586"/>
      <c r="Y270" s="586"/>
      <c r="Z270" s="586"/>
    </row>
    <row r="271" spans="1:26" ht="15.75" customHeight="1">
      <c r="A271" s="586"/>
      <c r="B271" s="586"/>
      <c r="C271" s="586"/>
      <c r="D271" s="586"/>
      <c r="E271" s="586"/>
      <c r="F271" s="586"/>
      <c r="G271" s="586"/>
      <c r="H271" s="586"/>
      <c r="I271" s="586"/>
      <c r="J271" s="586"/>
      <c r="K271" s="586"/>
      <c r="L271" s="586"/>
      <c r="M271" s="586"/>
      <c r="O271" s="586"/>
      <c r="P271" s="586"/>
      <c r="Q271" s="586"/>
      <c r="R271" s="586"/>
      <c r="S271" s="586"/>
      <c r="T271" s="586"/>
      <c r="U271" s="586"/>
      <c r="V271" s="586"/>
      <c r="W271" s="586"/>
      <c r="X271" s="586"/>
      <c r="Y271" s="586"/>
      <c r="Z271" s="586"/>
    </row>
    <row r="272" spans="1:26" ht="15.75" customHeight="1">
      <c r="A272" s="586"/>
      <c r="B272" s="586"/>
      <c r="C272" s="586"/>
      <c r="D272" s="586"/>
      <c r="E272" s="586"/>
      <c r="F272" s="586"/>
      <c r="G272" s="586"/>
      <c r="H272" s="586"/>
      <c r="I272" s="586"/>
      <c r="J272" s="586"/>
      <c r="K272" s="586"/>
      <c r="L272" s="586"/>
      <c r="M272" s="586"/>
      <c r="O272" s="586"/>
      <c r="P272" s="586"/>
      <c r="Q272" s="586"/>
      <c r="R272" s="586"/>
      <c r="S272" s="586"/>
      <c r="T272" s="586"/>
      <c r="U272" s="586"/>
      <c r="V272" s="586"/>
      <c r="W272" s="586"/>
      <c r="X272" s="586"/>
      <c r="Y272" s="586"/>
      <c r="Z272" s="586"/>
    </row>
    <row r="273" spans="1:26" ht="15.75" customHeight="1">
      <c r="A273" s="586"/>
      <c r="B273" s="586"/>
      <c r="C273" s="586"/>
      <c r="D273" s="586"/>
      <c r="E273" s="586"/>
      <c r="F273" s="586"/>
      <c r="G273" s="586"/>
      <c r="H273" s="586"/>
      <c r="I273" s="586"/>
      <c r="J273" s="586"/>
      <c r="K273" s="586"/>
      <c r="L273" s="586"/>
      <c r="M273" s="586"/>
      <c r="O273" s="586"/>
      <c r="P273" s="586"/>
      <c r="Q273" s="586"/>
      <c r="R273" s="586"/>
      <c r="S273" s="586"/>
      <c r="T273" s="586"/>
      <c r="U273" s="586"/>
      <c r="V273" s="586"/>
      <c r="W273" s="586"/>
      <c r="X273" s="586"/>
      <c r="Y273" s="586"/>
      <c r="Z273" s="586"/>
    </row>
    <row r="274" spans="1:26" ht="15.75" customHeight="1">
      <c r="A274" s="586"/>
      <c r="B274" s="586"/>
      <c r="C274" s="586"/>
      <c r="D274" s="586"/>
      <c r="E274" s="586"/>
      <c r="F274" s="586"/>
      <c r="G274" s="586"/>
      <c r="H274" s="586"/>
      <c r="I274" s="586"/>
      <c r="J274" s="586"/>
      <c r="K274" s="586"/>
      <c r="L274" s="586"/>
      <c r="M274" s="586"/>
      <c r="O274" s="586"/>
      <c r="P274" s="586"/>
      <c r="Q274" s="586"/>
      <c r="R274" s="586"/>
      <c r="S274" s="586"/>
      <c r="T274" s="586"/>
      <c r="U274" s="586"/>
      <c r="V274" s="586"/>
      <c r="W274" s="586"/>
      <c r="X274" s="586"/>
      <c r="Y274" s="586"/>
      <c r="Z274" s="586"/>
    </row>
    <row r="275" spans="1:26" ht="15.75" customHeight="1">
      <c r="A275" s="586"/>
      <c r="B275" s="586"/>
      <c r="C275" s="586"/>
      <c r="D275" s="586"/>
      <c r="E275" s="586"/>
      <c r="F275" s="586"/>
      <c r="G275" s="586"/>
      <c r="H275" s="586"/>
      <c r="I275" s="586"/>
      <c r="J275" s="586"/>
      <c r="K275" s="586"/>
      <c r="L275" s="586"/>
      <c r="M275" s="586"/>
      <c r="O275" s="586"/>
      <c r="P275" s="586"/>
      <c r="Q275" s="586"/>
      <c r="R275" s="586"/>
      <c r="S275" s="586"/>
      <c r="T275" s="586"/>
      <c r="U275" s="586"/>
      <c r="V275" s="586"/>
      <c r="W275" s="586"/>
      <c r="X275" s="586"/>
      <c r="Y275" s="586"/>
      <c r="Z275" s="586"/>
    </row>
    <row r="276" spans="1:26" ht="15.75" customHeight="1">
      <c r="A276" s="586"/>
      <c r="B276" s="586"/>
      <c r="C276" s="586"/>
      <c r="D276" s="586"/>
      <c r="E276" s="586"/>
      <c r="F276" s="586"/>
      <c r="G276" s="586"/>
      <c r="H276" s="586"/>
      <c r="I276" s="586"/>
      <c r="J276" s="586"/>
      <c r="K276" s="586"/>
      <c r="L276" s="586"/>
      <c r="M276" s="586"/>
      <c r="O276" s="586"/>
      <c r="P276" s="586"/>
      <c r="Q276" s="586"/>
      <c r="R276" s="586"/>
      <c r="S276" s="586"/>
      <c r="T276" s="586"/>
      <c r="U276" s="586"/>
      <c r="V276" s="586"/>
      <c r="W276" s="586"/>
      <c r="X276" s="586"/>
      <c r="Y276" s="586"/>
      <c r="Z276" s="586"/>
    </row>
    <row r="277" spans="1:26" ht="15.75" customHeight="1">
      <c r="A277" s="586"/>
      <c r="B277" s="586"/>
      <c r="C277" s="586"/>
      <c r="D277" s="586"/>
      <c r="E277" s="586"/>
      <c r="F277" s="586"/>
      <c r="G277" s="586"/>
      <c r="H277" s="586"/>
      <c r="I277" s="586"/>
      <c r="J277" s="586"/>
      <c r="K277" s="586"/>
      <c r="L277" s="586"/>
      <c r="M277" s="586"/>
      <c r="O277" s="586"/>
      <c r="P277" s="586"/>
      <c r="Q277" s="586"/>
      <c r="R277" s="586"/>
      <c r="S277" s="586"/>
      <c r="T277" s="586"/>
      <c r="U277" s="586"/>
      <c r="V277" s="586"/>
      <c r="W277" s="586"/>
      <c r="X277" s="586"/>
      <c r="Y277" s="586"/>
      <c r="Z277" s="586"/>
    </row>
    <row r="278" spans="1:26" ht="15.75" customHeight="1">
      <c r="A278" s="586"/>
      <c r="B278" s="586"/>
      <c r="C278" s="586"/>
      <c r="D278" s="586"/>
      <c r="E278" s="586"/>
      <c r="F278" s="586"/>
      <c r="G278" s="586"/>
      <c r="H278" s="586"/>
      <c r="I278" s="586"/>
      <c r="J278" s="586"/>
      <c r="K278" s="586"/>
      <c r="L278" s="586"/>
      <c r="M278" s="586"/>
      <c r="O278" s="586"/>
      <c r="P278" s="586"/>
      <c r="Q278" s="586"/>
      <c r="R278" s="586"/>
      <c r="S278" s="586"/>
      <c r="T278" s="586"/>
      <c r="U278" s="586"/>
      <c r="V278" s="586"/>
      <c r="W278" s="586"/>
      <c r="X278" s="586"/>
      <c r="Y278" s="586"/>
      <c r="Z278" s="586"/>
    </row>
    <row r="279" spans="1:26" ht="15.75" customHeight="1">
      <c r="A279" s="586"/>
      <c r="B279" s="586"/>
      <c r="C279" s="586"/>
      <c r="D279" s="586"/>
      <c r="E279" s="586"/>
      <c r="F279" s="586"/>
      <c r="G279" s="586"/>
      <c r="H279" s="586"/>
      <c r="I279" s="586"/>
      <c r="J279" s="586"/>
      <c r="K279" s="586"/>
      <c r="L279" s="586"/>
      <c r="M279" s="586"/>
      <c r="O279" s="586"/>
      <c r="P279" s="586"/>
      <c r="Q279" s="586"/>
      <c r="R279" s="586"/>
      <c r="S279" s="586"/>
      <c r="T279" s="586"/>
      <c r="U279" s="586"/>
      <c r="V279" s="586"/>
      <c r="W279" s="586"/>
      <c r="X279" s="586"/>
      <c r="Y279" s="586"/>
      <c r="Z279" s="586"/>
    </row>
    <row r="280" spans="1:26" ht="15.75" customHeight="1">
      <c r="A280" s="586"/>
      <c r="B280" s="586"/>
      <c r="C280" s="586"/>
      <c r="D280" s="586"/>
      <c r="E280" s="586"/>
      <c r="F280" s="586"/>
      <c r="G280" s="586"/>
      <c r="H280" s="586"/>
      <c r="I280" s="586"/>
      <c r="J280" s="586"/>
      <c r="K280" s="586"/>
      <c r="L280" s="586"/>
      <c r="M280" s="586"/>
      <c r="O280" s="586"/>
      <c r="P280" s="586"/>
      <c r="Q280" s="586"/>
      <c r="R280" s="586"/>
      <c r="S280" s="586"/>
      <c r="T280" s="586"/>
      <c r="U280" s="586"/>
      <c r="V280" s="586"/>
      <c r="W280" s="586"/>
      <c r="X280" s="586"/>
      <c r="Y280" s="586"/>
      <c r="Z280" s="586"/>
    </row>
    <row r="281" spans="1:26" ht="15.75" customHeight="1">
      <c r="A281" s="586"/>
      <c r="B281" s="586"/>
      <c r="C281" s="586"/>
      <c r="D281" s="586"/>
      <c r="E281" s="586"/>
      <c r="F281" s="586"/>
      <c r="G281" s="586"/>
      <c r="H281" s="586"/>
      <c r="I281" s="586"/>
      <c r="J281" s="586"/>
      <c r="K281" s="586"/>
      <c r="L281" s="586"/>
      <c r="M281" s="586"/>
      <c r="O281" s="586"/>
      <c r="P281" s="586"/>
      <c r="Q281" s="586"/>
      <c r="R281" s="586"/>
      <c r="S281" s="586"/>
      <c r="T281" s="586"/>
      <c r="U281" s="586"/>
      <c r="V281" s="586"/>
      <c r="W281" s="586"/>
      <c r="X281" s="586"/>
      <c r="Y281" s="586"/>
      <c r="Z281" s="586"/>
    </row>
    <row r="282" spans="1:26" ht="15.75" customHeight="1">
      <c r="A282" s="586"/>
      <c r="B282" s="586"/>
      <c r="C282" s="586"/>
      <c r="D282" s="586"/>
      <c r="E282" s="586"/>
      <c r="F282" s="586"/>
      <c r="G282" s="586"/>
      <c r="H282" s="586"/>
      <c r="I282" s="586"/>
      <c r="J282" s="586"/>
      <c r="K282" s="586"/>
      <c r="L282" s="586"/>
      <c r="M282" s="586"/>
      <c r="O282" s="586"/>
      <c r="P282" s="586"/>
      <c r="Q282" s="586"/>
      <c r="R282" s="586"/>
      <c r="S282" s="586"/>
      <c r="T282" s="586"/>
      <c r="U282" s="586"/>
      <c r="V282" s="586"/>
      <c r="W282" s="586"/>
      <c r="X282" s="586"/>
      <c r="Y282" s="586"/>
      <c r="Z282" s="586"/>
    </row>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2">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N5" sqref="N5"/>
    </sheetView>
  </sheetViews>
  <sheetFormatPr baseColWidth="10" defaultColWidth="12.625" defaultRowHeight="15" customHeight="1"/>
  <cols>
    <col min="1" max="1" width="5.7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hidden="1" customWidth="1"/>
    <col min="11" max="11" width="7.375" style="571" hidden="1" customWidth="1"/>
    <col min="12" max="12" width="53.125" style="571" hidden="1" customWidth="1"/>
    <col min="13" max="13" width="8.25" style="571" hidden="1" customWidth="1"/>
    <col min="14" max="14" width="53.125" style="571" customWidth="1"/>
    <col min="15" max="15" width="22.5" style="571" customWidth="1"/>
    <col min="16" max="16" width="53.125" style="571" customWidth="1"/>
    <col min="17" max="17" width="22.5" style="571" customWidth="1"/>
    <col min="18" max="20" width="13.625" style="571" customWidth="1"/>
    <col min="21" max="26" width="9.375" style="571" customWidth="1"/>
    <col min="27" max="16384" width="12.625" style="571"/>
  </cols>
  <sheetData>
    <row r="1" spans="1:26" ht="1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0.25" customHeight="1">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66</v>
      </c>
      <c r="D3" s="647" t="s">
        <v>281</v>
      </c>
      <c r="E3" s="648" t="s">
        <v>282</v>
      </c>
      <c r="F3" s="647" t="s">
        <v>352</v>
      </c>
      <c r="G3" s="648" t="s">
        <v>353</v>
      </c>
      <c r="H3" s="649" t="s">
        <v>378</v>
      </c>
      <c r="I3" s="650"/>
      <c r="J3" s="651" t="s">
        <v>379</v>
      </c>
      <c r="K3" s="693">
        <v>2000000</v>
      </c>
      <c r="L3" s="648" t="s">
        <v>380</v>
      </c>
      <c r="M3" s="694">
        <v>2000000</v>
      </c>
      <c r="N3" s="695"/>
      <c r="O3" s="696"/>
      <c r="P3" s="697" t="s">
        <v>2419</v>
      </c>
      <c r="Q3" s="209"/>
      <c r="R3" s="210"/>
      <c r="S3" s="211"/>
      <c r="T3" s="170"/>
      <c r="U3" s="684"/>
      <c r="V3" s="684"/>
      <c r="W3" s="684"/>
      <c r="X3" s="684"/>
      <c r="Y3" s="684"/>
      <c r="Z3" s="684"/>
    </row>
    <row r="4" spans="1:26" ht="80.099999999999994" customHeight="1">
      <c r="A4" s="577" t="s">
        <v>16</v>
      </c>
      <c r="B4" s="132" t="s">
        <v>17</v>
      </c>
      <c r="C4" s="132" t="s">
        <v>66</v>
      </c>
      <c r="D4" s="578" t="s">
        <v>281</v>
      </c>
      <c r="E4" s="579" t="s">
        <v>282</v>
      </c>
      <c r="F4" s="578" t="s">
        <v>394</v>
      </c>
      <c r="G4" s="579" t="s">
        <v>395</v>
      </c>
      <c r="H4" s="580" t="s">
        <v>378</v>
      </c>
      <c r="I4" s="581"/>
      <c r="J4" s="145" t="s">
        <v>403</v>
      </c>
      <c r="K4" s="698">
        <v>2000000</v>
      </c>
      <c r="L4" s="579" t="s">
        <v>404</v>
      </c>
      <c r="M4" s="214">
        <v>2000000</v>
      </c>
      <c r="N4" s="695" t="s">
        <v>2789</v>
      </c>
      <c r="O4" s="696">
        <v>2000000</v>
      </c>
      <c r="P4" s="697" t="s">
        <v>2790</v>
      </c>
      <c r="Q4" s="212"/>
      <c r="R4" s="213"/>
      <c r="S4" s="214"/>
      <c r="T4" s="170"/>
      <c r="U4" s="684"/>
      <c r="V4" s="684"/>
      <c r="W4" s="684"/>
      <c r="X4" s="684"/>
      <c r="Y4" s="684"/>
      <c r="Z4" s="684"/>
    </row>
    <row r="5" spans="1:26" ht="80.099999999999994" customHeight="1">
      <c r="A5" s="577" t="s">
        <v>16</v>
      </c>
      <c r="B5" s="132" t="s">
        <v>17</v>
      </c>
      <c r="C5" s="132" t="s">
        <v>66</v>
      </c>
      <c r="D5" s="578" t="s">
        <v>281</v>
      </c>
      <c r="E5" s="579" t="s">
        <v>282</v>
      </c>
      <c r="F5" s="578" t="s">
        <v>417</v>
      </c>
      <c r="G5" s="579" t="s">
        <v>418</v>
      </c>
      <c r="H5" s="580" t="s">
        <v>378</v>
      </c>
      <c r="I5" s="581"/>
      <c r="J5" s="147" t="s">
        <v>436</v>
      </c>
      <c r="K5" s="133">
        <v>3000000</v>
      </c>
      <c r="L5" s="699" t="s">
        <v>437</v>
      </c>
      <c r="M5" s="146">
        <v>5000000</v>
      </c>
      <c r="N5" s="695" t="s">
        <v>2791</v>
      </c>
      <c r="O5" s="700">
        <v>3000000</v>
      </c>
      <c r="P5" s="701" t="s">
        <v>2792</v>
      </c>
      <c r="Q5" s="217"/>
      <c r="R5" s="213"/>
      <c r="S5" s="146"/>
      <c r="T5" s="170"/>
      <c r="U5" s="169"/>
      <c r="V5" s="169"/>
      <c r="W5" s="169"/>
      <c r="X5" s="169"/>
      <c r="Y5" s="169"/>
      <c r="Z5" s="169"/>
    </row>
    <row r="6" spans="1:26" ht="80.099999999999994" customHeight="1">
      <c r="A6" s="577" t="s">
        <v>16</v>
      </c>
      <c r="B6" s="132" t="s">
        <v>17</v>
      </c>
      <c r="C6" s="132" t="s">
        <v>66</v>
      </c>
      <c r="D6" s="578" t="s">
        <v>281</v>
      </c>
      <c r="E6" s="579" t="s">
        <v>282</v>
      </c>
      <c r="F6" s="578" t="s">
        <v>483</v>
      </c>
      <c r="G6" s="579" t="s">
        <v>484</v>
      </c>
      <c r="H6" s="580" t="s">
        <v>378</v>
      </c>
      <c r="I6" s="581"/>
      <c r="J6" s="147" t="s">
        <v>515</v>
      </c>
      <c r="K6" s="133">
        <v>3000000</v>
      </c>
      <c r="L6" s="699" t="s">
        <v>517</v>
      </c>
      <c r="M6" s="146">
        <v>5000000</v>
      </c>
      <c r="N6" s="695" t="s">
        <v>2793</v>
      </c>
      <c r="O6" s="700">
        <v>3000000</v>
      </c>
      <c r="P6" s="701" t="s">
        <v>2794</v>
      </c>
      <c r="Q6" s="217"/>
      <c r="R6" s="147"/>
      <c r="S6" s="218"/>
      <c r="T6" s="170"/>
      <c r="U6" s="134"/>
      <c r="V6" s="134"/>
      <c r="W6" s="134"/>
      <c r="X6" s="134"/>
      <c r="Y6" s="134"/>
      <c r="Z6" s="134"/>
    </row>
    <row r="7" spans="1:26" ht="80.099999999999994" customHeight="1">
      <c r="A7" s="577" t="s">
        <v>16</v>
      </c>
      <c r="B7" s="132" t="s">
        <v>17</v>
      </c>
      <c r="C7" s="132" t="s">
        <v>66</v>
      </c>
      <c r="D7" s="578" t="s">
        <v>68</v>
      </c>
      <c r="E7" s="579" t="s">
        <v>69</v>
      </c>
      <c r="F7" s="578" t="s">
        <v>485</v>
      </c>
      <c r="G7" s="579" t="s">
        <v>486</v>
      </c>
      <c r="H7" s="580" t="s">
        <v>191</v>
      </c>
      <c r="I7" s="581"/>
      <c r="J7" s="147" t="s">
        <v>1284</v>
      </c>
      <c r="K7" s="133">
        <v>3000000</v>
      </c>
      <c r="L7" s="699" t="s">
        <v>1285</v>
      </c>
      <c r="M7" s="146">
        <v>3000000</v>
      </c>
      <c r="N7" s="684" t="s">
        <v>2795</v>
      </c>
      <c r="O7" s="702">
        <v>3000000</v>
      </c>
      <c r="P7" s="701" t="s">
        <v>2796</v>
      </c>
      <c r="Q7" s="221"/>
      <c r="R7" s="213"/>
      <c r="S7" s="222" t="s">
        <v>53</v>
      </c>
      <c r="T7" s="170"/>
      <c r="U7" s="684"/>
      <c r="V7" s="684"/>
      <c r="W7" s="684"/>
      <c r="X7" s="684"/>
      <c r="Y7" s="684"/>
      <c r="Z7" s="684"/>
    </row>
    <row r="8" spans="1:26" ht="80.099999999999994" customHeight="1">
      <c r="A8" s="577" t="s">
        <v>16</v>
      </c>
      <c r="B8" s="132" t="s">
        <v>17</v>
      </c>
      <c r="C8" s="132" t="s">
        <v>66</v>
      </c>
      <c r="D8" s="578" t="s">
        <v>438</v>
      </c>
      <c r="E8" s="579" t="s">
        <v>439</v>
      </c>
      <c r="F8" s="578" t="s">
        <v>929</v>
      </c>
      <c r="G8" s="579" t="s">
        <v>930</v>
      </c>
      <c r="H8" s="580" t="s">
        <v>378</v>
      </c>
      <c r="I8" s="581"/>
      <c r="J8" s="147" t="s">
        <v>949</v>
      </c>
      <c r="K8" s="133">
        <v>3000000</v>
      </c>
      <c r="L8" s="699" t="s">
        <v>950</v>
      </c>
      <c r="M8" s="146">
        <v>10000000</v>
      </c>
      <c r="N8" s="703" t="s">
        <v>2797</v>
      </c>
      <c r="O8" s="704">
        <v>3000000</v>
      </c>
      <c r="P8" s="697" t="s">
        <v>2798</v>
      </c>
      <c r="Q8" s="221"/>
      <c r="R8" s="213"/>
      <c r="S8" s="146"/>
      <c r="T8" s="170"/>
      <c r="U8" s="684"/>
      <c r="V8" s="684"/>
      <c r="W8" s="684"/>
      <c r="X8" s="684"/>
      <c r="Y8" s="684"/>
      <c r="Z8" s="684"/>
    </row>
    <row r="9" spans="1:26" ht="80.099999999999994" customHeight="1">
      <c r="A9" s="577" t="s">
        <v>16</v>
      </c>
      <c r="B9" s="132" t="s">
        <v>17</v>
      </c>
      <c r="C9" s="132" t="s">
        <v>66</v>
      </c>
      <c r="D9" s="578" t="s">
        <v>68</v>
      </c>
      <c r="E9" s="579" t="s">
        <v>69</v>
      </c>
      <c r="F9" s="578" t="s">
        <v>478</v>
      </c>
      <c r="G9" s="579" t="s">
        <v>479</v>
      </c>
      <c r="H9" s="580" t="s">
        <v>191</v>
      </c>
      <c r="I9" s="581"/>
      <c r="J9" s="147" t="s">
        <v>1261</v>
      </c>
      <c r="K9" s="133">
        <v>3000000</v>
      </c>
      <c r="L9" s="699" t="s">
        <v>1262</v>
      </c>
      <c r="M9" s="146">
        <v>3000000</v>
      </c>
      <c r="N9" s="703" t="s">
        <v>2799</v>
      </c>
      <c r="O9" s="704">
        <v>3000000</v>
      </c>
      <c r="P9" s="697" t="s">
        <v>2800</v>
      </c>
      <c r="Q9" s="221"/>
      <c r="R9" s="213"/>
      <c r="S9" s="222" t="s">
        <v>53</v>
      </c>
      <c r="T9" s="170"/>
      <c r="U9" s="684"/>
      <c r="V9" s="684"/>
      <c r="W9" s="684"/>
      <c r="X9" s="684"/>
      <c r="Y9" s="684"/>
      <c r="Z9" s="684"/>
    </row>
    <row r="10" spans="1:26" ht="80.099999999999994" customHeight="1">
      <c r="A10" s="577" t="s">
        <v>16</v>
      </c>
      <c r="B10" s="132" t="s">
        <v>17</v>
      </c>
      <c r="C10" s="132" t="s">
        <v>66</v>
      </c>
      <c r="D10" s="578" t="s">
        <v>424</v>
      </c>
      <c r="E10" s="579" t="s">
        <v>425</v>
      </c>
      <c r="F10" s="578" t="s">
        <v>433</v>
      </c>
      <c r="G10" s="579" t="s">
        <v>434</v>
      </c>
      <c r="H10" s="580" t="s">
        <v>191</v>
      </c>
      <c r="I10" s="581"/>
      <c r="J10" s="145" t="s">
        <v>813</v>
      </c>
      <c r="K10" s="698">
        <v>6000000</v>
      </c>
      <c r="L10" s="579" t="s">
        <v>814</v>
      </c>
      <c r="M10" s="214">
        <v>6000000</v>
      </c>
      <c r="N10" s="695" t="s">
        <v>2801</v>
      </c>
      <c r="O10" s="705">
        <v>6000000</v>
      </c>
      <c r="P10" s="701" t="s">
        <v>2802</v>
      </c>
      <c r="Q10" s="227" t="s">
        <v>53</v>
      </c>
      <c r="R10" s="213"/>
      <c r="S10" s="214"/>
      <c r="T10" s="170"/>
      <c r="U10" s="684"/>
      <c r="V10" s="684"/>
      <c r="W10" s="684"/>
      <c r="X10" s="684"/>
      <c r="Y10" s="684"/>
      <c r="Z10" s="684"/>
    </row>
    <row r="11" spans="1:26" ht="80.099999999999994" customHeight="1">
      <c r="A11" s="577" t="s">
        <v>16</v>
      </c>
      <c r="B11" s="132" t="s">
        <v>17</v>
      </c>
      <c r="C11" s="132" t="s">
        <v>66</v>
      </c>
      <c r="D11" s="578" t="s">
        <v>438</v>
      </c>
      <c r="E11" s="579" t="s">
        <v>439</v>
      </c>
      <c r="F11" s="578" t="s">
        <v>440</v>
      </c>
      <c r="G11" s="579" t="s">
        <v>441</v>
      </c>
      <c r="H11" s="580" t="s">
        <v>378</v>
      </c>
      <c r="I11" s="581"/>
      <c r="J11" s="145" t="s">
        <v>842</v>
      </c>
      <c r="K11" s="133">
        <v>6000000</v>
      </c>
      <c r="L11" s="579" t="s">
        <v>843</v>
      </c>
      <c r="M11" s="146">
        <v>6000000</v>
      </c>
      <c r="N11" s="695" t="s">
        <v>2803</v>
      </c>
      <c r="O11" s="702">
        <v>6000000</v>
      </c>
      <c r="P11" s="701" t="s">
        <v>2804</v>
      </c>
      <c r="Q11" s="221"/>
      <c r="R11" s="213"/>
      <c r="S11" s="146"/>
      <c r="T11" s="170"/>
      <c r="U11" s="684"/>
      <c r="V11" s="684"/>
      <c r="W11" s="684"/>
      <c r="X11" s="684"/>
      <c r="Y11" s="684"/>
      <c r="Z11" s="684"/>
    </row>
    <row r="12" spans="1:26" ht="80.099999999999994" customHeight="1">
      <c r="A12" s="577" t="s">
        <v>16</v>
      </c>
      <c r="B12" s="132" t="s">
        <v>17</v>
      </c>
      <c r="C12" s="132" t="s">
        <v>66</v>
      </c>
      <c r="D12" s="578" t="s">
        <v>424</v>
      </c>
      <c r="E12" s="579" t="s">
        <v>425</v>
      </c>
      <c r="F12" s="578" t="s">
        <v>729</v>
      </c>
      <c r="G12" s="579" t="s">
        <v>730</v>
      </c>
      <c r="H12" s="580" t="s">
        <v>378</v>
      </c>
      <c r="I12" s="581"/>
      <c r="J12" s="145" t="s">
        <v>760</v>
      </c>
      <c r="K12" s="698">
        <v>50000000</v>
      </c>
      <c r="L12" s="579" t="s">
        <v>761</v>
      </c>
      <c r="M12" s="214">
        <v>50000000</v>
      </c>
      <c r="N12" s="695" t="s">
        <v>2801</v>
      </c>
      <c r="O12" s="705">
        <v>36000000</v>
      </c>
      <c r="P12" s="701" t="s">
        <v>2802</v>
      </c>
      <c r="Q12" s="212"/>
      <c r="R12" s="213"/>
      <c r="S12" s="214"/>
      <c r="T12" s="170"/>
      <c r="U12" s="684"/>
      <c r="V12" s="684"/>
      <c r="W12" s="684"/>
      <c r="X12" s="684"/>
      <c r="Y12" s="684"/>
      <c r="Z12" s="684"/>
    </row>
    <row r="13" spans="1:26" ht="80.099999999999994" customHeight="1">
      <c r="A13" s="577" t="s">
        <v>16</v>
      </c>
      <c r="B13" s="132" t="s">
        <v>17</v>
      </c>
      <c r="C13" s="132" t="s">
        <v>66</v>
      </c>
      <c r="D13" s="578" t="s">
        <v>424</v>
      </c>
      <c r="E13" s="579" t="s">
        <v>425</v>
      </c>
      <c r="F13" s="578" t="s">
        <v>426</v>
      </c>
      <c r="G13" s="579" t="s">
        <v>427</v>
      </c>
      <c r="H13" s="580" t="s">
        <v>378</v>
      </c>
      <c r="I13" s="581"/>
      <c r="J13" s="147" t="s">
        <v>675</v>
      </c>
      <c r="K13" s="133">
        <v>3000000</v>
      </c>
      <c r="L13" s="699" t="s">
        <v>676</v>
      </c>
      <c r="M13" s="146">
        <v>5000000</v>
      </c>
      <c r="N13" s="695"/>
      <c r="O13" s="700"/>
      <c r="P13" s="701"/>
      <c r="Q13" s="217"/>
      <c r="R13" s="213"/>
      <c r="S13" s="146"/>
      <c r="T13" s="170"/>
      <c r="U13" s="684"/>
      <c r="V13" s="684"/>
      <c r="W13" s="684"/>
      <c r="X13" s="684"/>
      <c r="Y13" s="684"/>
      <c r="Z13" s="684"/>
    </row>
    <row r="14" spans="1:26" ht="80.099999999999994" customHeight="1">
      <c r="A14" s="577" t="s">
        <v>16</v>
      </c>
      <c r="B14" s="132" t="s">
        <v>17</v>
      </c>
      <c r="C14" s="132" t="s">
        <v>66</v>
      </c>
      <c r="D14" s="578" t="s">
        <v>68</v>
      </c>
      <c r="E14" s="579" t="s">
        <v>69</v>
      </c>
      <c r="F14" s="578" t="s">
        <v>492</v>
      </c>
      <c r="G14" s="579" t="s">
        <v>493</v>
      </c>
      <c r="H14" s="580" t="s">
        <v>191</v>
      </c>
      <c r="I14" s="581"/>
      <c r="J14" s="147" t="s">
        <v>1314</v>
      </c>
      <c r="K14" s="133">
        <v>3000000</v>
      </c>
      <c r="L14" s="699" t="s">
        <v>1315</v>
      </c>
      <c r="M14" s="146">
        <v>3000000</v>
      </c>
      <c r="N14" s="695"/>
      <c r="O14" s="706"/>
      <c r="P14" s="697"/>
      <c r="Q14" s="217"/>
      <c r="R14" s="213"/>
      <c r="S14" s="146"/>
      <c r="T14" s="170"/>
      <c r="U14" s="684"/>
      <c r="V14" s="684"/>
      <c r="W14" s="684"/>
      <c r="X14" s="684"/>
      <c r="Y14" s="684"/>
      <c r="Z14" s="684"/>
    </row>
    <row r="15" spans="1:26" ht="80.099999999999994" customHeight="1">
      <c r="A15" s="577" t="s">
        <v>16</v>
      </c>
      <c r="B15" s="132" t="s">
        <v>17</v>
      </c>
      <c r="C15" s="132" t="s">
        <v>66</v>
      </c>
      <c r="D15" s="578" t="s">
        <v>281</v>
      </c>
      <c r="E15" s="579" t="s">
        <v>282</v>
      </c>
      <c r="F15" s="578" t="s">
        <v>448</v>
      </c>
      <c r="G15" s="579" t="s">
        <v>450</v>
      </c>
      <c r="H15" s="580" t="s">
        <v>378</v>
      </c>
      <c r="I15" s="581"/>
      <c r="J15" s="145" t="s">
        <v>466</v>
      </c>
      <c r="K15" s="133">
        <v>3000000</v>
      </c>
      <c r="L15" s="699" t="s">
        <v>467</v>
      </c>
      <c r="M15" s="146">
        <v>10000000</v>
      </c>
      <c r="N15" s="707"/>
      <c r="O15" s="708"/>
      <c r="P15" s="709"/>
      <c r="Q15" s="217"/>
      <c r="R15" s="213"/>
      <c r="S15" s="146"/>
      <c r="T15" s="170"/>
      <c r="U15" s="684"/>
      <c r="V15" s="684"/>
      <c r="W15" s="684"/>
      <c r="X15" s="684"/>
      <c r="Y15" s="684"/>
      <c r="Z15" s="684"/>
    </row>
    <row r="16" spans="1:26" ht="80.099999999999994" customHeight="1">
      <c r="A16" s="577" t="s">
        <v>16</v>
      </c>
      <c r="B16" s="132" t="s">
        <v>17</v>
      </c>
      <c r="C16" s="132" t="s">
        <v>66</v>
      </c>
      <c r="D16" s="578" t="s">
        <v>438</v>
      </c>
      <c r="E16" s="579" t="s">
        <v>439</v>
      </c>
      <c r="F16" s="578" t="s">
        <v>445</v>
      </c>
      <c r="G16" s="579" t="s">
        <v>446</v>
      </c>
      <c r="H16" s="580"/>
      <c r="I16" s="581" t="s">
        <v>191</v>
      </c>
      <c r="J16" s="147" t="s">
        <v>862</v>
      </c>
      <c r="K16" s="133">
        <v>3000000</v>
      </c>
      <c r="L16" s="699" t="s">
        <v>863</v>
      </c>
      <c r="M16" s="146">
        <v>3000000</v>
      </c>
      <c r="N16" s="695" t="s">
        <v>2805</v>
      </c>
      <c r="O16" s="706" t="s">
        <v>2197</v>
      </c>
      <c r="P16" s="701" t="s">
        <v>2197</v>
      </c>
      <c r="Q16" s="217"/>
      <c r="R16" s="213"/>
      <c r="S16" s="146"/>
      <c r="T16" s="170"/>
      <c r="U16" s="684"/>
      <c r="V16" s="684"/>
      <c r="W16" s="684"/>
      <c r="X16" s="684"/>
      <c r="Y16" s="684"/>
      <c r="Z16" s="684"/>
    </row>
    <row r="17" spans="1:26" ht="80.099999999999994" customHeight="1">
      <c r="A17" s="577" t="s">
        <v>16</v>
      </c>
      <c r="B17" s="132" t="s">
        <v>17</v>
      </c>
      <c r="C17" s="132" t="s">
        <v>24</v>
      </c>
      <c r="D17" s="578" t="s">
        <v>25</v>
      </c>
      <c r="E17" s="579" t="s">
        <v>26</v>
      </c>
      <c r="F17" s="578" t="s">
        <v>179</v>
      </c>
      <c r="G17" s="579" t="s">
        <v>180</v>
      </c>
      <c r="H17" s="580"/>
      <c r="I17" s="581" t="s">
        <v>191</v>
      </c>
      <c r="J17" s="147" t="s">
        <v>192</v>
      </c>
      <c r="K17" s="133">
        <v>2000000</v>
      </c>
      <c r="L17" s="699" t="s">
        <v>193</v>
      </c>
      <c r="M17" s="146">
        <v>2000000</v>
      </c>
      <c r="N17" s="695" t="s">
        <v>2806</v>
      </c>
      <c r="O17" s="706" t="s">
        <v>2197</v>
      </c>
      <c r="P17" s="697" t="s">
        <v>2197</v>
      </c>
      <c r="Q17" s="217"/>
      <c r="R17" s="213"/>
      <c r="S17" s="222" t="s">
        <v>53</v>
      </c>
      <c r="T17" s="170"/>
      <c r="U17" s="684"/>
      <c r="V17" s="684"/>
      <c r="W17" s="684"/>
      <c r="X17" s="684"/>
      <c r="Y17" s="684"/>
      <c r="Z17" s="684"/>
    </row>
    <row r="18" spans="1:26" ht="80.099999999999994" customHeight="1">
      <c r="A18" s="577" t="s">
        <v>16</v>
      </c>
      <c r="B18" s="132" t="s">
        <v>17</v>
      </c>
      <c r="C18" s="132" t="s">
        <v>66</v>
      </c>
      <c r="D18" s="578" t="s">
        <v>281</v>
      </c>
      <c r="E18" s="579" t="s">
        <v>282</v>
      </c>
      <c r="F18" s="578" t="s">
        <v>283</v>
      </c>
      <c r="G18" s="579" t="s">
        <v>284</v>
      </c>
      <c r="H18" s="580"/>
      <c r="I18" s="581" t="s">
        <v>191</v>
      </c>
      <c r="J18" s="147" t="s">
        <v>298</v>
      </c>
      <c r="K18" s="133">
        <v>2000000</v>
      </c>
      <c r="L18" s="699" t="s">
        <v>299</v>
      </c>
      <c r="M18" s="146">
        <v>2000000</v>
      </c>
      <c r="N18" s="695" t="s">
        <v>2807</v>
      </c>
      <c r="O18" s="706">
        <v>2000000</v>
      </c>
      <c r="P18" s="697" t="s">
        <v>2808</v>
      </c>
      <c r="Q18" s="229" t="s">
        <v>53</v>
      </c>
      <c r="R18" s="213"/>
      <c r="S18" s="222"/>
      <c r="T18" s="170"/>
      <c r="U18" s="684"/>
      <c r="V18" s="684"/>
      <c r="W18" s="684"/>
      <c r="X18" s="684"/>
      <c r="Y18" s="684"/>
      <c r="Z18" s="684"/>
    </row>
    <row r="19" spans="1:26" ht="80.099999999999994" customHeight="1">
      <c r="A19" s="577" t="s">
        <v>16</v>
      </c>
      <c r="B19" s="132" t="s">
        <v>17</v>
      </c>
      <c r="C19" s="132" t="s">
        <v>66</v>
      </c>
      <c r="D19" s="578" t="s">
        <v>68</v>
      </c>
      <c r="E19" s="579" t="s">
        <v>69</v>
      </c>
      <c r="F19" s="578" t="s">
        <v>473</v>
      </c>
      <c r="G19" s="579" t="s">
        <v>474</v>
      </c>
      <c r="H19" s="580"/>
      <c r="I19" s="581" t="s">
        <v>191</v>
      </c>
      <c r="J19" s="147" t="s">
        <v>1230</v>
      </c>
      <c r="K19" s="133">
        <v>3000000</v>
      </c>
      <c r="L19" s="699" t="s">
        <v>1231</v>
      </c>
      <c r="M19" s="146">
        <v>3000000</v>
      </c>
      <c r="N19" s="695" t="s">
        <v>2809</v>
      </c>
      <c r="O19" s="704">
        <v>3000000</v>
      </c>
      <c r="P19" s="701" t="s">
        <v>2810</v>
      </c>
      <c r="Q19" s="239"/>
      <c r="R19" s="213"/>
      <c r="S19" s="222" t="s">
        <v>53</v>
      </c>
      <c r="T19" s="170"/>
      <c r="U19" s="684"/>
      <c r="V19" s="684"/>
      <c r="W19" s="684"/>
      <c r="X19" s="684"/>
      <c r="Y19" s="684"/>
      <c r="Z19" s="684"/>
    </row>
    <row r="20" spans="1:26" ht="80.099999999999994" customHeight="1">
      <c r="A20" s="577" t="s">
        <v>16</v>
      </c>
      <c r="B20" s="132" t="s">
        <v>17</v>
      </c>
      <c r="C20" s="132" t="s">
        <v>66</v>
      </c>
      <c r="D20" s="578" t="s">
        <v>438</v>
      </c>
      <c r="E20" s="579" t="s">
        <v>439</v>
      </c>
      <c r="F20" s="578" t="s">
        <v>449</v>
      </c>
      <c r="G20" s="579" t="s">
        <v>451</v>
      </c>
      <c r="H20" s="580"/>
      <c r="I20" s="581" t="s">
        <v>191</v>
      </c>
      <c r="J20" s="147" t="s">
        <v>922</v>
      </c>
      <c r="K20" s="133">
        <v>3000000</v>
      </c>
      <c r="L20" s="699" t="s">
        <v>923</v>
      </c>
      <c r="M20" s="146">
        <v>3000000</v>
      </c>
      <c r="N20" s="695" t="s">
        <v>2811</v>
      </c>
      <c r="O20" s="704">
        <v>3000000</v>
      </c>
      <c r="P20" s="701" t="s">
        <v>2420</v>
      </c>
      <c r="Q20" s="221"/>
      <c r="R20" s="213"/>
      <c r="S20" s="146"/>
      <c r="T20" s="170"/>
      <c r="U20" s="684"/>
      <c r="V20" s="684"/>
      <c r="W20" s="684"/>
      <c r="X20" s="684"/>
      <c r="Y20" s="684"/>
      <c r="Z20" s="684"/>
    </row>
    <row r="21" spans="1:26" ht="80.099999999999994" customHeight="1">
      <c r="A21" s="577" t="s">
        <v>16</v>
      </c>
      <c r="B21" s="132" t="s">
        <v>17</v>
      </c>
      <c r="C21" s="132" t="s">
        <v>66</v>
      </c>
      <c r="D21" s="578" t="s">
        <v>68</v>
      </c>
      <c r="E21" s="579" t="s">
        <v>69</v>
      </c>
      <c r="F21" s="578" t="s">
        <v>95</v>
      </c>
      <c r="G21" s="579" t="s">
        <v>507</v>
      </c>
      <c r="H21" s="580"/>
      <c r="I21" s="581" t="s">
        <v>378</v>
      </c>
      <c r="J21" s="147" t="s">
        <v>1356</v>
      </c>
      <c r="K21" s="133">
        <v>3000000</v>
      </c>
      <c r="L21" s="699" t="s">
        <v>1357</v>
      </c>
      <c r="M21" s="146">
        <v>3000000</v>
      </c>
      <c r="N21" s="707"/>
      <c r="O21" s="710"/>
      <c r="P21" s="711"/>
      <c r="Q21" s="217"/>
      <c r="R21" s="213"/>
      <c r="S21" s="146"/>
      <c r="T21" s="170"/>
      <c r="U21" s="684"/>
      <c r="V21" s="684"/>
      <c r="W21" s="684"/>
      <c r="X21" s="684"/>
      <c r="Y21" s="684"/>
      <c r="Z21" s="684"/>
    </row>
    <row r="22" spans="1:26" ht="80.099999999999994" customHeight="1">
      <c r="A22" s="577" t="s">
        <v>16</v>
      </c>
      <c r="B22" s="132" t="s">
        <v>17</v>
      </c>
      <c r="C22" s="132" t="s">
        <v>66</v>
      </c>
      <c r="D22" s="578" t="s">
        <v>68</v>
      </c>
      <c r="E22" s="579" t="s">
        <v>69</v>
      </c>
      <c r="F22" s="578" t="s">
        <v>500</v>
      </c>
      <c r="G22" s="579" t="s">
        <v>501</v>
      </c>
      <c r="H22" s="580"/>
      <c r="I22" s="581" t="s">
        <v>191</v>
      </c>
      <c r="J22" s="147" t="s">
        <v>1329</v>
      </c>
      <c r="K22" s="133">
        <v>3000000</v>
      </c>
      <c r="L22" s="699" t="s">
        <v>1330</v>
      </c>
      <c r="M22" s="146">
        <v>3000000</v>
      </c>
      <c r="N22" s="695"/>
      <c r="O22" s="706"/>
      <c r="P22" s="701"/>
      <c r="Q22" s="217"/>
      <c r="R22" s="213"/>
      <c r="S22" s="146"/>
      <c r="T22" s="170"/>
      <c r="U22" s="684"/>
      <c r="V22" s="684"/>
      <c r="W22" s="684"/>
      <c r="X22" s="684"/>
      <c r="Y22" s="684"/>
      <c r="Z22" s="684"/>
    </row>
    <row r="23" spans="1:26" ht="80.099999999999994" customHeight="1">
      <c r="A23" s="577" t="s">
        <v>16</v>
      </c>
      <c r="B23" s="132" t="s">
        <v>17</v>
      </c>
      <c r="C23" s="132" t="s">
        <v>66</v>
      </c>
      <c r="D23" s="578" t="s">
        <v>68</v>
      </c>
      <c r="E23" s="579" t="s">
        <v>69</v>
      </c>
      <c r="F23" s="578" t="s">
        <v>468</v>
      </c>
      <c r="G23" s="579" t="s">
        <v>469</v>
      </c>
      <c r="H23" s="580"/>
      <c r="I23" s="581" t="s">
        <v>191</v>
      </c>
      <c r="J23" s="147" t="s">
        <v>1154</v>
      </c>
      <c r="K23" s="133">
        <v>3000000</v>
      </c>
      <c r="L23" s="699" t="s">
        <v>1156</v>
      </c>
      <c r="M23" s="146">
        <v>3000000</v>
      </c>
      <c r="N23" s="695"/>
      <c r="O23" s="700"/>
      <c r="P23" s="701"/>
      <c r="Q23" s="217"/>
      <c r="R23" s="213"/>
      <c r="S23" s="146"/>
      <c r="T23" s="170"/>
      <c r="U23" s="684"/>
      <c r="V23" s="684"/>
      <c r="W23" s="684"/>
      <c r="X23" s="684"/>
      <c r="Y23" s="684"/>
      <c r="Z23" s="684"/>
    </row>
    <row r="24" spans="1:26" ht="80.099999999999994" customHeight="1">
      <c r="A24" s="577" t="s">
        <v>16</v>
      </c>
      <c r="B24" s="132" t="s">
        <v>17</v>
      </c>
      <c r="C24" s="132" t="s">
        <v>66</v>
      </c>
      <c r="D24" s="578" t="s">
        <v>68</v>
      </c>
      <c r="E24" s="579" t="s">
        <v>69</v>
      </c>
      <c r="F24" s="578" t="s">
        <v>462</v>
      </c>
      <c r="G24" s="579" t="s">
        <v>464</v>
      </c>
      <c r="H24" s="580"/>
      <c r="I24" s="581" t="s">
        <v>191</v>
      </c>
      <c r="J24" s="147" t="s">
        <v>1080</v>
      </c>
      <c r="K24" s="133">
        <v>3000000</v>
      </c>
      <c r="L24" s="699" t="s">
        <v>1081</v>
      </c>
      <c r="M24" s="146">
        <v>3000000</v>
      </c>
      <c r="N24" s="695"/>
      <c r="O24" s="700"/>
      <c r="P24" s="701"/>
      <c r="Q24" s="217"/>
      <c r="R24" s="213"/>
      <c r="S24" s="146"/>
      <c r="T24" s="170"/>
      <c r="U24" s="684"/>
      <c r="V24" s="684"/>
      <c r="W24" s="684"/>
      <c r="X24" s="684"/>
      <c r="Y24" s="684"/>
      <c r="Z24" s="684"/>
    </row>
    <row r="25" spans="1:26" ht="80.099999999999994" customHeight="1">
      <c r="A25" s="577" t="s">
        <v>16</v>
      </c>
      <c r="B25" s="132" t="s">
        <v>17</v>
      </c>
      <c r="C25" s="132" t="s">
        <v>66</v>
      </c>
      <c r="D25" s="578" t="s">
        <v>68</v>
      </c>
      <c r="E25" s="579" t="s">
        <v>69</v>
      </c>
      <c r="F25" s="578" t="s">
        <v>81</v>
      </c>
      <c r="G25" s="579" t="s">
        <v>82</v>
      </c>
      <c r="H25" s="580"/>
      <c r="I25" s="581" t="s">
        <v>191</v>
      </c>
      <c r="J25" s="145" t="s">
        <v>1033</v>
      </c>
      <c r="K25" s="133">
        <v>3000000</v>
      </c>
      <c r="L25" s="579" t="s">
        <v>1034</v>
      </c>
      <c r="M25" s="146">
        <v>3000000</v>
      </c>
      <c r="N25" s="695"/>
      <c r="O25" s="700"/>
      <c r="P25" s="701"/>
      <c r="Q25" s="217"/>
      <c r="R25" s="213"/>
      <c r="S25" s="146"/>
      <c r="T25" s="170"/>
      <c r="U25" s="684"/>
      <c r="V25" s="684"/>
      <c r="W25" s="684"/>
      <c r="X25" s="684"/>
      <c r="Y25" s="684"/>
      <c r="Z25" s="684"/>
    </row>
    <row r="26" spans="1:26" ht="80.099999999999994" customHeight="1">
      <c r="A26" s="577" t="s">
        <v>16</v>
      </c>
      <c r="B26" s="132" t="s">
        <v>17</v>
      </c>
      <c r="C26" s="132" t="s">
        <v>66</v>
      </c>
      <c r="D26" s="578" t="s">
        <v>68</v>
      </c>
      <c r="E26" s="579" t="s">
        <v>69</v>
      </c>
      <c r="F26" s="578" t="s">
        <v>70</v>
      </c>
      <c r="G26" s="579" t="s">
        <v>72</v>
      </c>
      <c r="H26" s="580"/>
      <c r="I26" s="581" t="s">
        <v>191</v>
      </c>
      <c r="J26" s="145" t="s">
        <v>993</v>
      </c>
      <c r="K26" s="133">
        <v>3000000</v>
      </c>
      <c r="L26" s="579" t="s">
        <v>994</v>
      </c>
      <c r="M26" s="146">
        <v>3000000</v>
      </c>
      <c r="N26" s="695"/>
      <c r="O26" s="700"/>
      <c r="P26" s="701"/>
      <c r="Q26" s="217"/>
      <c r="R26" s="213"/>
      <c r="S26" s="146"/>
      <c r="T26" s="170"/>
      <c r="U26" s="684"/>
      <c r="V26" s="684"/>
      <c r="W26" s="684"/>
      <c r="X26" s="684"/>
      <c r="Y26" s="684"/>
      <c r="Z26" s="684"/>
    </row>
    <row r="27" spans="1:26" ht="80.099999999999994" customHeight="1">
      <c r="A27" s="577" t="s">
        <v>23</v>
      </c>
      <c r="B27" s="132" t="s">
        <v>532</v>
      </c>
      <c r="C27" s="132" t="s">
        <v>28</v>
      </c>
      <c r="D27" s="578" t="s">
        <v>533</v>
      </c>
      <c r="E27" s="579" t="s">
        <v>534</v>
      </c>
      <c r="F27" s="578" t="s">
        <v>1431</v>
      </c>
      <c r="G27" s="579" t="s">
        <v>1432</v>
      </c>
      <c r="H27" s="580" t="s">
        <v>191</v>
      </c>
      <c r="I27" s="581"/>
      <c r="J27" s="145" t="s">
        <v>2739</v>
      </c>
      <c r="K27" s="133">
        <v>3000000</v>
      </c>
      <c r="L27" s="579" t="s">
        <v>2740</v>
      </c>
      <c r="M27" s="146">
        <v>3000000</v>
      </c>
      <c r="N27" s="712" t="s">
        <v>2812</v>
      </c>
      <c r="O27" s="713">
        <v>8000000</v>
      </c>
      <c r="P27" s="714" t="s">
        <v>2813</v>
      </c>
      <c r="Q27" s="221"/>
      <c r="R27" s="213"/>
      <c r="S27" s="146"/>
      <c r="T27" s="170"/>
      <c r="U27" s="684"/>
      <c r="V27" s="684"/>
      <c r="W27" s="684"/>
      <c r="X27" s="684"/>
      <c r="Y27" s="684"/>
      <c r="Z27" s="684"/>
    </row>
    <row r="28" spans="1:26" ht="80.099999999999994" customHeight="1">
      <c r="A28" s="577" t="s">
        <v>23</v>
      </c>
      <c r="B28" s="132" t="s">
        <v>532</v>
      </c>
      <c r="C28" s="132" t="s">
        <v>28</v>
      </c>
      <c r="D28" s="578" t="s">
        <v>533</v>
      </c>
      <c r="E28" s="579" t="s">
        <v>534</v>
      </c>
      <c r="F28" s="578" t="s">
        <v>542</v>
      </c>
      <c r="G28" s="579" t="s">
        <v>541</v>
      </c>
      <c r="H28" s="580" t="s">
        <v>191</v>
      </c>
      <c r="I28" s="581"/>
      <c r="J28" s="145" t="s">
        <v>2741</v>
      </c>
      <c r="K28" s="133">
        <v>10000000</v>
      </c>
      <c r="L28" s="579" t="s">
        <v>2742</v>
      </c>
      <c r="M28" s="146">
        <v>12000000</v>
      </c>
      <c r="N28" s="712" t="s">
        <v>2814</v>
      </c>
      <c r="O28" s="715" t="s">
        <v>2197</v>
      </c>
      <c r="P28" s="714" t="s">
        <v>2813</v>
      </c>
      <c r="Q28" s="217"/>
      <c r="R28" s="213"/>
      <c r="S28" s="146"/>
      <c r="T28" s="170"/>
      <c r="U28" s="684"/>
      <c r="V28" s="684"/>
      <c r="W28" s="684"/>
      <c r="X28" s="684"/>
      <c r="Y28" s="684"/>
      <c r="Z28" s="684"/>
    </row>
    <row r="29" spans="1:26" ht="80.099999999999994" customHeight="1">
      <c r="A29" s="577" t="s">
        <v>23</v>
      </c>
      <c r="B29" s="132" t="s">
        <v>532</v>
      </c>
      <c r="C29" s="132" t="s">
        <v>28</v>
      </c>
      <c r="D29" s="578" t="s">
        <v>533</v>
      </c>
      <c r="E29" s="579" t="s">
        <v>534</v>
      </c>
      <c r="F29" s="578" t="s">
        <v>1503</v>
      </c>
      <c r="G29" s="579" t="s">
        <v>1504</v>
      </c>
      <c r="H29" s="580" t="s">
        <v>191</v>
      </c>
      <c r="I29" s="581"/>
      <c r="J29" s="145" t="s">
        <v>2743</v>
      </c>
      <c r="K29" s="133">
        <v>10000000</v>
      </c>
      <c r="L29" s="579" t="s">
        <v>1524</v>
      </c>
      <c r="M29" s="146">
        <v>5000000</v>
      </c>
      <c r="N29" s="712" t="s">
        <v>2815</v>
      </c>
      <c r="O29" s="713">
        <v>3000000</v>
      </c>
      <c r="P29" s="714" t="s">
        <v>2816</v>
      </c>
      <c r="Q29" s="221"/>
      <c r="R29" s="213"/>
      <c r="S29" s="146"/>
      <c r="T29" s="170"/>
      <c r="U29" s="684"/>
      <c r="V29" s="684"/>
      <c r="W29" s="684"/>
      <c r="X29" s="684"/>
      <c r="Y29" s="684"/>
      <c r="Z29" s="684"/>
    </row>
    <row r="30" spans="1:26" ht="80.099999999999994" customHeight="1">
      <c r="A30" s="577" t="s">
        <v>23</v>
      </c>
      <c r="B30" s="132" t="s">
        <v>532</v>
      </c>
      <c r="C30" s="132" t="s">
        <v>28</v>
      </c>
      <c r="D30" s="578" t="s">
        <v>533</v>
      </c>
      <c r="E30" s="579" t="s">
        <v>534</v>
      </c>
      <c r="F30" s="578" t="s">
        <v>1423</v>
      </c>
      <c r="G30" s="579" t="s">
        <v>1424</v>
      </c>
      <c r="H30" s="580" t="s">
        <v>191</v>
      </c>
      <c r="I30" s="581"/>
      <c r="J30" s="145" t="s">
        <v>2744</v>
      </c>
      <c r="K30" s="133">
        <v>3000000</v>
      </c>
      <c r="L30" s="579" t="s">
        <v>2745</v>
      </c>
      <c r="M30" s="146">
        <v>10000000</v>
      </c>
      <c r="N30" s="695"/>
      <c r="O30" s="235"/>
      <c r="P30" s="204"/>
      <c r="Q30" s="217"/>
      <c r="R30" s="213"/>
      <c r="S30" s="146"/>
      <c r="T30" s="170"/>
      <c r="U30" s="684"/>
      <c r="V30" s="684"/>
      <c r="W30" s="684"/>
      <c r="X30" s="684"/>
      <c r="Y30" s="684"/>
      <c r="Z30" s="684"/>
    </row>
    <row r="31" spans="1:26" ht="80.099999999999994" customHeight="1">
      <c r="A31" s="577" t="s">
        <v>23</v>
      </c>
      <c r="B31" s="132" t="s">
        <v>532</v>
      </c>
      <c r="C31" s="132" t="s">
        <v>28</v>
      </c>
      <c r="D31" s="578" t="s">
        <v>533</v>
      </c>
      <c r="E31" s="579" t="s">
        <v>534</v>
      </c>
      <c r="F31" s="578" t="s">
        <v>1436</v>
      </c>
      <c r="G31" s="579" t="s">
        <v>1437</v>
      </c>
      <c r="H31" s="580" t="s">
        <v>191</v>
      </c>
      <c r="I31" s="581"/>
      <c r="J31" s="145" t="s">
        <v>2746</v>
      </c>
      <c r="K31" s="133">
        <v>3000000</v>
      </c>
      <c r="L31" s="579" t="s">
        <v>2747</v>
      </c>
      <c r="M31" s="146">
        <v>10000000</v>
      </c>
      <c r="N31" s="712" t="s">
        <v>2817</v>
      </c>
      <c r="O31" s="713" t="s">
        <v>2197</v>
      </c>
      <c r="P31" s="714" t="s">
        <v>2816</v>
      </c>
      <c r="Q31" s="217"/>
      <c r="R31" s="213"/>
      <c r="S31" s="222" t="s">
        <v>53</v>
      </c>
      <c r="T31" s="170"/>
      <c r="U31" s="684"/>
      <c r="V31" s="684"/>
      <c r="W31" s="684"/>
      <c r="X31" s="684"/>
      <c r="Y31" s="684"/>
      <c r="Z31" s="684"/>
    </row>
    <row r="32" spans="1:26" ht="80.099999999999994" customHeight="1">
      <c r="A32" s="577" t="s">
        <v>23</v>
      </c>
      <c r="B32" s="132" t="s">
        <v>532</v>
      </c>
      <c r="C32" s="132" t="s">
        <v>28</v>
      </c>
      <c r="D32" s="578" t="s">
        <v>547</v>
      </c>
      <c r="E32" s="579" t="s">
        <v>806</v>
      </c>
      <c r="F32" s="578" t="s">
        <v>1581</v>
      </c>
      <c r="G32" s="579" t="s">
        <v>1583</v>
      </c>
      <c r="H32" s="580" t="s">
        <v>191</v>
      </c>
      <c r="I32" s="581"/>
      <c r="J32" s="145" t="s">
        <v>1598</v>
      </c>
      <c r="K32" s="133">
        <v>3000000</v>
      </c>
      <c r="L32" s="579" t="s">
        <v>2748</v>
      </c>
      <c r="M32" s="146">
        <v>5000000</v>
      </c>
      <c r="N32" s="695"/>
      <c r="O32" s="700"/>
      <c r="P32" s="701"/>
      <c r="Q32" s="217"/>
      <c r="R32" s="213"/>
      <c r="S32" s="146"/>
      <c r="T32" s="170"/>
      <c r="U32" s="684"/>
      <c r="V32" s="684"/>
      <c r="W32" s="684"/>
      <c r="X32" s="684"/>
      <c r="Y32" s="684"/>
      <c r="Z32" s="684"/>
    </row>
    <row r="33" spans="1:26" ht="80.099999999999994" customHeight="1">
      <c r="A33" s="577" t="s">
        <v>23</v>
      </c>
      <c r="B33" s="132" t="s">
        <v>532</v>
      </c>
      <c r="C33" s="132" t="s">
        <v>28</v>
      </c>
      <c r="D33" s="578" t="s">
        <v>547</v>
      </c>
      <c r="E33" s="579" t="s">
        <v>806</v>
      </c>
      <c r="F33" s="578" t="s">
        <v>1603</v>
      </c>
      <c r="G33" s="579" t="s">
        <v>1604</v>
      </c>
      <c r="H33" s="580" t="s">
        <v>191</v>
      </c>
      <c r="I33" s="581"/>
      <c r="J33" s="145" t="s">
        <v>2749</v>
      </c>
      <c r="K33" s="133">
        <v>5000000</v>
      </c>
      <c r="L33" s="579" t="s">
        <v>1612</v>
      </c>
      <c r="M33" s="146">
        <v>5000000</v>
      </c>
      <c r="N33" s="712" t="s">
        <v>2818</v>
      </c>
      <c r="O33" s="715" t="s">
        <v>2197</v>
      </c>
      <c r="P33" s="714" t="s">
        <v>2819</v>
      </c>
      <c r="Q33" s="217"/>
      <c r="R33" s="213"/>
      <c r="S33" s="222" t="s">
        <v>53</v>
      </c>
      <c r="T33" s="170"/>
      <c r="U33" s="684"/>
      <c r="V33" s="684"/>
      <c r="W33" s="684"/>
      <c r="X33" s="684"/>
      <c r="Y33" s="684"/>
      <c r="Z33" s="684"/>
    </row>
    <row r="34" spans="1:26" ht="80.099999999999994" customHeight="1">
      <c r="A34" s="577" t="s">
        <v>23</v>
      </c>
      <c r="B34" s="132" t="s">
        <v>532</v>
      </c>
      <c r="C34" s="132" t="s">
        <v>28</v>
      </c>
      <c r="D34" s="578" t="s">
        <v>547</v>
      </c>
      <c r="E34" s="579" t="s">
        <v>806</v>
      </c>
      <c r="F34" s="578" t="s">
        <v>1619</v>
      </c>
      <c r="G34" s="579" t="s">
        <v>1620</v>
      </c>
      <c r="H34" s="580" t="s">
        <v>191</v>
      </c>
      <c r="I34" s="581"/>
      <c r="J34" s="145" t="s">
        <v>1639</v>
      </c>
      <c r="K34" s="133">
        <v>3000000</v>
      </c>
      <c r="L34" s="579" t="s">
        <v>2750</v>
      </c>
      <c r="M34" s="146">
        <v>4000000</v>
      </c>
      <c r="N34" s="695"/>
      <c r="O34" s="700"/>
      <c r="P34" s="701"/>
      <c r="Q34" s="217"/>
      <c r="R34" s="213"/>
      <c r="S34" s="146"/>
      <c r="T34" s="170"/>
      <c r="U34" s="684"/>
      <c r="V34" s="684"/>
      <c r="W34" s="684"/>
      <c r="X34" s="684"/>
      <c r="Y34" s="684"/>
      <c r="Z34" s="684"/>
    </row>
    <row r="35" spans="1:26" ht="80.099999999999994" customHeight="1">
      <c r="A35" s="577" t="s">
        <v>23</v>
      </c>
      <c r="B35" s="132" t="s">
        <v>532</v>
      </c>
      <c r="C35" s="132" t="s">
        <v>28</v>
      </c>
      <c r="D35" s="578" t="s">
        <v>547</v>
      </c>
      <c r="E35" s="579" t="s">
        <v>806</v>
      </c>
      <c r="F35" s="578" t="s">
        <v>549</v>
      </c>
      <c r="G35" s="579" t="s">
        <v>550</v>
      </c>
      <c r="H35" s="580" t="s">
        <v>191</v>
      </c>
      <c r="I35" s="581"/>
      <c r="J35" s="145" t="s">
        <v>2751</v>
      </c>
      <c r="K35" s="133">
        <v>5000000</v>
      </c>
      <c r="L35" s="579" t="s">
        <v>2752</v>
      </c>
      <c r="M35" s="146">
        <v>5000000</v>
      </c>
      <c r="N35" s="716" t="s">
        <v>2820</v>
      </c>
      <c r="O35" s="717">
        <v>3000000</v>
      </c>
      <c r="P35" s="718" t="s">
        <v>2821</v>
      </c>
      <c r="Q35" s="221"/>
      <c r="R35" s="213"/>
      <c r="S35" s="222" t="s">
        <v>53</v>
      </c>
      <c r="T35" s="170"/>
      <c r="U35" s="684"/>
      <c r="V35" s="684"/>
      <c r="W35" s="684"/>
      <c r="X35" s="684"/>
      <c r="Y35" s="684"/>
      <c r="Z35" s="684"/>
    </row>
    <row r="36" spans="1:26" ht="80.099999999999994" customHeight="1">
      <c r="A36" s="577" t="s">
        <v>23</v>
      </c>
      <c r="B36" s="132" t="s">
        <v>532</v>
      </c>
      <c r="C36" s="132" t="s">
        <v>28</v>
      </c>
      <c r="D36" s="578" t="s">
        <v>29</v>
      </c>
      <c r="E36" s="579" t="s">
        <v>30</v>
      </c>
      <c r="F36" s="578" t="s">
        <v>1637</v>
      </c>
      <c r="G36" s="579" t="s">
        <v>1638</v>
      </c>
      <c r="H36" s="580" t="s">
        <v>191</v>
      </c>
      <c r="I36" s="581"/>
      <c r="J36" s="145" t="s">
        <v>1723</v>
      </c>
      <c r="K36" s="133">
        <v>5000000</v>
      </c>
      <c r="L36" s="579" t="s">
        <v>2753</v>
      </c>
      <c r="M36" s="146">
        <v>5000000</v>
      </c>
      <c r="N36" s="712" t="s">
        <v>2822</v>
      </c>
      <c r="O36" s="713">
        <v>35000000</v>
      </c>
      <c r="P36" s="714" t="s">
        <v>2823</v>
      </c>
      <c r="Q36" s="239" t="s">
        <v>53</v>
      </c>
      <c r="R36" s="213"/>
      <c r="S36" s="146"/>
      <c r="T36" s="170"/>
      <c r="U36" s="684"/>
      <c r="V36" s="684"/>
      <c r="W36" s="684"/>
      <c r="X36" s="684"/>
      <c r="Y36" s="684"/>
      <c r="Z36" s="684"/>
    </row>
    <row r="37" spans="1:26" ht="80.099999999999994" customHeight="1">
      <c r="A37" s="577" t="s">
        <v>23</v>
      </c>
      <c r="B37" s="132" t="s">
        <v>532</v>
      </c>
      <c r="C37" s="132" t="s">
        <v>28</v>
      </c>
      <c r="D37" s="578" t="s">
        <v>1642</v>
      </c>
      <c r="E37" s="579" t="s">
        <v>1643</v>
      </c>
      <c r="F37" s="578" t="s">
        <v>1644</v>
      </c>
      <c r="G37" s="579" t="s">
        <v>1645</v>
      </c>
      <c r="H37" s="580" t="s">
        <v>191</v>
      </c>
      <c r="I37" s="581"/>
      <c r="J37" s="145" t="s">
        <v>2754</v>
      </c>
      <c r="K37" s="133">
        <v>3000000</v>
      </c>
      <c r="L37" s="579" t="s">
        <v>2755</v>
      </c>
      <c r="M37" s="146">
        <v>3000000</v>
      </c>
      <c r="N37" s="712" t="s">
        <v>2824</v>
      </c>
      <c r="O37" s="715" t="s">
        <v>2197</v>
      </c>
      <c r="P37" s="714" t="s">
        <v>2825</v>
      </c>
      <c r="Q37" s="217"/>
      <c r="R37" s="213"/>
      <c r="S37" s="222" t="s">
        <v>53</v>
      </c>
      <c r="T37" s="170"/>
      <c r="U37" s="684"/>
      <c r="V37" s="684"/>
      <c r="W37" s="684"/>
      <c r="X37" s="684"/>
      <c r="Y37" s="684"/>
      <c r="Z37" s="684"/>
    </row>
    <row r="38" spans="1:26" ht="80.099999999999994" customHeight="1">
      <c r="A38" s="577" t="s">
        <v>23</v>
      </c>
      <c r="B38" s="132" t="s">
        <v>532</v>
      </c>
      <c r="C38" s="132" t="s">
        <v>28</v>
      </c>
      <c r="D38" s="578" t="s">
        <v>1642</v>
      </c>
      <c r="E38" s="579" t="s">
        <v>1643</v>
      </c>
      <c r="F38" s="578" t="s">
        <v>1650</v>
      </c>
      <c r="G38" s="579" t="s">
        <v>1651</v>
      </c>
      <c r="H38" s="580" t="s">
        <v>378</v>
      </c>
      <c r="I38" s="581"/>
      <c r="J38" s="145" t="s">
        <v>1749</v>
      </c>
      <c r="K38" s="133">
        <v>3000000</v>
      </c>
      <c r="L38" s="579" t="s">
        <v>1750</v>
      </c>
      <c r="M38" s="146">
        <v>3000000</v>
      </c>
      <c r="N38" s="695" t="s">
        <v>2826</v>
      </c>
      <c r="O38" s="700">
        <v>3000000</v>
      </c>
      <c r="P38" s="701" t="s">
        <v>2827</v>
      </c>
      <c r="Q38" s="217"/>
      <c r="R38" s="213"/>
      <c r="S38" s="222" t="s">
        <v>53</v>
      </c>
      <c r="T38" s="170"/>
      <c r="U38" s="684"/>
      <c r="V38" s="684"/>
      <c r="W38" s="684"/>
      <c r="X38" s="684"/>
      <c r="Y38" s="684"/>
      <c r="Z38" s="684"/>
    </row>
    <row r="39" spans="1:26" ht="80.099999999999994" customHeight="1">
      <c r="A39" s="577" t="s">
        <v>23</v>
      </c>
      <c r="B39" s="132" t="s">
        <v>532</v>
      </c>
      <c r="C39" s="132" t="s">
        <v>28</v>
      </c>
      <c r="D39" s="578" t="s">
        <v>1642</v>
      </c>
      <c r="E39" s="579" t="s">
        <v>1643</v>
      </c>
      <c r="F39" s="578" t="s">
        <v>1654</v>
      </c>
      <c r="G39" s="579" t="s">
        <v>1655</v>
      </c>
      <c r="H39" s="580" t="s">
        <v>191</v>
      </c>
      <c r="I39" s="581"/>
      <c r="J39" s="145" t="s">
        <v>1775</v>
      </c>
      <c r="K39" s="133">
        <v>3000000</v>
      </c>
      <c r="L39" s="579" t="s">
        <v>1775</v>
      </c>
      <c r="M39" s="146">
        <v>3000000</v>
      </c>
      <c r="N39" s="712" t="s">
        <v>2828</v>
      </c>
      <c r="O39" s="713">
        <v>2000000</v>
      </c>
      <c r="P39" s="714" t="s">
        <v>2825</v>
      </c>
      <c r="Q39" s="221"/>
      <c r="R39" s="213"/>
      <c r="S39" s="222" t="s">
        <v>53</v>
      </c>
      <c r="T39" s="170"/>
      <c r="U39" s="684"/>
      <c r="V39" s="684"/>
      <c r="W39" s="684"/>
      <c r="X39" s="684"/>
      <c r="Y39" s="684"/>
      <c r="Z39" s="684"/>
    </row>
    <row r="40" spans="1:26" ht="80.099999999999994" customHeight="1">
      <c r="A40" s="577" t="s">
        <v>23</v>
      </c>
      <c r="B40" s="132" t="s">
        <v>532</v>
      </c>
      <c r="C40" s="132" t="s">
        <v>28</v>
      </c>
      <c r="D40" s="578" t="s">
        <v>1659</v>
      </c>
      <c r="E40" s="579" t="s">
        <v>1660</v>
      </c>
      <c r="F40" s="578" t="s">
        <v>1661</v>
      </c>
      <c r="G40" s="579" t="s">
        <v>1662</v>
      </c>
      <c r="H40" s="580" t="s">
        <v>378</v>
      </c>
      <c r="I40" s="581"/>
      <c r="J40" s="145" t="s">
        <v>2758</v>
      </c>
      <c r="K40" s="133">
        <v>5000000</v>
      </c>
      <c r="L40" s="579" t="s">
        <v>2759</v>
      </c>
      <c r="M40" s="146">
        <v>3000000</v>
      </c>
      <c r="N40" s="695" t="s">
        <v>2829</v>
      </c>
      <c r="O40" s="700">
        <v>8000000</v>
      </c>
      <c r="P40" s="701" t="s">
        <v>2830</v>
      </c>
      <c r="Q40" s="229" t="s">
        <v>53</v>
      </c>
      <c r="R40" s="213"/>
      <c r="S40" s="146"/>
      <c r="T40" s="170"/>
      <c r="U40" s="684"/>
      <c r="V40" s="684"/>
      <c r="W40" s="684"/>
      <c r="X40" s="684"/>
      <c r="Y40" s="684"/>
      <c r="Z40" s="684"/>
    </row>
    <row r="41" spans="1:26" ht="80.099999999999994" customHeight="1">
      <c r="A41" s="577" t="s">
        <v>23</v>
      </c>
      <c r="B41" s="132" t="s">
        <v>532</v>
      </c>
      <c r="C41" s="132" t="s">
        <v>28</v>
      </c>
      <c r="D41" s="578" t="s">
        <v>1659</v>
      </c>
      <c r="E41" s="579" t="s">
        <v>1660</v>
      </c>
      <c r="F41" s="578" t="s">
        <v>1664</v>
      </c>
      <c r="G41" s="579" t="s">
        <v>1665</v>
      </c>
      <c r="H41" s="580" t="s">
        <v>378</v>
      </c>
      <c r="I41" s="581"/>
      <c r="J41" s="145" t="s">
        <v>2760</v>
      </c>
      <c r="K41" s="133">
        <v>5000000</v>
      </c>
      <c r="L41" s="579" t="s">
        <v>2761</v>
      </c>
      <c r="M41" s="146">
        <v>5000000</v>
      </c>
      <c r="N41" s="719"/>
      <c r="O41" s="700"/>
      <c r="P41" s="701"/>
      <c r="Q41" s="217"/>
      <c r="R41" s="213"/>
      <c r="S41" s="146"/>
      <c r="T41" s="170"/>
      <c r="U41" s="684"/>
      <c r="V41" s="684"/>
      <c r="W41" s="684"/>
      <c r="X41" s="684"/>
      <c r="Y41" s="684"/>
      <c r="Z41" s="684"/>
    </row>
    <row r="42" spans="1:26" ht="80.099999999999994" customHeight="1">
      <c r="A42" s="577" t="s">
        <v>23</v>
      </c>
      <c r="B42" s="132" t="s">
        <v>532</v>
      </c>
      <c r="C42" s="132" t="s">
        <v>28</v>
      </c>
      <c r="D42" s="578" t="s">
        <v>562</v>
      </c>
      <c r="E42" s="579" t="s">
        <v>563</v>
      </c>
      <c r="F42" s="578" t="s">
        <v>564</v>
      </c>
      <c r="G42" s="579" t="s">
        <v>565</v>
      </c>
      <c r="H42" s="580" t="s">
        <v>378</v>
      </c>
      <c r="I42" s="581"/>
      <c r="J42" s="145" t="s">
        <v>2762</v>
      </c>
      <c r="K42" s="133">
        <v>10000000</v>
      </c>
      <c r="L42" s="579" t="s">
        <v>1808</v>
      </c>
      <c r="M42" s="146">
        <v>10000000</v>
      </c>
      <c r="N42" s="684" t="s">
        <v>2795</v>
      </c>
      <c r="O42" s="702">
        <v>10000000</v>
      </c>
      <c r="P42" s="701" t="s">
        <v>2796</v>
      </c>
      <c r="Q42" s="221"/>
      <c r="R42" s="213"/>
      <c r="S42" s="146"/>
      <c r="T42" s="170"/>
      <c r="U42" s="684"/>
      <c r="V42" s="684"/>
      <c r="W42" s="684"/>
      <c r="X42" s="684"/>
      <c r="Y42" s="684"/>
      <c r="Z42" s="684"/>
    </row>
    <row r="43" spans="1:26" ht="80.099999999999994" customHeight="1">
      <c r="A43" s="577" t="s">
        <v>23</v>
      </c>
      <c r="B43" s="132" t="s">
        <v>532</v>
      </c>
      <c r="C43" s="132" t="s">
        <v>28</v>
      </c>
      <c r="D43" s="578" t="s">
        <v>562</v>
      </c>
      <c r="E43" s="579" t="s">
        <v>563</v>
      </c>
      <c r="F43" s="578" t="s">
        <v>1669</v>
      </c>
      <c r="G43" s="579" t="s">
        <v>1670</v>
      </c>
      <c r="H43" s="580" t="s">
        <v>378</v>
      </c>
      <c r="I43" s="581"/>
      <c r="J43" s="145" t="s">
        <v>1824</v>
      </c>
      <c r="K43" s="133">
        <v>3000000</v>
      </c>
      <c r="L43" s="579" t="s">
        <v>1825</v>
      </c>
      <c r="M43" s="146">
        <v>4000000</v>
      </c>
      <c r="N43" s="695"/>
      <c r="O43" s="700"/>
      <c r="P43" s="701"/>
      <c r="Q43" s="217"/>
      <c r="R43" s="213"/>
      <c r="S43" s="146"/>
      <c r="T43" s="170"/>
      <c r="U43" s="684"/>
      <c r="V43" s="684"/>
      <c r="W43" s="684"/>
      <c r="X43" s="684"/>
      <c r="Y43" s="684"/>
      <c r="Z43" s="684"/>
    </row>
    <row r="44" spans="1:26" ht="80.099999999999994" customHeight="1">
      <c r="A44" s="577" t="s">
        <v>23</v>
      </c>
      <c r="B44" s="132" t="s">
        <v>532</v>
      </c>
      <c r="C44" s="132" t="s">
        <v>28</v>
      </c>
      <c r="D44" s="578" t="s">
        <v>574</v>
      </c>
      <c r="E44" s="579" t="s">
        <v>575</v>
      </c>
      <c r="F44" s="578" t="s">
        <v>1846</v>
      </c>
      <c r="G44" s="579" t="s">
        <v>1847</v>
      </c>
      <c r="H44" s="580" t="s">
        <v>378</v>
      </c>
      <c r="I44" s="581"/>
      <c r="J44" s="145" t="s">
        <v>1855</v>
      </c>
      <c r="K44" s="133">
        <v>3000000</v>
      </c>
      <c r="L44" s="579" t="s">
        <v>1855</v>
      </c>
      <c r="M44" s="146">
        <v>3000000</v>
      </c>
      <c r="N44" s="695"/>
      <c r="O44" s="700"/>
      <c r="P44" s="701"/>
      <c r="Q44" s="217"/>
      <c r="R44" s="213"/>
      <c r="S44" s="146"/>
      <c r="T44" s="170"/>
      <c r="U44" s="684"/>
      <c r="V44" s="684"/>
      <c r="W44" s="684"/>
      <c r="X44" s="684"/>
      <c r="Y44" s="684"/>
      <c r="Z44" s="684"/>
    </row>
    <row r="45" spans="1:26" ht="80.099999999999994" customHeight="1">
      <c r="A45" s="577" t="s">
        <v>23</v>
      </c>
      <c r="B45" s="132" t="s">
        <v>532</v>
      </c>
      <c r="C45" s="132" t="s">
        <v>28</v>
      </c>
      <c r="D45" s="578" t="s">
        <v>574</v>
      </c>
      <c r="E45" s="579" t="s">
        <v>575</v>
      </c>
      <c r="F45" s="578" t="s">
        <v>1680</v>
      </c>
      <c r="G45" s="579" t="s">
        <v>1681</v>
      </c>
      <c r="H45" s="580" t="s">
        <v>378</v>
      </c>
      <c r="I45" s="581"/>
      <c r="J45" s="145" t="s">
        <v>1870</v>
      </c>
      <c r="K45" s="133">
        <v>3000000</v>
      </c>
      <c r="L45" s="579" t="s">
        <v>1872</v>
      </c>
      <c r="M45" s="146">
        <v>30000000</v>
      </c>
      <c r="N45" s="695" t="s">
        <v>2831</v>
      </c>
      <c r="O45" s="702">
        <v>5000000</v>
      </c>
      <c r="P45" s="701" t="s">
        <v>2832</v>
      </c>
      <c r="Q45" s="217"/>
      <c r="R45" s="213"/>
      <c r="S45" s="222" t="s">
        <v>53</v>
      </c>
      <c r="T45" s="170"/>
      <c r="U45" s="684"/>
      <c r="V45" s="684"/>
      <c r="W45" s="684"/>
      <c r="X45" s="684"/>
      <c r="Y45" s="684"/>
      <c r="Z45" s="684"/>
    </row>
    <row r="46" spans="1:26" ht="80.099999999999994" customHeight="1">
      <c r="A46" s="577" t="s">
        <v>23</v>
      </c>
      <c r="B46" s="132" t="s">
        <v>532</v>
      </c>
      <c r="C46" s="132" t="s">
        <v>28</v>
      </c>
      <c r="D46" s="578" t="s">
        <v>574</v>
      </c>
      <c r="E46" s="579" t="s">
        <v>575</v>
      </c>
      <c r="F46" s="578" t="s">
        <v>1880</v>
      </c>
      <c r="G46" s="579" t="s">
        <v>1881</v>
      </c>
      <c r="H46" s="580" t="s">
        <v>191</v>
      </c>
      <c r="I46" s="581"/>
      <c r="J46" s="145" t="s">
        <v>1882</v>
      </c>
      <c r="K46" s="133">
        <v>3000000</v>
      </c>
      <c r="L46" s="579" t="s">
        <v>1882</v>
      </c>
      <c r="M46" s="146">
        <v>3000000</v>
      </c>
      <c r="N46" s="712" t="s">
        <v>2833</v>
      </c>
      <c r="O46" s="713">
        <v>5000000</v>
      </c>
      <c r="P46" s="720" t="s">
        <v>2423</v>
      </c>
      <c r="Q46" s="221"/>
      <c r="R46" s="213"/>
      <c r="S46" s="146"/>
      <c r="T46" s="170"/>
      <c r="U46" s="684"/>
      <c r="V46" s="684"/>
      <c r="W46" s="684"/>
      <c r="X46" s="684"/>
      <c r="Y46" s="684"/>
      <c r="Z46" s="684"/>
    </row>
    <row r="47" spans="1:26" ht="80.099999999999994" customHeight="1">
      <c r="A47" s="577" t="s">
        <v>23</v>
      </c>
      <c r="B47" s="132" t="s">
        <v>532</v>
      </c>
      <c r="C47" s="132" t="s">
        <v>28</v>
      </c>
      <c r="D47" s="578" t="s">
        <v>574</v>
      </c>
      <c r="E47" s="579" t="s">
        <v>575</v>
      </c>
      <c r="F47" s="578" t="s">
        <v>576</v>
      </c>
      <c r="G47" s="579" t="s">
        <v>577</v>
      </c>
      <c r="H47" s="580" t="s">
        <v>378</v>
      </c>
      <c r="I47" s="581"/>
      <c r="J47" s="145" t="s">
        <v>1895</v>
      </c>
      <c r="K47" s="133">
        <v>3000000</v>
      </c>
      <c r="L47" s="579" t="s">
        <v>1895</v>
      </c>
      <c r="M47" s="146">
        <v>3000000</v>
      </c>
      <c r="N47" s="712" t="s">
        <v>2834</v>
      </c>
      <c r="O47" s="715" t="s">
        <v>2197</v>
      </c>
      <c r="P47" s="714" t="s">
        <v>2421</v>
      </c>
      <c r="Q47" s="217"/>
      <c r="R47" s="213"/>
      <c r="S47" s="146"/>
      <c r="T47" s="170"/>
      <c r="U47" s="684"/>
      <c r="V47" s="684"/>
      <c r="W47" s="684"/>
      <c r="X47" s="684"/>
      <c r="Y47" s="684"/>
      <c r="Z47" s="684"/>
    </row>
    <row r="48" spans="1:26" ht="80.099999999999994" customHeight="1">
      <c r="A48" s="577" t="s">
        <v>23</v>
      </c>
      <c r="B48" s="132" t="s">
        <v>532</v>
      </c>
      <c r="C48" s="132" t="s">
        <v>28</v>
      </c>
      <c r="D48" s="578" t="s">
        <v>574</v>
      </c>
      <c r="E48" s="579" t="s">
        <v>575</v>
      </c>
      <c r="F48" s="578" t="s">
        <v>1685</v>
      </c>
      <c r="G48" s="579" t="s">
        <v>1686</v>
      </c>
      <c r="H48" s="580" t="s">
        <v>191</v>
      </c>
      <c r="I48" s="581"/>
      <c r="J48" s="145" t="s">
        <v>1913</v>
      </c>
      <c r="K48" s="133">
        <v>3000000</v>
      </c>
      <c r="L48" s="579" t="s">
        <v>1913</v>
      </c>
      <c r="M48" s="146">
        <v>3000000</v>
      </c>
      <c r="N48" s="695"/>
      <c r="O48" s="700"/>
      <c r="P48" s="701"/>
      <c r="Q48" s="217"/>
      <c r="R48" s="213"/>
      <c r="S48" s="146"/>
      <c r="T48" s="170"/>
      <c r="U48" s="684"/>
      <c r="V48" s="684"/>
      <c r="W48" s="684"/>
      <c r="X48" s="684"/>
      <c r="Y48" s="684"/>
      <c r="Z48" s="684"/>
    </row>
    <row r="49" spans="1:26" ht="80.099999999999994" customHeight="1">
      <c r="A49" s="577" t="s">
        <v>23</v>
      </c>
      <c r="B49" s="132" t="s">
        <v>532</v>
      </c>
      <c r="C49" s="132" t="s">
        <v>28</v>
      </c>
      <c r="D49" s="578" t="s">
        <v>574</v>
      </c>
      <c r="E49" s="579" t="s">
        <v>575</v>
      </c>
      <c r="F49" s="578" t="s">
        <v>1687</v>
      </c>
      <c r="G49" s="579" t="s">
        <v>1688</v>
      </c>
      <c r="H49" s="580" t="s">
        <v>378</v>
      </c>
      <c r="I49" s="581"/>
      <c r="J49" s="145" t="s">
        <v>1921</v>
      </c>
      <c r="K49" s="133">
        <v>10000000</v>
      </c>
      <c r="L49" s="579" t="s">
        <v>1922</v>
      </c>
      <c r="M49" s="146">
        <v>8000000</v>
      </c>
      <c r="N49" s="712" t="s">
        <v>2835</v>
      </c>
      <c r="O49" s="715">
        <v>3000000</v>
      </c>
      <c r="P49" s="714" t="s">
        <v>2813</v>
      </c>
      <c r="Q49" s="217"/>
      <c r="R49" s="213"/>
      <c r="S49" s="222" t="s">
        <v>151</v>
      </c>
      <c r="T49" s="170"/>
      <c r="U49" s="684"/>
      <c r="V49" s="684"/>
      <c r="W49" s="684"/>
      <c r="X49" s="684"/>
      <c r="Y49" s="684"/>
      <c r="Z49" s="684"/>
    </row>
    <row r="50" spans="1:26" ht="80.099999999999994" customHeight="1">
      <c r="A50" s="577" t="s">
        <v>23</v>
      </c>
      <c r="B50" s="132" t="s">
        <v>532</v>
      </c>
      <c r="C50" s="132" t="s">
        <v>28</v>
      </c>
      <c r="D50" s="578" t="s">
        <v>1633</v>
      </c>
      <c r="E50" s="579" t="s">
        <v>1634</v>
      </c>
      <c r="F50" s="578" t="s">
        <v>1635</v>
      </c>
      <c r="G50" s="579" t="s">
        <v>1636</v>
      </c>
      <c r="H50" s="580" t="s">
        <v>378</v>
      </c>
      <c r="I50" s="581"/>
      <c r="J50" s="145" t="s">
        <v>1934</v>
      </c>
      <c r="K50" s="133">
        <v>3000000</v>
      </c>
      <c r="L50" s="579" t="s">
        <v>1935</v>
      </c>
      <c r="M50" s="146">
        <v>5000000</v>
      </c>
      <c r="N50" s="712" t="s">
        <v>2836</v>
      </c>
      <c r="O50" s="713" t="s">
        <v>2197</v>
      </c>
      <c r="P50" s="714" t="s">
        <v>2813</v>
      </c>
      <c r="Q50" s="221"/>
      <c r="R50" s="213"/>
      <c r="S50" s="222" t="s">
        <v>151</v>
      </c>
      <c r="T50" s="170"/>
      <c r="U50" s="684"/>
      <c r="V50" s="684"/>
      <c r="W50" s="684"/>
      <c r="X50" s="684"/>
      <c r="Y50" s="684"/>
      <c r="Z50" s="684"/>
    </row>
    <row r="51" spans="1:26" ht="80.099999999999994" customHeight="1">
      <c r="A51" s="577" t="s">
        <v>23</v>
      </c>
      <c r="B51" s="132" t="s">
        <v>532</v>
      </c>
      <c r="C51" s="132" t="s">
        <v>28</v>
      </c>
      <c r="D51" s="578" t="s">
        <v>533</v>
      </c>
      <c r="E51" s="579" t="s">
        <v>534</v>
      </c>
      <c r="F51" s="578" t="s">
        <v>535</v>
      </c>
      <c r="G51" s="579" t="s">
        <v>536</v>
      </c>
      <c r="H51" s="580"/>
      <c r="I51" s="581" t="s">
        <v>191</v>
      </c>
      <c r="J51" s="147" t="s">
        <v>2738</v>
      </c>
      <c r="K51" s="133">
        <v>3000000</v>
      </c>
      <c r="L51" s="699" t="s">
        <v>2738</v>
      </c>
      <c r="M51" s="146">
        <v>4000000</v>
      </c>
      <c r="N51" s="695"/>
      <c r="O51" s="700"/>
      <c r="P51" s="701"/>
      <c r="Q51" s="217"/>
      <c r="R51" s="213"/>
      <c r="S51" s="146"/>
      <c r="T51" s="170"/>
      <c r="U51" s="684"/>
      <c r="V51" s="684"/>
      <c r="W51" s="684"/>
      <c r="X51" s="684"/>
      <c r="Y51" s="684"/>
      <c r="Z51" s="684"/>
    </row>
    <row r="52" spans="1:26" ht="80.099999999999994" customHeight="1">
      <c r="A52" s="577" t="s">
        <v>581</v>
      </c>
      <c r="B52" s="132" t="s">
        <v>582</v>
      </c>
      <c r="C52" s="132" t="s">
        <v>583</v>
      </c>
      <c r="D52" s="578" t="s">
        <v>584</v>
      </c>
      <c r="E52" s="579" t="s">
        <v>585</v>
      </c>
      <c r="F52" s="578" t="s">
        <v>1466</v>
      </c>
      <c r="G52" s="579" t="s">
        <v>1467</v>
      </c>
      <c r="H52" s="580" t="s">
        <v>378</v>
      </c>
      <c r="I52" s="581"/>
      <c r="J52" s="145" t="s">
        <v>1984</v>
      </c>
      <c r="K52" s="133">
        <v>3000000</v>
      </c>
      <c r="L52" s="579" t="s">
        <v>1986</v>
      </c>
      <c r="M52" s="146"/>
      <c r="N52" s="712" t="s">
        <v>2837</v>
      </c>
      <c r="O52" s="715" t="s">
        <v>2197</v>
      </c>
      <c r="P52" s="714" t="s">
        <v>2838</v>
      </c>
      <c r="Q52" s="217"/>
      <c r="R52" s="213"/>
      <c r="S52" s="146"/>
      <c r="T52" s="170"/>
      <c r="U52" s="684"/>
      <c r="V52" s="684"/>
      <c r="W52" s="684"/>
      <c r="X52" s="684"/>
      <c r="Y52" s="684"/>
      <c r="Z52" s="684"/>
    </row>
    <row r="53" spans="1:26" ht="80.099999999999994" customHeight="1">
      <c r="A53" s="577" t="s">
        <v>581</v>
      </c>
      <c r="B53" s="132" t="s">
        <v>582</v>
      </c>
      <c r="C53" s="132" t="s">
        <v>583</v>
      </c>
      <c r="D53" s="578" t="s">
        <v>584</v>
      </c>
      <c r="E53" s="579" t="s">
        <v>585</v>
      </c>
      <c r="F53" s="578" t="s">
        <v>1473</v>
      </c>
      <c r="G53" s="579" t="s">
        <v>1474</v>
      </c>
      <c r="H53" s="580" t="s">
        <v>378</v>
      </c>
      <c r="I53" s="581"/>
      <c r="J53" s="145" t="s">
        <v>2019</v>
      </c>
      <c r="K53" s="133">
        <v>20000000</v>
      </c>
      <c r="L53" s="579" t="s">
        <v>2020</v>
      </c>
      <c r="M53" s="146"/>
      <c r="N53" s="695"/>
      <c r="O53" s="700"/>
      <c r="P53" s="701"/>
      <c r="Q53" s="217"/>
      <c r="R53" s="213"/>
      <c r="S53" s="146"/>
      <c r="T53" s="170"/>
      <c r="U53" s="684"/>
      <c r="V53" s="684"/>
      <c r="W53" s="684"/>
      <c r="X53" s="684"/>
      <c r="Y53" s="684"/>
      <c r="Z53" s="684"/>
    </row>
    <row r="54" spans="1:26" ht="80.099999999999994" customHeight="1">
      <c r="A54" s="577" t="s">
        <v>581</v>
      </c>
      <c r="B54" s="132" t="s">
        <v>582</v>
      </c>
      <c r="C54" s="132" t="s">
        <v>583</v>
      </c>
      <c r="D54" s="578" t="s">
        <v>584</v>
      </c>
      <c r="E54" s="579" t="s">
        <v>585</v>
      </c>
      <c r="F54" s="578" t="s">
        <v>1478</v>
      </c>
      <c r="G54" s="579" t="s">
        <v>1479</v>
      </c>
      <c r="H54" s="580" t="s">
        <v>378</v>
      </c>
      <c r="I54" s="581"/>
      <c r="J54" s="145" t="s">
        <v>2027</v>
      </c>
      <c r="K54" s="133">
        <v>4000000</v>
      </c>
      <c r="L54" s="579" t="s">
        <v>2028</v>
      </c>
      <c r="M54" s="146">
        <v>5000000</v>
      </c>
      <c r="N54" s="712" t="s">
        <v>2837</v>
      </c>
      <c r="O54" s="700"/>
      <c r="P54" s="714" t="s">
        <v>2839</v>
      </c>
      <c r="Q54" s="217"/>
      <c r="R54" s="213"/>
      <c r="S54" s="222" t="s">
        <v>53</v>
      </c>
      <c r="T54" s="170"/>
      <c r="U54" s="684"/>
      <c r="V54" s="684"/>
      <c r="W54" s="684"/>
      <c r="X54" s="684"/>
      <c r="Y54" s="684"/>
      <c r="Z54" s="684"/>
    </row>
    <row r="55" spans="1:26" ht="80.099999999999994" customHeight="1">
      <c r="A55" s="577" t="s">
        <v>581</v>
      </c>
      <c r="B55" s="132" t="s">
        <v>582</v>
      </c>
      <c r="C55" s="132" t="s">
        <v>583</v>
      </c>
      <c r="D55" s="578" t="s">
        <v>584</v>
      </c>
      <c r="E55" s="579" t="s">
        <v>585</v>
      </c>
      <c r="F55" s="578" t="s">
        <v>610</v>
      </c>
      <c r="G55" s="579" t="s">
        <v>611</v>
      </c>
      <c r="H55" s="580" t="s">
        <v>378</v>
      </c>
      <c r="I55" s="581"/>
      <c r="J55" s="145" t="s">
        <v>2051</v>
      </c>
      <c r="K55" s="133">
        <v>5000000</v>
      </c>
      <c r="L55" s="579" t="s">
        <v>2052</v>
      </c>
      <c r="M55" s="146">
        <v>5000000</v>
      </c>
      <c r="N55" s="695"/>
      <c r="O55" s="700"/>
      <c r="P55" s="701"/>
      <c r="Q55" s="217"/>
      <c r="R55" s="213"/>
      <c r="S55" s="146"/>
      <c r="T55" s="170"/>
      <c r="U55" s="684"/>
      <c r="V55" s="684"/>
      <c r="W55" s="684"/>
      <c r="X55" s="684"/>
      <c r="Y55" s="684"/>
      <c r="Z55" s="684"/>
    </row>
    <row r="56" spans="1:26" ht="80.099999999999994" customHeight="1">
      <c r="A56" s="577" t="s">
        <v>581</v>
      </c>
      <c r="B56" s="132" t="s">
        <v>582</v>
      </c>
      <c r="C56" s="132" t="s">
        <v>583</v>
      </c>
      <c r="D56" s="578" t="s">
        <v>584</v>
      </c>
      <c r="E56" s="579" t="s">
        <v>585</v>
      </c>
      <c r="F56" s="578" t="s">
        <v>1450</v>
      </c>
      <c r="G56" s="579" t="s">
        <v>1451</v>
      </c>
      <c r="H56" s="580" t="s">
        <v>378</v>
      </c>
      <c r="I56" s="581"/>
      <c r="J56" s="145" t="s">
        <v>2084</v>
      </c>
      <c r="K56" s="133">
        <v>5000000</v>
      </c>
      <c r="L56" s="579" t="s">
        <v>2085</v>
      </c>
      <c r="M56" s="146">
        <v>5000000</v>
      </c>
      <c r="N56" s="712" t="s">
        <v>2840</v>
      </c>
      <c r="O56" s="715" t="s">
        <v>2197</v>
      </c>
      <c r="P56" s="721" t="s">
        <v>2841</v>
      </c>
      <c r="Q56" s="217"/>
      <c r="R56" s="213"/>
      <c r="S56" s="222" t="s">
        <v>53</v>
      </c>
      <c r="T56" s="170"/>
      <c r="U56" s="684"/>
      <c r="V56" s="684"/>
      <c r="W56" s="684"/>
      <c r="X56" s="684"/>
      <c r="Y56" s="684"/>
      <c r="Z56" s="684"/>
    </row>
    <row r="57" spans="1:26" ht="80.099999999999994" customHeight="1">
      <c r="A57" s="577" t="s">
        <v>581</v>
      </c>
      <c r="B57" s="132" t="s">
        <v>582</v>
      </c>
      <c r="C57" s="132" t="s">
        <v>583</v>
      </c>
      <c r="D57" s="578" t="s">
        <v>584</v>
      </c>
      <c r="E57" s="579" t="s">
        <v>585</v>
      </c>
      <c r="F57" s="578" t="s">
        <v>1456</v>
      </c>
      <c r="G57" s="579" t="s">
        <v>1457</v>
      </c>
      <c r="H57" s="580" t="s">
        <v>378</v>
      </c>
      <c r="I57" s="581"/>
      <c r="J57" s="145" t="s">
        <v>2094</v>
      </c>
      <c r="K57" s="133">
        <v>5000000</v>
      </c>
      <c r="L57" s="579" t="s">
        <v>2095</v>
      </c>
      <c r="M57" s="146">
        <v>5000000</v>
      </c>
      <c r="N57" s="712" t="s">
        <v>2842</v>
      </c>
      <c r="O57" s="715" t="s">
        <v>2197</v>
      </c>
      <c r="P57" s="714" t="s">
        <v>2843</v>
      </c>
      <c r="Q57" s="217"/>
      <c r="R57" s="213"/>
      <c r="S57" s="222" t="s">
        <v>53</v>
      </c>
      <c r="T57" s="170"/>
      <c r="U57" s="684"/>
      <c r="V57" s="684"/>
      <c r="W57" s="684"/>
      <c r="X57" s="684"/>
      <c r="Y57" s="684"/>
      <c r="Z57" s="684"/>
    </row>
    <row r="58" spans="1:26" ht="80.099999999999994" customHeight="1">
      <c r="A58" s="577" t="s">
        <v>581</v>
      </c>
      <c r="B58" s="132" t="s">
        <v>582</v>
      </c>
      <c r="C58" s="132" t="s">
        <v>583</v>
      </c>
      <c r="D58" s="578" t="s">
        <v>584</v>
      </c>
      <c r="E58" s="579" t="s">
        <v>585</v>
      </c>
      <c r="F58" s="578" t="s">
        <v>641</v>
      </c>
      <c r="G58" s="579" t="s">
        <v>642</v>
      </c>
      <c r="H58" s="580" t="s">
        <v>378</v>
      </c>
      <c r="I58" s="581"/>
      <c r="J58" s="145" t="s">
        <v>2145</v>
      </c>
      <c r="K58" s="133">
        <v>6000000</v>
      </c>
      <c r="L58" s="579" t="s">
        <v>2146</v>
      </c>
      <c r="M58" s="146">
        <v>6000000</v>
      </c>
      <c r="N58" s="203"/>
      <c r="O58" s="235"/>
      <c r="P58" s="204"/>
      <c r="Q58" s="217"/>
      <c r="R58" s="213"/>
      <c r="S58" s="146"/>
      <c r="T58" s="170"/>
      <c r="U58" s="684"/>
      <c r="V58" s="684"/>
      <c r="W58" s="684"/>
      <c r="X58" s="684"/>
      <c r="Y58" s="684"/>
      <c r="Z58" s="684"/>
    </row>
    <row r="59" spans="1:26" ht="80.099999999999994" customHeight="1">
      <c r="A59" s="577" t="s">
        <v>581</v>
      </c>
      <c r="B59" s="132" t="s">
        <v>582</v>
      </c>
      <c r="C59" s="132" t="s">
        <v>583</v>
      </c>
      <c r="D59" s="578" t="s">
        <v>584</v>
      </c>
      <c r="E59" s="579" t="s">
        <v>585</v>
      </c>
      <c r="F59" s="578" t="s">
        <v>1703</v>
      </c>
      <c r="G59" s="579" t="s">
        <v>1704</v>
      </c>
      <c r="H59" s="580" t="s">
        <v>378</v>
      </c>
      <c r="I59" s="581"/>
      <c r="J59" s="145" t="s">
        <v>2152</v>
      </c>
      <c r="K59" s="133">
        <v>5000000</v>
      </c>
      <c r="L59" s="579" t="s">
        <v>2152</v>
      </c>
      <c r="M59" s="146">
        <v>5000000</v>
      </c>
      <c r="N59" s="242" t="s">
        <v>2844</v>
      </c>
      <c r="O59" s="243" t="s">
        <v>2197</v>
      </c>
      <c r="P59" s="244" t="s">
        <v>2845</v>
      </c>
      <c r="Q59" s="217"/>
      <c r="R59" s="213"/>
      <c r="S59" s="222" t="s">
        <v>53</v>
      </c>
      <c r="T59" s="170"/>
      <c r="U59" s="684"/>
      <c r="V59" s="684"/>
      <c r="W59" s="684"/>
      <c r="X59" s="684"/>
      <c r="Y59" s="684"/>
      <c r="Z59" s="684"/>
    </row>
    <row r="60" spans="1:26" ht="80.099999999999994" customHeight="1">
      <c r="A60" s="577" t="s">
        <v>581</v>
      </c>
      <c r="B60" s="132" t="s">
        <v>582</v>
      </c>
      <c r="C60" s="132" t="s">
        <v>583</v>
      </c>
      <c r="D60" s="578" t="s">
        <v>584</v>
      </c>
      <c r="E60" s="579" t="s">
        <v>585</v>
      </c>
      <c r="F60" s="578" t="s">
        <v>654</v>
      </c>
      <c r="G60" s="579" t="s">
        <v>655</v>
      </c>
      <c r="H60" s="580" t="s">
        <v>378</v>
      </c>
      <c r="I60" s="581"/>
      <c r="J60" s="145" t="s">
        <v>2169</v>
      </c>
      <c r="K60" s="133">
        <v>5000000</v>
      </c>
      <c r="L60" s="579" t="s">
        <v>2169</v>
      </c>
      <c r="M60" s="146">
        <v>5000000</v>
      </c>
      <c r="N60" s="242" t="s">
        <v>2846</v>
      </c>
      <c r="O60" s="235"/>
      <c r="P60" s="245" t="s">
        <v>2847</v>
      </c>
      <c r="Q60" s="229" t="s">
        <v>53</v>
      </c>
      <c r="R60" s="213"/>
      <c r="S60" s="146"/>
      <c r="T60" s="170"/>
      <c r="U60" s="684"/>
      <c r="V60" s="684"/>
      <c r="W60" s="684"/>
      <c r="X60" s="684"/>
      <c r="Y60" s="684"/>
      <c r="Z60" s="684"/>
    </row>
    <row r="61" spans="1:26" ht="80.099999999999994" customHeight="1">
      <c r="A61" s="577" t="s">
        <v>581</v>
      </c>
      <c r="B61" s="132" t="s">
        <v>582</v>
      </c>
      <c r="C61" s="132" t="s">
        <v>583</v>
      </c>
      <c r="D61" s="578" t="s">
        <v>584</v>
      </c>
      <c r="E61" s="579" t="s">
        <v>585</v>
      </c>
      <c r="F61" s="578" t="s">
        <v>1460</v>
      </c>
      <c r="G61" s="579" t="s">
        <v>1461</v>
      </c>
      <c r="H61" s="580" t="s">
        <v>378</v>
      </c>
      <c r="I61" s="581"/>
      <c r="J61" s="145" t="s">
        <v>2170</v>
      </c>
      <c r="K61" s="133">
        <v>5000000</v>
      </c>
      <c r="L61" s="579" t="s">
        <v>2171</v>
      </c>
      <c r="M61" s="146">
        <v>5000000</v>
      </c>
      <c r="N61" s="203"/>
      <c r="O61" s="235"/>
      <c r="P61" s="204"/>
      <c r="Q61" s="217"/>
      <c r="R61" s="213"/>
      <c r="S61" s="146"/>
      <c r="T61" s="170"/>
      <c r="U61" s="684"/>
      <c r="V61" s="684"/>
      <c r="W61" s="684"/>
      <c r="X61" s="684"/>
      <c r="Y61" s="684"/>
      <c r="Z61" s="684"/>
    </row>
    <row r="62" spans="1:26" ht="80.099999999999994" customHeight="1">
      <c r="A62" s="577" t="s">
        <v>581</v>
      </c>
      <c r="B62" s="132" t="s">
        <v>582</v>
      </c>
      <c r="C62" s="132" t="s">
        <v>666</v>
      </c>
      <c r="D62" s="578" t="s">
        <v>667</v>
      </c>
      <c r="E62" s="579" t="s">
        <v>668</v>
      </c>
      <c r="F62" s="578" t="s">
        <v>669</v>
      </c>
      <c r="G62" s="579" t="s">
        <v>670</v>
      </c>
      <c r="H62" s="580" t="s">
        <v>378</v>
      </c>
      <c r="I62" s="581"/>
      <c r="J62" s="145" t="s">
        <v>2180</v>
      </c>
      <c r="K62" s="133">
        <v>10000000</v>
      </c>
      <c r="L62" s="579" t="s">
        <v>2180</v>
      </c>
      <c r="M62" s="146">
        <v>10000000</v>
      </c>
      <c r="N62" s="203"/>
      <c r="O62" s="246"/>
      <c r="P62" s="247"/>
      <c r="Q62" s="221"/>
      <c r="R62" s="213"/>
      <c r="S62" s="146"/>
      <c r="T62" s="170"/>
      <c r="U62" s="684"/>
      <c r="V62" s="684"/>
      <c r="W62" s="684"/>
      <c r="X62" s="684"/>
      <c r="Y62" s="684"/>
      <c r="Z62" s="684"/>
    </row>
    <row r="63" spans="1:26" ht="80.099999999999994" customHeight="1">
      <c r="A63" s="577" t="s">
        <v>581</v>
      </c>
      <c r="B63" s="132" t="s">
        <v>582</v>
      </c>
      <c r="C63" s="132" t="s">
        <v>583</v>
      </c>
      <c r="D63" s="578" t="s">
        <v>584</v>
      </c>
      <c r="E63" s="579" t="s">
        <v>585</v>
      </c>
      <c r="F63" s="578" t="s">
        <v>596</v>
      </c>
      <c r="G63" s="579" t="s">
        <v>597</v>
      </c>
      <c r="H63" s="580"/>
      <c r="I63" s="581" t="s">
        <v>191</v>
      </c>
      <c r="J63" s="145" t="s">
        <v>1959</v>
      </c>
      <c r="K63" s="133">
        <v>2000000</v>
      </c>
      <c r="L63" s="579" t="s">
        <v>1960</v>
      </c>
      <c r="M63" s="146">
        <v>3000000</v>
      </c>
      <c r="N63" s="203"/>
      <c r="O63" s="235"/>
      <c r="P63" s="204"/>
      <c r="Q63" s="217"/>
      <c r="R63" s="213"/>
      <c r="S63" s="146"/>
      <c r="T63" s="170"/>
      <c r="U63" s="684"/>
      <c r="V63" s="684"/>
      <c r="W63" s="684"/>
      <c r="X63" s="684"/>
      <c r="Y63" s="684"/>
      <c r="Z63" s="684"/>
    </row>
    <row r="64" spans="1:26" ht="80.099999999999994" customHeight="1">
      <c r="A64" s="577" t="s">
        <v>581</v>
      </c>
      <c r="B64" s="132" t="s">
        <v>582</v>
      </c>
      <c r="C64" s="132" t="s">
        <v>583</v>
      </c>
      <c r="D64" s="578" t="s">
        <v>584</v>
      </c>
      <c r="E64" s="579" t="s">
        <v>585</v>
      </c>
      <c r="F64" s="578" t="s">
        <v>602</v>
      </c>
      <c r="G64" s="579" t="s">
        <v>603</v>
      </c>
      <c r="H64" s="580"/>
      <c r="I64" s="581" t="s">
        <v>191</v>
      </c>
      <c r="J64" s="145" t="s">
        <v>1972</v>
      </c>
      <c r="K64" s="133">
        <v>3000000</v>
      </c>
      <c r="L64" s="579" t="s">
        <v>1972</v>
      </c>
      <c r="M64" s="146">
        <v>3000000</v>
      </c>
      <c r="N64" s="203"/>
      <c r="O64" s="235"/>
      <c r="P64" s="204"/>
      <c r="Q64" s="217"/>
      <c r="R64" s="213"/>
      <c r="S64" s="146"/>
      <c r="T64" s="170"/>
      <c r="U64" s="684"/>
      <c r="V64" s="684"/>
      <c r="W64" s="684"/>
      <c r="X64" s="684"/>
      <c r="Y64" s="684"/>
      <c r="Z64" s="684"/>
    </row>
    <row r="65" spans="1:26" ht="80.099999999999994" customHeight="1">
      <c r="A65" s="577" t="s">
        <v>581</v>
      </c>
      <c r="B65" s="132" t="s">
        <v>582</v>
      </c>
      <c r="C65" s="132" t="s">
        <v>583</v>
      </c>
      <c r="D65" s="578" t="s">
        <v>584</v>
      </c>
      <c r="E65" s="579" t="s">
        <v>585</v>
      </c>
      <c r="F65" s="578" t="s">
        <v>1484</v>
      </c>
      <c r="G65" s="579" t="s">
        <v>1485</v>
      </c>
      <c r="H65" s="580"/>
      <c r="I65" s="581" t="s">
        <v>191</v>
      </c>
      <c r="J65" s="145" t="s">
        <v>2042</v>
      </c>
      <c r="K65" s="133">
        <v>5000000</v>
      </c>
      <c r="L65" s="579" t="s">
        <v>2043</v>
      </c>
      <c r="M65" s="146">
        <v>10000000</v>
      </c>
      <c r="N65" s="242" t="s">
        <v>2844</v>
      </c>
      <c r="O65" s="243">
        <v>5000000</v>
      </c>
      <c r="P65" s="244" t="s">
        <v>2845</v>
      </c>
      <c r="Q65" s="723" t="s">
        <v>53</v>
      </c>
      <c r="R65" s="213"/>
      <c r="S65" s="146"/>
      <c r="T65" s="170"/>
      <c r="U65" s="684"/>
      <c r="V65" s="684"/>
      <c r="W65" s="684"/>
      <c r="X65" s="684"/>
      <c r="Y65" s="684"/>
      <c r="Z65" s="684"/>
    </row>
    <row r="66" spans="1:26" ht="80.099999999999994" customHeight="1">
      <c r="A66" s="577" t="s">
        <v>581</v>
      </c>
      <c r="B66" s="132" t="s">
        <v>582</v>
      </c>
      <c r="C66" s="132" t="s">
        <v>583</v>
      </c>
      <c r="D66" s="578" t="s">
        <v>584</v>
      </c>
      <c r="E66" s="579" t="s">
        <v>585</v>
      </c>
      <c r="F66" s="578" t="s">
        <v>629</v>
      </c>
      <c r="G66" s="579" t="s">
        <v>631</v>
      </c>
      <c r="H66" s="580"/>
      <c r="I66" s="581" t="s">
        <v>191</v>
      </c>
      <c r="J66" s="145" t="s">
        <v>2112</v>
      </c>
      <c r="K66" s="133">
        <v>5000000</v>
      </c>
      <c r="L66" s="579" t="s">
        <v>2111</v>
      </c>
      <c r="M66" s="146">
        <v>5000000</v>
      </c>
      <c r="N66" s="203"/>
      <c r="O66" s="235"/>
      <c r="P66" s="204"/>
      <c r="Q66" s="217"/>
      <c r="R66" s="213"/>
      <c r="S66" s="146"/>
      <c r="T66" s="170"/>
      <c r="U66" s="684"/>
      <c r="V66" s="684"/>
      <c r="W66" s="684"/>
      <c r="X66" s="684"/>
      <c r="Y66" s="684"/>
      <c r="Z66" s="684"/>
    </row>
    <row r="67" spans="1:26" ht="80.099999999999994" customHeight="1">
      <c r="A67" s="577" t="s">
        <v>581</v>
      </c>
      <c r="B67" s="132" t="s">
        <v>582</v>
      </c>
      <c r="C67" s="132" t="s">
        <v>583</v>
      </c>
      <c r="D67" s="578" t="s">
        <v>584</v>
      </c>
      <c r="E67" s="579" t="s">
        <v>585</v>
      </c>
      <c r="F67" s="578" t="s">
        <v>636</v>
      </c>
      <c r="G67" s="579" t="s">
        <v>637</v>
      </c>
      <c r="H67" s="580"/>
      <c r="I67" s="581" t="s">
        <v>191</v>
      </c>
      <c r="J67" s="145" t="s">
        <v>2129</v>
      </c>
      <c r="K67" s="133">
        <v>5000000</v>
      </c>
      <c r="L67" s="579" t="s">
        <v>2129</v>
      </c>
      <c r="M67" s="146">
        <v>5000000</v>
      </c>
      <c r="N67" s="203"/>
      <c r="O67" s="235"/>
      <c r="P67" s="204"/>
      <c r="Q67" s="217"/>
      <c r="R67" s="249"/>
      <c r="S67" s="146"/>
      <c r="T67" s="170"/>
      <c r="U67" s="684"/>
      <c r="V67" s="684"/>
      <c r="W67" s="684"/>
      <c r="X67" s="684"/>
      <c r="Y67" s="684"/>
      <c r="Z67" s="684"/>
    </row>
    <row r="68" spans="1:26" ht="80.099999999999994" customHeight="1">
      <c r="A68" s="577" t="s">
        <v>58</v>
      </c>
      <c r="B68" s="132" t="s">
        <v>80</v>
      </c>
      <c r="C68" s="132" t="s">
        <v>677</v>
      </c>
      <c r="D68" s="578" t="s">
        <v>678</v>
      </c>
      <c r="E68" s="579" t="s">
        <v>679</v>
      </c>
      <c r="F68" s="578" t="s">
        <v>696</v>
      </c>
      <c r="G68" s="579" t="s">
        <v>697</v>
      </c>
      <c r="H68" s="580" t="s">
        <v>378</v>
      </c>
      <c r="I68" s="581"/>
      <c r="J68" s="145" t="s">
        <v>2232</v>
      </c>
      <c r="K68" s="133">
        <v>3000000</v>
      </c>
      <c r="L68" s="579" t="s">
        <v>2233</v>
      </c>
      <c r="M68" s="146">
        <v>3000000</v>
      </c>
      <c r="N68" s="203"/>
      <c r="O68" s="235"/>
      <c r="P68" s="204"/>
      <c r="Q68" s="217"/>
      <c r="R68" s="213"/>
      <c r="S68" s="146"/>
      <c r="T68" s="170"/>
      <c r="U68" s="684"/>
      <c r="V68" s="684"/>
      <c r="W68" s="684"/>
      <c r="X68" s="684"/>
      <c r="Y68" s="684"/>
      <c r="Z68" s="684"/>
    </row>
    <row r="69" spans="1:26" ht="80.099999999999994" customHeight="1">
      <c r="A69" s="577" t="s">
        <v>58</v>
      </c>
      <c r="B69" s="132" t="s">
        <v>80</v>
      </c>
      <c r="C69" s="132" t="s">
        <v>677</v>
      </c>
      <c r="D69" s="578" t="s">
        <v>678</v>
      </c>
      <c r="E69" s="579" t="s">
        <v>679</v>
      </c>
      <c r="F69" s="578" t="s">
        <v>705</v>
      </c>
      <c r="G69" s="579" t="s">
        <v>706</v>
      </c>
      <c r="H69" s="580" t="s">
        <v>378</v>
      </c>
      <c r="I69" s="581"/>
      <c r="J69" s="145" t="s">
        <v>2269</v>
      </c>
      <c r="K69" s="133">
        <v>3000000</v>
      </c>
      <c r="L69" s="579" t="s">
        <v>2270</v>
      </c>
      <c r="M69" s="146">
        <v>3000000</v>
      </c>
      <c r="N69" s="203"/>
      <c r="O69" s="235"/>
      <c r="P69" s="204"/>
      <c r="Q69" s="217"/>
      <c r="R69" s="213"/>
      <c r="S69" s="146"/>
      <c r="T69" s="170"/>
      <c r="U69" s="684"/>
      <c r="V69" s="684"/>
      <c r="W69" s="684"/>
      <c r="X69" s="684"/>
      <c r="Y69" s="684"/>
      <c r="Z69" s="684"/>
    </row>
    <row r="70" spans="1:26" ht="80.099999999999994" customHeight="1">
      <c r="A70" s="145" t="s">
        <v>58</v>
      </c>
      <c r="B70" s="579" t="s">
        <v>80</v>
      </c>
      <c r="C70" s="579" t="s">
        <v>677</v>
      </c>
      <c r="D70" s="579" t="s">
        <v>1101</v>
      </c>
      <c r="E70" s="579" t="s">
        <v>1102</v>
      </c>
      <c r="F70" s="579" t="s">
        <v>1116</v>
      </c>
      <c r="G70" s="579" t="s">
        <v>1118</v>
      </c>
      <c r="H70" s="580" t="s">
        <v>378</v>
      </c>
      <c r="I70" s="581"/>
      <c r="J70" s="145" t="s">
        <v>2319</v>
      </c>
      <c r="K70" s="133">
        <v>3000000</v>
      </c>
      <c r="L70" s="579" t="s">
        <v>2320</v>
      </c>
      <c r="M70" s="146">
        <v>3000000</v>
      </c>
      <c r="N70" s="203"/>
      <c r="O70" s="235"/>
      <c r="P70" s="204"/>
      <c r="Q70" s="217"/>
      <c r="R70" s="213"/>
      <c r="S70" s="146"/>
      <c r="T70" s="170"/>
      <c r="U70" s="684"/>
      <c r="V70" s="684"/>
      <c r="W70" s="684"/>
      <c r="X70" s="684"/>
      <c r="Y70" s="684"/>
      <c r="Z70" s="684"/>
    </row>
    <row r="71" spans="1:26" ht="80.099999999999994" customHeight="1">
      <c r="A71" s="577" t="s">
        <v>58</v>
      </c>
      <c r="B71" s="132" t="s">
        <v>80</v>
      </c>
      <c r="C71" s="132" t="s">
        <v>677</v>
      </c>
      <c r="D71" s="578" t="s">
        <v>710</v>
      </c>
      <c r="E71" s="579" t="s">
        <v>711</v>
      </c>
      <c r="F71" s="578" t="s">
        <v>712</v>
      </c>
      <c r="G71" s="579" t="s">
        <v>713</v>
      </c>
      <c r="H71" s="580" t="s">
        <v>378</v>
      </c>
      <c r="I71" s="581"/>
      <c r="J71" s="145" t="s">
        <v>2380</v>
      </c>
      <c r="K71" s="133">
        <v>3000000</v>
      </c>
      <c r="L71" s="579" t="s">
        <v>2381</v>
      </c>
      <c r="M71" s="146">
        <v>3000000</v>
      </c>
      <c r="N71" s="203"/>
      <c r="O71" s="235"/>
      <c r="P71" s="204"/>
      <c r="Q71" s="217"/>
      <c r="R71" s="213"/>
      <c r="S71" s="146"/>
      <c r="T71" s="170"/>
      <c r="U71" s="684"/>
      <c r="V71" s="684"/>
      <c r="W71" s="684"/>
      <c r="X71" s="684"/>
      <c r="Y71" s="684"/>
      <c r="Z71" s="684"/>
    </row>
    <row r="72" spans="1:26" ht="80.099999999999994" customHeight="1">
      <c r="A72" s="577" t="s">
        <v>58</v>
      </c>
      <c r="B72" s="132" t="s">
        <v>80</v>
      </c>
      <c r="C72" s="132" t="s">
        <v>677</v>
      </c>
      <c r="D72" s="578" t="s">
        <v>710</v>
      </c>
      <c r="E72" s="579" t="s">
        <v>711</v>
      </c>
      <c r="F72" s="578" t="s">
        <v>716</v>
      </c>
      <c r="G72" s="579" t="s">
        <v>815</v>
      </c>
      <c r="H72" s="580" t="s">
        <v>378</v>
      </c>
      <c r="I72" s="581"/>
      <c r="J72" s="145" t="s">
        <v>2384</v>
      </c>
      <c r="K72" s="133">
        <v>3000000</v>
      </c>
      <c r="L72" s="579" t="s">
        <v>2385</v>
      </c>
      <c r="M72" s="146">
        <v>3000000</v>
      </c>
      <c r="N72" s="203"/>
      <c r="O72" s="235"/>
      <c r="P72" s="204"/>
      <c r="Q72" s="217"/>
      <c r="R72" s="213"/>
      <c r="S72" s="146"/>
      <c r="T72" s="170"/>
      <c r="U72" s="684"/>
      <c r="V72" s="684"/>
      <c r="W72" s="684"/>
      <c r="X72" s="684"/>
      <c r="Y72" s="684"/>
      <c r="Z72" s="684"/>
    </row>
    <row r="73" spans="1:26" ht="80.099999999999994" customHeight="1">
      <c r="A73" s="577" t="s">
        <v>58</v>
      </c>
      <c r="B73" s="132" t="s">
        <v>80</v>
      </c>
      <c r="C73" s="132" t="s">
        <v>677</v>
      </c>
      <c r="D73" s="578" t="s">
        <v>710</v>
      </c>
      <c r="E73" s="579" t="s">
        <v>711</v>
      </c>
      <c r="F73" s="578" t="s">
        <v>720</v>
      </c>
      <c r="G73" s="579" t="s">
        <v>721</v>
      </c>
      <c r="H73" s="580" t="s">
        <v>2388</v>
      </c>
      <c r="I73" s="581"/>
      <c r="J73" s="145" t="s">
        <v>2389</v>
      </c>
      <c r="K73" s="133">
        <v>3000000</v>
      </c>
      <c r="L73" s="579" t="s">
        <v>2390</v>
      </c>
      <c r="M73" s="146">
        <v>3000000</v>
      </c>
      <c r="N73" s="203"/>
      <c r="O73" s="235"/>
      <c r="P73" s="204"/>
      <c r="Q73" s="217"/>
      <c r="R73" s="213"/>
      <c r="S73" s="146"/>
      <c r="T73" s="170"/>
      <c r="U73" s="684"/>
      <c r="V73" s="684"/>
      <c r="W73" s="684"/>
      <c r="X73" s="684"/>
      <c r="Y73" s="684"/>
      <c r="Z73" s="684"/>
    </row>
    <row r="74" spans="1:26" ht="80.099999999999994" customHeight="1">
      <c r="A74" s="577" t="s">
        <v>743</v>
      </c>
      <c r="B74" s="132" t="s">
        <v>744</v>
      </c>
      <c r="C74" s="132" t="s">
        <v>745</v>
      </c>
      <c r="D74" s="578" t="s">
        <v>746</v>
      </c>
      <c r="E74" s="579" t="s">
        <v>747</v>
      </c>
      <c r="F74" s="578" t="s">
        <v>748</v>
      </c>
      <c r="G74" s="579" t="s">
        <v>749</v>
      </c>
      <c r="H74" s="580" t="s">
        <v>2388</v>
      </c>
      <c r="I74" s="581"/>
      <c r="J74" s="145" t="s">
        <v>2431</v>
      </c>
      <c r="K74" s="133">
        <v>3000000</v>
      </c>
      <c r="L74" s="579" t="s">
        <v>2432</v>
      </c>
      <c r="M74" s="146">
        <v>3000000</v>
      </c>
      <c r="N74" s="203"/>
      <c r="O74" s="235"/>
      <c r="P74" s="204"/>
      <c r="Q74" s="217"/>
      <c r="R74" s="213"/>
      <c r="S74" s="146"/>
      <c r="T74" s="170"/>
      <c r="U74" s="684"/>
      <c r="V74" s="684"/>
      <c r="W74" s="684"/>
      <c r="X74" s="684"/>
      <c r="Y74" s="684"/>
      <c r="Z74" s="684"/>
    </row>
    <row r="75" spans="1:26" ht="80.099999999999994" customHeight="1">
      <c r="A75" s="577" t="s">
        <v>752</v>
      </c>
      <c r="B75" s="132" t="s">
        <v>753</v>
      </c>
      <c r="C75" s="132" t="s">
        <v>754</v>
      </c>
      <c r="D75" s="578" t="s">
        <v>755</v>
      </c>
      <c r="E75" s="579" t="s">
        <v>756</v>
      </c>
      <c r="F75" s="578" t="s">
        <v>757</v>
      </c>
      <c r="G75" s="579" t="s">
        <v>758</v>
      </c>
      <c r="H75" s="580" t="s">
        <v>2388</v>
      </c>
      <c r="I75" s="581"/>
      <c r="J75" s="145" t="s">
        <v>2433</v>
      </c>
      <c r="K75" s="133">
        <v>3000000</v>
      </c>
      <c r="L75" s="579" t="s">
        <v>2434</v>
      </c>
      <c r="M75" s="146">
        <v>3000000</v>
      </c>
      <c r="N75" s="203"/>
      <c r="O75" s="235"/>
      <c r="P75" s="204"/>
      <c r="Q75" s="217"/>
      <c r="R75" s="213"/>
      <c r="S75" s="146"/>
      <c r="T75" s="170"/>
      <c r="U75" s="684"/>
      <c r="V75" s="684"/>
      <c r="W75" s="684"/>
      <c r="X75" s="684"/>
      <c r="Y75" s="684"/>
      <c r="Z75" s="684"/>
    </row>
    <row r="76" spans="1:26" ht="80.099999999999994" customHeight="1">
      <c r="A76" s="577" t="s">
        <v>752</v>
      </c>
      <c r="B76" s="132" t="s">
        <v>753</v>
      </c>
      <c r="C76" s="132" t="s">
        <v>754</v>
      </c>
      <c r="D76" s="578" t="s">
        <v>762</v>
      </c>
      <c r="E76" s="579" t="s">
        <v>763</v>
      </c>
      <c r="F76" s="578" t="s">
        <v>764</v>
      </c>
      <c r="G76" s="579" t="s">
        <v>765</v>
      </c>
      <c r="H76" s="580" t="s">
        <v>2388</v>
      </c>
      <c r="I76" s="581"/>
      <c r="J76" s="145" t="s">
        <v>2435</v>
      </c>
      <c r="K76" s="133">
        <v>3000000</v>
      </c>
      <c r="L76" s="579" t="s">
        <v>2436</v>
      </c>
      <c r="M76" s="146">
        <v>3000000</v>
      </c>
      <c r="N76" s="203"/>
      <c r="O76" s="235"/>
      <c r="P76" s="204"/>
      <c r="Q76" s="217"/>
      <c r="R76" s="213"/>
      <c r="S76" s="146"/>
      <c r="T76" s="170"/>
      <c r="U76" s="684"/>
      <c r="V76" s="684"/>
      <c r="W76" s="684"/>
      <c r="X76" s="684"/>
      <c r="Y76" s="684"/>
      <c r="Z76" s="684"/>
    </row>
    <row r="77" spans="1:26" ht="80.099999999999994" customHeight="1">
      <c r="A77" s="577" t="s">
        <v>752</v>
      </c>
      <c r="B77" s="132" t="s">
        <v>753</v>
      </c>
      <c r="C77" s="132" t="s">
        <v>768</v>
      </c>
      <c r="D77" s="578" t="s">
        <v>770</v>
      </c>
      <c r="E77" s="579" t="s">
        <v>771</v>
      </c>
      <c r="F77" s="578" t="s">
        <v>772</v>
      </c>
      <c r="G77" s="579" t="s">
        <v>773</v>
      </c>
      <c r="H77" s="580" t="s">
        <v>2388</v>
      </c>
      <c r="I77" s="581"/>
      <c r="J77" s="145" t="s">
        <v>2437</v>
      </c>
      <c r="K77" s="133">
        <v>3000000</v>
      </c>
      <c r="L77" s="579" t="s">
        <v>2438</v>
      </c>
      <c r="M77" s="146">
        <v>3000000</v>
      </c>
      <c r="N77" s="203"/>
      <c r="O77" s="235"/>
      <c r="P77" s="724"/>
      <c r="Q77" s="217"/>
      <c r="R77" s="213"/>
      <c r="S77" s="146"/>
      <c r="T77" s="170"/>
      <c r="U77" s="684"/>
      <c r="V77" s="684"/>
      <c r="W77" s="684"/>
      <c r="X77" s="684"/>
      <c r="Y77" s="684"/>
      <c r="Z77" s="684"/>
    </row>
    <row r="78" spans="1:26" ht="80.099999999999994" customHeight="1">
      <c r="A78" s="577" t="s">
        <v>752</v>
      </c>
      <c r="B78" s="132" t="s">
        <v>753</v>
      </c>
      <c r="C78" s="132" t="s">
        <v>768</v>
      </c>
      <c r="D78" s="578" t="s">
        <v>770</v>
      </c>
      <c r="E78" s="579" t="s">
        <v>771</v>
      </c>
      <c r="F78" s="578" t="s">
        <v>775</v>
      </c>
      <c r="G78" s="579" t="s">
        <v>776</v>
      </c>
      <c r="H78" s="580" t="s">
        <v>378</v>
      </c>
      <c r="I78" s="581"/>
      <c r="J78" s="145" t="s">
        <v>2439</v>
      </c>
      <c r="K78" s="133">
        <v>3000000</v>
      </c>
      <c r="L78" s="579" t="s">
        <v>2440</v>
      </c>
      <c r="M78" s="146">
        <v>3000000</v>
      </c>
      <c r="N78" s="203"/>
      <c r="O78" s="235"/>
      <c r="P78" s="204"/>
      <c r="Q78" s="217"/>
      <c r="R78" s="213"/>
      <c r="S78" s="146"/>
      <c r="T78" s="170"/>
      <c r="U78" s="684"/>
      <c r="V78" s="684"/>
      <c r="W78" s="684"/>
      <c r="X78" s="684"/>
      <c r="Y78" s="684"/>
      <c r="Z78" s="684"/>
    </row>
    <row r="79" spans="1:26" ht="80.099999999999994" customHeight="1">
      <c r="A79" s="577" t="s">
        <v>120</v>
      </c>
      <c r="B79" s="132" t="s">
        <v>122</v>
      </c>
      <c r="C79" s="132" t="s">
        <v>125</v>
      </c>
      <c r="D79" s="578" t="s">
        <v>1788</v>
      </c>
      <c r="E79" s="579" t="s">
        <v>1789</v>
      </c>
      <c r="F79" s="578" t="s">
        <v>1790</v>
      </c>
      <c r="G79" s="579" t="s">
        <v>1791</v>
      </c>
      <c r="H79" s="580" t="s">
        <v>378</v>
      </c>
      <c r="I79" s="581"/>
      <c r="J79" s="145" t="s">
        <v>2442</v>
      </c>
      <c r="K79" s="133">
        <v>2000000</v>
      </c>
      <c r="L79" s="579" t="s">
        <v>2443</v>
      </c>
      <c r="M79" s="146">
        <v>3000000</v>
      </c>
      <c r="N79" s="203"/>
      <c r="O79" s="246"/>
      <c r="P79" s="247"/>
      <c r="Q79" s="221"/>
      <c r="R79" s="213"/>
      <c r="S79" s="146"/>
      <c r="T79" s="170"/>
      <c r="U79" s="684"/>
      <c r="V79" s="684"/>
      <c r="W79" s="684"/>
      <c r="X79" s="684"/>
      <c r="Y79" s="684"/>
      <c r="Z79" s="684"/>
    </row>
    <row r="80" spans="1:26" ht="80.099999999999994" customHeight="1">
      <c r="A80" s="577" t="s">
        <v>120</v>
      </c>
      <c r="B80" s="132" t="s">
        <v>122</v>
      </c>
      <c r="C80" s="132" t="s">
        <v>125</v>
      </c>
      <c r="D80" s="578" t="s">
        <v>126</v>
      </c>
      <c r="E80" s="579" t="s">
        <v>127</v>
      </c>
      <c r="F80" s="578" t="s">
        <v>129</v>
      </c>
      <c r="G80" s="579" t="s">
        <v>132</v>
      </c>
      <c r="H80" s="580" t="s">
        <v>378</v>
      </c>
      <c r="I80" s="581"/>
      <c r="J80" s="147" t="s">
        <v>2444</v>
      </c>
      <c r="K80" s="133">
        <v>2000000</v>
      </c>
      <c r="L80" s="699" t="s">
        <v>2445</v>
      </c>
      <c r="M80" s="146">
        <v>3000000</v>
      </c>
      <c r="N80" s="203"/>
      <c r="O80" s="235"/>
      <c r="P80" s="724"/>
      <c r="Q80" s="217"/>
      <c r="R80" s="213"/>
      <c r="S80" s="146"/>
      <c r="T80" s="170"/>
      <c r="U80" s="684"/>
      <c r="V80" s="684"/>
      <c r="W80" s="684"/>
      <c r="X80" s="684"/>
      <c r="Y80" s="684"/>
      <c r="Z80" s="684"/>
    </row>
    <row r="81" spans="1:26" ht="80.099999999999994" customHeight="1">
      <c r="A81" s="577" t="s">
        <v>781</v>
      </c>
      <c r="B81" s="132" t="s">
        <v>782</v>
      </c>
      <c r="C81" s="132" t="s">
        <v>795</v>
      </c>
      <c r="D81" s="578" t="s">
        <v>784</v>
      </c>
      <c r="E81" s="579" t="s">
        <v>785</v>
      </c>
      <c r="F81" s="578" t="s">
        <v>823</v>
      </c>
      <c r="G81" s="579" t="s">
        <v>824</v>
      </c>
      <c r="H81" s="580" t="s">
        <v>378</v>
      </c>
      <c r="I81" s="581"/>
      <c r="J81" s="145" t="s">
        <v>2446</v>
      </c>
      <c r="K81" s="722">
        <v>3000000</v>
      </c>
      <c r="L81" s="579" t="s">
        <v>2447</v>
      </c>
      <c r="M81" s="146">
        <v>5000000</v>
      </c>
      <c r="N81" s="203"/>
      <c r="O81" s="235"/>
      <c r="P81" s="204"/>
      <c r="Q81" s="217"/>
      <c r="R81" s="213"/>
      <c r="S81" s="146"/>
      <c r="T81" s="170"/>
      <c r="U81" s="684"/>
      <c r="V81" s="684"/>
      <c r="W81" s="684"/>
      <c r="X81" s="684"/>
      <c r="Y81" s="684"/>
      <c r="Z81" s="684"/>
    </row>
    <row r="82" spans="1:26" ht="80.099999999999994" customHeight="1">
      <c r="A82" s="592" t="s">
        <v>781</v>
      </c>
      <c r="B82" s="593" t="s">
        <v>782</v>
      </c>
      <c r="C82" s="593" t="s">
        <v>795</v>
      </c>
      <c r="D82" s="594" t="s">
        <v>784</v>
      </c>
      <c r="E82" s="595" t="s">
        <v>785</v>
      </c>
      <c r="F82" s="594" t="s">
        <v>1519</v>
      </c>
      <c r="G82" s="595" t="s">
        <v>1520</v>
      </c>
      <c r="H82" s="596" t="s">
        <v>378</v>
      </c>
      <c r="I82" s="597"/>
      <c r="J82" s="598" t="s">
        <v>2448</v>
      </c>
      <c r="K82" s="659">
        <v>2000000</v>
      </c>
      <c r="L82" s="595" t="s">
        <v>2449</v>
      </c>
      <c r="M82" s="148">
        <v>3000000</v>
      </c>
      <c r="N82" s="205"/>
      <c r="O82" s="250"/>
      <c r="P82" s="251"/>
      <c r="Q82" s="252"/>
      <c r="R82" s="253"/>
      <c r="S82" s="148"/>
      <c r="T82" s="170"/>
      <c r="U82" s="684"/>
      <c r="V82" s="684"/>
      <c r="W82" s="684"/>
      <c r="X82" s="684"/>
      <c r="Y82" s="684"/>
      <c r="Z82" s="684"/>
    </row>
    <row r="83" spans="1:26" ht="16.5">
      <c r="A83" s="602"/>
      <c r="B83" s="602"/>
      <c r="C83" s="602"/>
      <c r="D83" s="602"/>
      <c r="E83" s="602"/>
      <c r="F83" s="602"/>
      <c r="G83" s="602"/>
      <c r="H83" s="603"/>
      <c r="I83" s="603"/>
      <c r="J83" s="602"/>
      <c r="K83" s="602"/>
      <c r="L83" s="602"/>
      <c r="M83" s="606"/>
      <c r="N83" s="602"/>
      <c r="O83" s="606"/>
      <c r="P83" s="602"/>
      <c r="Q83" s="606"/>
      <c r="R83" s="602"/>
      <c r="S83" s="602"/>
      <c r="T83" s="602"/>
      <c r="U83" s="684"/>
      <c r="V83" s="684"/>
      <c r="W83" s="684"/>
      <c r="X83" s="684"/>
      <c r="Y83" s="684"/>
      <c r="Z83" s="684"/>
    </row>
    <row r="84" spans="1:26" ht="16.5">
      <c r="A84" s="602"/>
      <c r="B84" s="602"/>
      <c r="C84" s="602"/>
      <c r="D84" s="602"/>
      <c r="E84" s="602"/>
      <c r="F84" s="602"/>
      <c r="G84" s="602"/>
      <c r="H84" s="603"/>
      <c r="I84" s="603"/>
      <c r="J84" s="169"/>
      <c r="K84" s="608"/>
      <c r="L84" s="169"/>
      <c r="M84" s="608"/>
      <c r="N84" s="169"/>
      <c r="O84" s="608"/>
      <c r="P84" s="169"/>
      <c r="Q84" s="608"/>
      <c r="R84" s="169"/>
      <c r="S84" s="169"/>
      <c r="T84" s="169"/>
      <c r="U84" s="684"/>
      <c r="V84" s="684"/>
      <c r="W84" s="684"/>
      <c r="X84" s="684"/>
      <c r="Y84" s="684"/>
      <c r="Z84" s="684"/>
    </row>
    <row r="85" spans="1:26" ht="16.5">
      <c r="A85" s="684"/>
      <c r="B85" s="684"/>
      <c r="C85" s="684"/>
      <c r="D85" s="684"/>
      <c r="E85" s="684"/>
      <c r="F85" s="684"/>
      <c r="G85" s="684"/>
      <c r="H85" s="684"/>
      <c r="I85" s="684"/>
      <c r="J85" s="684"/>
      <c r="K85" s="684"/>
      <c r="L85" s="684"/>
      <c r="M85" s="684"/>
      <c r="N85" s="684"/>
      <c r="O85" s="684"/>
      <c r="P85" s="684"/>
      <c r="Q85" s="684"/>
      <c r="R85" s="684"/>
      <c r="S85" s="684"/>
      <c r="T85" s="684"/>
      <c r="U85" s="684"/>
      <c r="V85" s="684"/>
      <c r="W85" s="684"/>
      <c r="X85" s="684"/>
      <c r="Y85" s="684"/>
      <c r="Z85" s="684"/>
    </row>
    <row r="86" spans="1:26" ht="16.5">
      <c r="A86" s="684"/>
      <c r="B86" s="684"/>
      <c r="C86" s="684"/>
      <c r="D86" s="684"/>
      <c r="E86" s="684"/>
      <c r="F86" s="684"/>
      <c r="G86" s="684"/>
      <c r="H86" s="684"/>
      <c r="I86" s="684"/>
      <c r="J86" s="684"/>
      <c r="K86" s="684"/>
      <c r="L86" s="684"/>
      <c r="M86" s="684"/>
      <c r="N86" s="684"/>
      <c r="O86" s="684"/>
      <c r="P86" s="684"/>
      <c r="Q86" s="684"/>
      <c r="R86" s="684"/>
      <c r="S86" s="684"/>
      <c r="T86" s="684"/>
      <c r="U86" s="684"/>
      <c r="V86" s="684"/>
      <c r="W86" s="684"/>
      <c r="X86" s="684"/>
      <c r="Y86" s="684"/>
      <c r="Z86" s="684"/>
    </row>
    <row r="87" spans="1:26" ht="16.5">
      <c r="A87" s="684"/>
      <c r="B87" s="684"/>
      <c r="C87" s="684"/>
      <c r="D87" s="684"/>
      <c r="E87" s="684"/>
      <c r="F87" s="684"/>
      <c r="G87" s="684"/>
      <c r="H87" s="684"/>
      <c r="I87" s="684"/>
      <c r="J87" s="684"/>
      <c r="K87" s="684"/>
      <c r="L87" s="684"/>
      <c r="M87" s="684"/>
      <c r="N87" s="684"/>
      <c r="O87" s="684"/>
      <c r="P87" s="684"/>
      <c r="Q87" s="684"/>
      <c r="R87" s="684"/>
      <c r="S87" s="684"/>
      <c r="T87" s="684"/>
      <c r="U87" s="684"/>
      <c r="V87" s="684"/>
      <c r="W87" s="684"/>
      <c r="X87" s="684"/>
      <c r="Y87" s="684"/>
      <c r="Z87" s="684"/>
    </row>
    <row r="88" spans="1:26" ht="16.5">
      <c r="A88" s="684"/>
      <c r="B88" s="684"/>
      <c r="C88" s="684"/>
      <c r="D88" s="684"/>
      <c r="E88" s="684"/>
      <c r="F88" s="684"/>
      <c r="G88" s="684"/>
      <c r="H88" s="684"/>
      <c r="I88" s="684"/>
      <c r="J88" s="684"/>
      <c r="K88" s="684"/>
      <c r="L88" s="684"/>
      <c r="M88" s="684"/>
      <c r="N88" s="684"/>
      <c r="O88" s="684"/>
      <c r="P88" s="684"/>
      <c r="Q88" s="684"/>
      <c r="R88" s="684"/>
      <c r="S88" s="684"/>
      <c r="T88" s="684"/>
      <c r="U88" s="684"/>
      <c r="V88" s="684"/>
      <c r="W88" s="684"/>
      <c r="X88" s="684"/>
      <c r="Y88" s="684"/>
      <c r="Z88" s="684"/>
    </row>
    <row r="89" spans="1:26" ht="16.5">
      <c r="A89" s="684"/>
      <c r="B89" s="684"/>
      <c r="C89" s="684"/>
      <c r="D89" s="684"/>
      <c r="E89" s="684"/>
      <c r="F89" s="684"/>
      <c r="G89" s="684"/>
      <c r="H89" s="684"/>
      <c r="I89" s="684"/>
      <c r="J89" s="684"/>
      <c r="K89" s="684"/>
      <c r="L89" s="684"/>
      <c r="M89" s="684"/>
      <c r="N89" s="684"/>
      <c r="O89" s="684"/>
      <c r="P89" s="684"/>
      <c r="Q89" s="684"/>
      <c r="R89" s="684"/>
      <c r="S89" s="684"/>
      <c r="T89" s="684"/>
      <c r="U89" s="684"/>
      <c r="V89" s="684"/>
      <c r="W89" s="684"/>
      <c r="X89" s="684"/>
      <c r="Y89" s="684"/>
      <c r="Z89" s="684"/>
    </row>
    <row r="90" spans="1:26" ht="16.5">
      <c r="A90" s="684"/>
      <c r="B90" s="684"/>
      <c r="C90" s="684"/>
      <c r="D90" s="684"/>
      <c r="E90" s="684"/>
      <c r="F90" s="684"/>
      <c r="G90" s="684"/>
      <c r="H90" s="684"/>
      <c r="I90" s="684"/>
      <c r="J90" s="684"/>
      <c r="K90" s="684"/>
      <c r="L90" s="684"/>
      <c r="M90" s="684"/>
      <c r="N90" s="684"/>
      <c r="O90" s="684"/>
      <c r="P90" s="684"/>
      <c r="Q90" s="684"/>
      <c r="R90" s="684"/>
      <c r="S90" s="684"/>
      <c r="T90" s="684"/>
      <c r="U90" s="684"/>
      <c r="V90" s="684"/>
      <c r="W90" s="684"/>
      <c r="X90" s="684"/>
      <c r="Y90" s="684"/>
      <c r="Z90" s="684"/>
    </row>
    <row r="91" spans="1:26" ht="16.5">
      <c r="A91" s="684"/>
      <c r="B91" s="684"/>
      <c r="C91" s="684"/>
      <c r="D91" s="684"/>
      <c r="E91" s="684"/>
      <c r="F91" s="684"/>
      <c r="G91" s="684"/>
      <c r="H91" s="684"/>
      <c r="I91" s="684"/>
      <c r="J91" s="684"/>
      <c r="K91" s="684"/>
      <c r="L91" s="684"/>
      <c r="M91" s="684"/>
      <c r="N91" s="684"/>
      <c r="O91" s="684"/>
      <c r="P91" s="684"/>
      <c r="Q91" s="684"/>
      <c r="R91" s="684"/>
      <c r="S91" s="684"/>
      <c r="T91" s="684"/>
      <c r="U91" s="684"/>
      <c r="V91" s="684"/>
      <c r="W91" s="684"/>
      <c r="X91" s="684"/>
      <c r="Y91" s="684"/>
      <c r="Z91" s="684"/>
    </row>
    <row r="92" spans="1:26" ht="16.5">
      <c r="A92" s="684"/>
      <c r="B92" s="684"/>
      <c r="C92" s="684"/>
      <c r="D92" s="684"/>
      <c r="E92" s="684"/>
      <c r="F92" s="684"/>
      <c r="G92" s="684"/>
      <c r="H92" s="684"/>
      <c r="I92" s="684"/>
      <c r="J92" s="684"/>
      <c r="K92" s="684"/>
      <c r="L92" s="684"/>
      <c r="M92" s="684"/>
      <c r="N92" s="684"/>
      <c r="O92" s="684"/>
      <c r="P92" s="684"/>
      <c r="Q92" s="684"/>
      <c r="R92" s="684"/>
      <c r="S92" s="684"/>
      <c r="T92" s="684"/>
      <c r="U92" s="684"/>
      <c r="V92" s="684"/>
      <c r="W92" s="684"/>
      <c r="X92" s="684"/>
      <c r="Y92" s="684"/>
      <c r="Z92" s="684"/>
    </row>
    <row r="93" spans="1:26" ht="16.5">
      <c r="A93" s="684"/>
      <c r="B93" s="684"/>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row>
    <row r="94" spans="1:26" ht="16.5">
      <c r="A94" s="684"/>
      <c r="B94" s="684"/>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row>
    <row r="95" spans="1:26" ht="16.5">
      <c r="A95" s="684"/>
      <c r="B95" s="684"/>
      <c r="C95" s="684"/>
      <c r="D95" s="684"/>
      <c r="E95" s="684"/>
      <c r="F95" s="684"/>
      <c r="G95" s="684"/>
      <c r="H95" s="684"/>
      <c r="I95" s="684"/>
      <c r="J95" s="684"/>
      <c r="K95" s="684"/>
      <c r="L95" s="684"/>
      <c r="M95" s="684"/>
      <c r="N95" s="684"/>
      <c r="O95" s="684"/>
      <c r="P95" s="684"/>
      <c r="Q95" s="684"/>
      <c r="R95" s="684"/>
      <c r="S95" s="684"/>
      <c r="T95" s="684"/>
      <c r="U95" s="684"/>
      <c r="V95" s="684"/>
      <c r="W95" s="684"/>
      <c r="X95" s="684"/>
      <c r="Y95" s="684"/>
      <c r="Z95" s="684"/>
    </row>
    <row r="96" spans="1:26" ht="16.5">
      <c r="A96" s="684"/>
      <c r="B96" s="684"/>
      <c r="C96" s="684"/>
      <c r="D96" s="684"/>
      <c r="E96" s="684"/>
      <c r="F96" s="684"/>
      <c r="G96" s="684"/>
      <c r="H96" s="684"/>
      <c r="I96" s="684"/>
      <c r="J96" s="684"/>
      <c r="K96" s="684"/>
      <c r="L96" s="684"/>
      <c r="M96" s="684"/>
      <c r="N96" s="684"/>
      <c r="O96" s="684"/>
      <c r="P96" s="684"/>
      <c r="Q96" s="684"/>
      <c r="R96" s="684"/>
      <c r="S96" s="684"/>
      <c r="T96" s="684"/>
      <c r="U96" s="684"/>
      <c r="V96" s="684"/>
      <c r="W96" s="684"/>
      <c r="X96" s="684"/>
      <c r="Y96" s="684"/>
      <c r="Z96" s="684"/>
    </row>
    <row r="97" spans="1:26" ht="16.5">
      <c r="A97" s="684"/>
      <c r="B97" s="684"/>
      <c r="C97" s="684"/>
      <c r="D97" s="684"/>
      <c r="E97" s="684"/>
      <c r="F97" s="684"/>
      <c r="G97" s="684"/>
      <c r="H97" s="684"/>
      <c r="I97" s="684"/>
      <c r="J97" s="684"/>
      <c r="K97" s="684"/>
      <c r="L97" s="684"/>
      <c r="M97" s="684"/>
      <c r="N97" s="684"/>
      <c r="O97" s="684"/>
      <c r="P97" s="684"/>
      <c r="Q97" s="684"/>
      <c r="R97" s="684"/>
      <c r="S97" s="684"/>
      <c r="T97" s="684"/>
      <c r="U97" s="684"/>
      <c r="V97" s="684"/>
      <c r="W97" s="684"/>
      <c r="X97" s="684"/>
      <c r="Y97" s="684"/>
      <c r="Z97" s="684"/>
    </row>
    <row r="98" spans="1:26" ht="16.5">
      <c r="A98" s="684"/>
      <c r="B98" s="684"/>
      <c r="C98" s="684"/>
      <c r="D98" s="684"/>
      <c r="E98" s="684"/>
      <c r="F98" s="684"/>
      <c r="G98" s="684"/>
      <c r="H98" s="684"/>
      <c r="I98" s="684"/>
      <c r="J98" s="684"/>
      <c r="K98" s="684"/>
      <c r="L98" s="684"/>
      <c r="M98" s="684"/>
      <c r="N98" s="684"/>
      <c r="O98" s="684"/>
      <c r="P98" s="684"/>
      <c r="Q98" s="684"/>
      <c r="R98" s="684"/>
      <c r="S98" s="684"/>
      <c r="T98" s="684"/>
      <c r="U98" s="684"/>
      <c r="V98" s="684"/>
      <c r="W98" s="684"/>
      <c r="X98" s="684"/>
      <c r="Y98" s="684"/>
      <c r="Z98" s="684"/>
    </row>
    <row r="99" spans="1:26" ht="16.5">
      <c r="A99" s="684"/>
      <c r="B99" s="684"/>
      <c r="C99" s="684"/>
      <c r="D99" s="684"/>
      <c r="E99" s="684"/>
      <c r="F99" s="684"/>
      <c r="G99" s="684"/>
      <c r="H99" s="684"/>
      <c r="I99" s="684"/>
      <c r="J99" s="684"/>
      <c r="K99" s="684"/>
      <c r="L99" s="684"/>
      <c r="M99" s="684"/>
      <c r="N99" s="684"/>
      <c r="O99" s="684"/>
      <c r="P99" s="684"/>
      <c r="Q99" s="684"/>
      <c r="R99" s="684"/>
      <c r="S99" s="684"/>
      <c r="T99" s="684"/>
      <c r="U99" s="684"/>
      <c r="V99" s="684"/>
      <c r="W99" s="684"/>
      <c r="X99" s="684"/>
      <c r="Y99" s="684"/>
      <c r="Z99" s="684"/>
    </row>
    <row r="100" spans="1:26" ht="16.5">
      <c r="A100" s="684"/>
      <c r="B100" s="684"/>
      <c r="C100" s="684"/>
      <c r="D100" s="684"/>
      <c r="E100" s="684"/>
      <c r="F100" s="684"/>
      <c r="G100" s="684"/>
      <c r="H100" s="684"/>
      <c r="I100" s="684"/>
      <c r="J100" s="684"/>
      <c r="K100" s="684"/>
      <c r="L100" s="684"/>
      <c r="M100" s="684"/>
      <c r="N100" s="684"/>
      <c r="O100" s="684"/>
      <c r="P100" s="684"/>
      <c r="Q100" s="684"/>
      <c r="R100" s="684"/>
      <c r="S100" s="684"/>
      <c r="T100" s="684"/>
      <c r="U100" s="684"/>
      <c r="V100" s="684"/>
      <c r="W100" s="684"/>
      <c r="X100" s="684"/>
      <c r="Y100" s="684"/>
      <c r="Z100" s="684"/>
    </row>
    <row r="101" spans="1:26" ht="16.5">
      <c r="A101" s="684"/>
      <c r="B101" s="684"/>
      <c r="C101" s="684"/>
      <c r="D101" s="684"/>
      <c r="E101" s="684"/>
      <c r="F101" s="684"/>
      <c r="G101" s="684"/>
      <c r="H101" s="684"/>
      <c r="I101" s="684"/>
      <c r="J101" s="684"/>
      <c r="K101" s="684"/>
      <c r="L101" s="684"/>
      <c r="M101" s="684"/>
      <c r="N101" s="684"/>
      <c r="O101" s="684"/>
      <c r="P101" s="684"/>
      <c r="Q101" s="684"/>
      <c r="R101" s="684"/>
      <c r="S101" s="684"/>
      <c r="T101" s="684"/>
      <c r="U101" s="684"/>
      <c r="V101" s="684"/>
      <c r="W101" s="684"/>
      <c r="X101" s="684"/>
      <c r="Y101" s="684"/>
      <c r="Z101" s="684"/>
    </row>
    <row r="102" spans="1:26" ht="16.5">
      <c r="A102" s="684"/>
      <c r="B102" s="684"/>
      <c r="C102" s="684"/>
      <c r="D102" s="684"/>
      <c r="E102" s="684"/>
      <c r="F102" s="684"/>
      <c r="G102" s="684"/>
      <c r="H102" s="684"/>
      <c r="I102" s="684"/>
      <c r="J102" s="684"/>
      <c r="K102" s="684"/>
      <c r="L102" s="684"/>
      <c r="M102" s="684"/>
      <c r="N102" s="684"/>
      <c r="O102" s="684"/>
      <c r="P102" s="684"/>
      <c r="Q102" s="684"/>
      <c r="R102" s="684"/>
      <c r="S102" s="684"/>
      <c r="T102" s="684"/>
      <c r="U102" s="684"/>
      <c r="V102" s="684"/>
      <c r="W102" s="684"/>
      <c r="X102" s="684"/>
      <c r="Y102" s="684"/>
      <c r="Z102" s="684"/>
    </row>
    <row r="103" spans="1:26" ht="16.5">
      <c r="A103" s="684"/>
      <c r="B103" s="684"/>
      <c r="C103" s="684"/>
      <c r="D103" s="684"/>
      <c r="E103" s="684"/>
      <c r="F103" s="684"/>
      <c r="G103" s="684"/>
      <c r="H103" s="684"/>
      <c r="I103" s="684"/>
      <c r="J103" s="684"/>
      <c r="K103" s="684"/>
      <c r="L103" s="684"/>
      <c r="M103" s="684"/>
      <c r="N103" s="684"/>
      <c r="O103" s="684"/>
      <c r="P103" s="684"/>
      <c r="Q103" s="684"/>
      <c r="R103" s="684"/>
      <c r="S103" s="684"/>
      <c r="T103" s="684"/>
      <c r="U103" s="684"/>
      <c r="V103" s="684"/>
      <c r="W103" s="684"/>
      <c r="X103" s="684"/>
      <c r="Y103" s="684"/>
      <c r="Z103" s="684"/>
    </row>
    <row r="104" spans="1:26" ht="16.5">
      <c r="A104" s="684"/>
      <c r="B104" s="684"/>
      <c r="C104" s="684"/>
      <c r="D104" s="684"/>
      <c r="E104" s="684"/>
      <c r="F104" s="684"/>
      <c r="G104" s="684"/>
      <c r="H104" s="684"/>
      <c r="I104" s="684"/>
      <c r="J104" s="684"/>
      <c r="K104" s="684"/>
      <c r="L104" s="684"/>
      <c r="M104" s="684"/>
      <c r="N104" s="684"/>
      <c r="O104" s="684"/>
      <c r="P104" s="684"/>
      <c r="Q104" s="684"/>
      <c r="R104" s="684"/>
      <c r="S104" s="684"/>
      <c r="T104" s="684"/>
      <c r="U104" s="684"/>
      <c r="V104" s="684"/>
      <c r="W104" s="684"/>
      <c r="X104" s="684"/>
      <c r="Y104" s="684"/>
      <c r="Z104" s="684"/>
    </row>
    <row r="105" spans="1:26" ht="16.5">
      <c r="A105" s="684"/>
      <c r="B105" s="684"/>
      <c r="C105" s="684"/>
      <c r="D105" s="684"/>
      <c r="E105" s="684"/>
      <c r="F105" s="684"/>
      <c r="G105" s="684"/>
      <c r="H105" s="684"/>
      <c r="I105" s="684"/>
      <c r="J105" s="684"/>
      <c r="K105" s="684"/>
      <c r="L105" s="684"/>
      <c r="M105" s="684"/>
      <c r="N105" s="684"/>
      <c r="O105" s="684"/>
      <c r="P105" s="684"/>
      <c r="Q105" s="684"/>
      <c r="R105" s="684"/>
      <c r="S105" s="684"/>
      <c r="T105" s="684"/>
      <c r="U105" s="684"/>
      <c r="V105" s="684"/>
      <c r="W105" s="684"/>
      <c r="X105" s="684"/>
      <c r="Y105" s="684"/>
      <c r="Z105" s="684"/>
    </row>
    <row r="106" spans="1:26" ht="16.5">
      <c r="A106" s="684"/>
      <c r="B106" s="684"/>
      <c r="C106" s="684"/>
      <c r="D106" s="684"/>
      <c r="E106" s="684"/>
      <c r="F106" s="684"/>
      <c r="G106" s="684"/>
      <c r="H106" s="684"/>
      <c r="I106" s="684"/>
      <c r="J106" s="684"/>
      <c r="K106" s="684"/>
      <c r="L106" s="684"/>
      <c r="M106" s="684"/>
      <c r="N106" s="684"/>
      <c r="O106" s="684"/>
      <c r="P106" s="684"/>
      <c r="Q106" s="684"/>
      <c r="R106" s="684"/>
      <c r="S106" s="684"/>
      <c r="T106" s="684"/>
      <c r="U106" s="684"/>
      <c r="V106" s="684"/>
      <c r="W106" s="684"/>
      <c r="X106" s="684"/>
      <c r="Y106" s="684"/>
      <c r="Z106" s="684"/>
    </row>
    <row r="107" spans="1:26" ht="16.5">
      <c r="A107" s="684"/>
      <c r="B107" s="684"/>
      <c r="C107" s="684"/>
      <c r="D107" s="684"/>
      <c r="E107" s="684"/>
      <c r="F107" s="684"/>
      <c r="G107" s="684"/>
      <c r="H107" s="684"/>
      <c r="I107" s="684"/>
      <c r="J107" s="684"/>
      <c r="K107" s="684"/>
      <c r="L107" s="684"/>
      <c r="M107" s="684"/>
      <c r="N107" s="684"/>
      <c r="O107" s="684"/>
      <c r="P107" s="684"/>
      <c r="Q107" s="684"/>
      <c r="R107" s="684"/>
      <c r="S107" s="684"/>
      <c r="T107" s="684"/>
      <c r="U107" s="684"/>
      <c r="V107" s="684"/>
      <c r="W107" s="684"/>
      <c r="X107" s="684"/>
      <c r="Y107" s="684"/>
      <c r="Z107" s="684"/>
    </row>
    <row r="108" spans="1:26" ht="16.5">
      <c r="A108" s="684"/>
      <c r="B108" s="684"/>
      <c r="C108" s="684"/>
      <c r="D108" s="684"/>
      <c r="E108" s="684"/>
      <c r="F108" s="684"/>
      <c r="G108" s="684"/>
      <c r="H108" s="684"/>
      <c r="I108" s="684"/>
      <c r="J108" s="684"/>
      <c r="K108" s="684"/>
      <c r="L108" s="684"/>
      <c r="M108" s="684"/>
      <c r="N108" s="684"/>
      <c r="O108" s="684"/>
      <c r="P108" s="684"/>
      <c r="Q108" s="684"/>
      <c r="R108" s="684"/>
      <c r="S108" s="684"/>
      <c r="T108" s="684"/>
      <c r="U108" s="684"/>
      <c r="V108" s="684"/>
      <c r="W108" s="684"/>
      <c r="X108" s="684"/>
      <c r="Y108" s="684"/>
      <c r="Z108" s="684"/>
    </row>
    <row r="109" spans="1:26" ht="16.5">
      <c r="A109" s="684"/>
      <c r="B109" s="684"/>
      <c r="C109" s="684"/>
      <c r="D109" s="684"/>
      <c r="E109" s="684"/>
      <c r="F109" s="684"/>
      <c r="G109" s="684"/>
      <c r="H109" s="684"/>
      <c r="I109" s="684"/>
      <c r="J109" s="684"/>
      <c r="K109" s="684"/>
      <c r="L109" s="684"/>
      <c r="M109" s="684"/>
      <c r="N109" s="684"/>
      <c r="O109" s="684"/>
      <c r="P109" s="684"/>
      <c r="Q109" s="684"/>
      <c r="R109" s="684"/>
      <c r="S109" s="684"/>
      <c r="T109" s="684"/>
      <c r="U109" s="684"/>
      <c r="V109" s="684"/>
      <c r="W109" s="684"/>
      <c r="X109" s="684"/>
      <c r="Y109" s="684"/>
      <c r="Z109" s="684"/>
    </row>
    <row r="110" spans="1:26" ht="16.5">
      <c r="A110" s="684"/>
      <c r="B110" s="684"/>
      <c r="C110" s="684"/>
      <c r="D110" s="684"/>
      <c r="E110" s="684"/>
      <c r="F110" s="684"/>
      <c r="G110" s="684"/>
      <c r="H110" s="684"/>
      <c r="I110" s="684"/>
      <c r="J110" s="684"/>
      <c r="K110" s="684"/>
      <c r="L110" s="684"/>
      <c r="M110" s="684"/>
      <c r="N110" s="684"/>
      <c r="O110" s="684"/>
      <c r="P110" s="684"/>
      <c r="Q110" s="684"/>
      <c r="R110" s="684"/>
      <c r="S110" s="684"/>
      <c r="T110" s="684"/>
      <c r="U110" s="684"/>
      <c r="V110" s="684"/>
      <c r="W110" s="684"/>
      <c r="X110" s="684"/>
      <c r="Y110" s="684"/>
      <c r="Z110" s="684"/>
    </row>
    <row r="111" spans="1:26" ht="16.5">
      <c r="A111" s="684"/>
      <c r="B111" s="684"/>
      <c r="C111" s="684"/>
      <c r="D111" s="684"/>
      <c r="E111" s="684"/>
      <c r="F111" s="684"/>
      <c r="G111" s="684"/>
      <c r="H111" s="684"/>
      <c r="I111" s="684"/>
      <c r="J111" s="684"/>
      <c r="K111" s="684"/>
      <c r="L111" s="684"/>
      <c r="M111" s="684"/>
      <c r="N111" s="684"/>
      <c r="O111" s="684"/>
      <c r="P111" s="684"/>
      <c r="Q111" s="684"/>
      <c r="R111" s="684"/>
      <c r="S111" s="684"/>
      <c r="T111" s="684"/>
      <c r="U111" s="684"/>
      <c r="V111" s="684"/>
      <c r="W111" s="684"/>
      <c r="X111" s="684"/>
      <c r="Y111" s="684"/>
      <c r="Z111" s="684"/>
    </row>
    <row r="112" spans="1:26" ht="16.5">
      <c r="A112" s="684"/>
      <c r="B112" s="684"/>
      <c r="C112" s="684"/>
      <c r="D112" s="684"/>
      <c r="E112" s="684"/>
      <c r="F112" s="684"/>
      <c r="G112" s="684"/>
      <c r="H112" s="684"/>
      <c r="I112" s="684"/>
      <c r="J112" s="684"/>
      <c r="K112" s="684"/>
      <c r="L112" s="684"/>
      <c r="M112" s="684"/>
      <c r="N112" s="684"/>
      <c r="O112" s="684"/>
      <c r="P112" s="684"/>
      <c r="Q112" s="684"/>
      <c r="R112" s="684"/>
      <c r="S112" s="684"/>
      <c r="T112" s="684"/>
      <c r="U112" s="684"/>
      <c r="V112" s="684"/>
      <c r="W112" s="684"/>
      <c r="X112" s="684"/>
      <c r="Y112" s="684"/>
      <c r="Z112" s="684"/>
    </row>
    <row r="113" spans="1:26" ht="16.5">
      <c r="A113" s="684"/>
      <c r="B113" s="684"/>
      <c r="C113" s="684"/>
      <c r="D113" s="684"/>
      <c r="E113" s="684"/>
      <c r="F113" s="684"/>
      <c r="G113" s="684"/>
      <c r="H113" s="684"/>
      <c r="I113" s="684"/>
      <c r="J113" s="684"/>
      <c r="K113" s="684"/>
      <c r="L113" s="684"/>
      <c r="M113" s="684"/>
      <c r="N113" s="684"/>
      <c r="O113" s="684"/>
      <c r="P113" s="684"/>
      <c r="Q113" s="684"/>
      <c r="R113" s="684"/>
      <c r="S113" s="684"/>
      <c r="T113" s="684"/>
      <c r="U113" s="684"/>
      <c r="V113" s="684"/>
      <c r="W113" s="684"/>
      <c r="X113" s="684"/>
      <c r="Y113" s="684"/>
      <c r="Z113" s="684"/>
    </row>
    <row r="114" spans="1:26" ht="16.5">
      <c r="A114" s="684"/>
      <c r="B114" s="684"/>
      <c r="C114" s="684"/>
      <c r="D114" s="684"/>
      <c r="E114" s="684"/>
      <c r="F114" s="684"/>
      <c r="G114" s="684"/>
      <c r="H114" s="684"/>
      <c r="I114" s="684"/>
      <c r="J114" s="684"/>
      <c r="K114" s="684"/>
      <c r="L114" s="684"/>
      <c r="M114" s="684"/>
      <c r="N114" s="684"/>
      <c r="O114" s="684"/>
      <c r="P114" s="684"/>
      <c r="Q114" s="684"/>
      <c r="R114" s="684"/>
      <c r="S114" s="684"/>
      <c r="T114" s="684"/>
      <c r="U114" s="684"/>
      <c r="V114" s="684"/>
      <c r="W114" s="684"/>
      <c r="X114" s="684"/>
      <c r="Y114" s="684"/>
      <c r="Z114" s="684"/>
    </row>
    <row r="115" spans="1:26" ht="16.5">
      <c r="A115" s="684"/>
      <c r="B115" s="684"/>
      <c r="C115" s="684"/>
      <c r="D115" s="684"/>
      <c r="E115" s="684"/>
      <c r="F115" s="684"/>
      <c r="G115" s="684"/>
      <c r="H115" s="684"/>
      <c r="I115" s="684"/>
      <c r="J115" s="684"/>
      <c r="K115" s="684"/>
      <c r="L115" s="684"/>
      <c r="M115" s="684"/>
      <c r="N115" s="684"/>
      <c r="O115" s="684"/>
      <c r="P115" s="684"/>
      <c r="Q115" s="684"/>
      <c r="R115" s="684"/>
      <c r="S115" s="684"/>
      <c r="T115" s="684"/>
      <c r="U115" s="684"/>
      <c r="V115" s="684"/>
      <c r="W115" s="684"/>
      <c r="X115" s="684"/>
      <c r="Y115" s="684"/>
      <c r="Z115" s="684"/>
    </row>
    <row r="116" spans="1:26" ht="16.5">
      <c r="A116" s="684"/>
      <c r="B116" s="684"/>
      <c r="C116" s="684"/>
      <c r="D116" s="684"/>
      <c r="E116" s="684"/>
      <c r="F116" s="684"/>
      <c r="G116" s="684"/>
      <c r="H116" s="684"/>
      <c r="I116" s="684"/>
      <c r="J116" s="684"/>
      <c r="K116" s="684"/>
      <c r="L116" s="684"/>
      <c r="M116" s="684"/>
      <c r="N116" s="684"/>
      <c r="O116" s="684"/>
      <c r="P116" s="684"/>
      <c r="Q116" s="684"/>
      <c r="R116" s="684"/>
      <c r="S116" s="684"/>
      <c r="T116" s="684"/>
      <c r="U116" s="684"/>
      <c r="V116" s="684"/>
      <c r="W116" s="684"/>
      <c r="X116" s="684"/>
      <c r="Y116" s="684"/>
      <c r="Z116" s="684"/>
    </row>
    <row r="117" spans="1:26" ht="16.5">
      <c r="A117" s="684"/>
      <c r="B117" s="684"/>
      <c r="C117" s="684"/>
      <c r="D117" s="684"/>
      <c r="E117" s="684"/>
      <c r="F117" s="684"/>
      <c r="G117" s="684"/>
      <c r="H117" s="684"/>
      <c r="I117" s="684"/>
      <c r="J117" s="684"/>
      <c r="K117" s="684"/>
      <c r="L117" s="684"/>
      <c r="M117" s="684"/>
      <c r="N117" s="684"/>
      <c r="O117" s="684"/>
      <c r="P117" s="684"/>
      <c r="Q117" s="684"/>
      <c r="R117" s="684"/>
      <c r="S117" s="684"/>
      <c r="T117" s="684"/>
      <c r="U117" s="684"/>
      <c r="V117" s="684"/>
      <c r="W117" s="684"/>
      <c r="X117" s="684"/>
      <c r="Y117" s="684"/>
      <c r="Z117" s="684"/>
    </row>
    <row r="118" spans="1:26" ht="16.5">
      <c r="A118" s="684"/>
      <c r="B118" s="684"/>
      <c r="C118" s="684"/>
      <c r="D118" s="684"/>
      <c r="E118" s="684"/>
      <c r="F118" s="684"/>
      <c r="G118" s="684"/>
      <c r="H118" s="684"/>
      <c r="I118" s="684"/>
      <c r="J118" s="684"/>
      <c r="K118" s="684"/>
      <c r="L118" s="684"/>
      <c r="M118" s="684"/>
      <c r="N118" s="684"/>
      <c r="O118" s="684"/>
      <c r="P118" s="684"/>
      <c r="Q118" s="684"/>
      <c r="R118" s="684"/>
      <c r="S118" s="684"/>
      <c r="T118" s="684"/>
      <c r="U118" s="684"/>
      <c r="V118" s="684"/>
      <c r="W118" s="684"/>
      <c r="X118" s="684"/>
      <c r="Y118" s="684"/>
      <c r="Z118" s="684"/>
    </row>
    <row r="119" spans="1:26" ht="16.5">
      <c r="A119" s="684"/>
      <c r="B119" s="684"/>
      <c r="C119" s="684"/>
      <c r="D119" s="684"/>
      <c r="E119" s="684"/>
      <c r="F119" s="684"/>
      <c r="G119" s="684"/>
      <c r="H119" s="684"/>
      <c r="I119" s="684"/>
      <c r="J119" s="684"/>
      <c r="K119" s="684"/>
      <c r="L119" s="684"/>
      <c r="M119" s="684"/>
      <c r="N119" s="684"/>
      <c r="O119" s="684"/>
      <c r="P119" s="684"/>
      <c r="Q119" s="684"/>
      <c r="R119" s="684"/>
      <c r="S119" s="684"/>
      <c r="T119" s="684"/>
      <c r="U119" s="684"/>
      <c r="V119" s="684"/>
      <c r="W119" s="684"/>
      <c r="X119" s="684"/>
      <c r="Y119" s="684"/>
      <c r="Z119" s="684"/>
    </row>
    <row r="120" spans="1:26" ht="16.5">
      <c r="A120" s="684"/>
      <c r="B120" s="684"/>
      <c r="C120" s="684"/>
      <c r="D120" s="684"/>
      <c r="E120" s="684"/>
      <c r="F120" s="684"/>
      <c r="G120" s="684"/>
      <c r="H120" s="684"/>
      <c r="I120" s="684"/>
      <c r="J120" s="684"/>
      <c r="K120" s="684"/>
      <c r="L120" s="684"/>
      <c r="M120" s="684"/>
      <c r="N120" s="684"/>
      <c r="O120" s="684"/>
      <c r="P120" s="684"/>
      <c r="Q120" s="684"/>
      <c r="R120" s="684"/>
      <c r="S120" s="684"/>
      <c r="T120" s="684"/>
      <c r="U120" s="684"/>
      <c r="V120" s="684"/>
      <c r="W120" s="684"/>
      <c r="X120" s="684"/>
      <c r="Y120" s="684"/>
      <c r="Z120" s="684"/>
    </row>
    <row r="121" spans="1:26" ht="16.5">
      <c r="A121" s="684"/>
      <c r="B121" s="684"/>
      <c r="C121" s="684"/>
      <c r="D121" s="684"/>
      <c r="E121" s="684"/>
      <c r="F121" s="684"/>
      <c r="G121" s="684"/>
      <c r="H121" s="684"/>
      <c r="I121" s="684"/>
      <c r="J121" s="684"/>
      <c r="K121" s="684"/>
      <c r="L121" s="684"/>
      <c r="M121" s="684"/>
      <c r="N121" s="684"/>
      <c r="O121" s="684"/>
      <c r="P121" s="684"/>
      <c r="Q121" s="684"/>
      <c r="R121" s="684"/>
      <c r="S121" s="684"/>
      <c r="T121" s="684"/>
      <c r="U121" s="684"/>
      <c r="V121" s="684"/>
      <c r="W121" s="684"/>
      <c r="X121" s="684"/>
      <c r="Y121" s="684"/>
      <c r="Z121" s="684"/>
    </row>
    <row r="122" spans="1:26" ht="16.5">
      <c r="A122" s="684"/>
      <c r="B122" s="684"/>
      <c r="C122" s="684"/>
      <c r="D122" s="684"/>
      <c r="E122" s="684"/>
      <c r="F122" s="684"/>
      <c r="G122" s="684"/>
      <c r="H122" s="684"/>
      <c r="I122" s="684"/>
      <c r="J122" s="684"/>
      <c r="K122" s="684"/>
      <c r="L122" s="684"/>
      <c r="M122" s="684"/>
      <c r="N122" s="684"/>
      <c r="O122" s="684"/>
      <c r="P122" s="684"/>
      <c r="Q122" s="684"/>
      <c r="R122" s="684"/>
      <c r="S122" s="684"/>
      <c r="T122" s="684"/>
      <c r="U122" s="684"/>
      <c r="V122" s="684"/>
      <c r="W122" s="684"/>
      <c r="X122" s="684"/>
      <c r="Y122" s="684"/>
      <c r="Z122" s="684"/>
    </row>
    <row r="123" spans="1:26" ht="16.5">
      <c r="A123" s="684"/>
      <c r="B123" s="684"/>
      <c r="C123" s="684"/>
      <c r="D123" s="684"/>
      <c r="E123" s="684"/>
      <c r="F123" s="684"/>
      <c r="G123" s="684"/>
      <c r="H123" s="684"/>
      <c r="I123" s="684"/>
      <c r="J123" s="684"/>
      <c r="K123" s="684"/>
      <c r="L123" s="684"/>
      <c r="M123" s="684"/>
      <c r="N123" s="684"/>
      <c r="O123" s="684"/>
      <c r="P123" s="684"/>
      <c r="Q123" s="684"/>
      <c r="R123" s="684"/>
      <c r="S123" s="684"/>
      <c r="T123" s="684"/>
      <c r="U123" s="684"/>
      <c r="V123" s="684"/>
      <c r="W123" s="684"/>
      <c r="X123" s="684"/>
      <c r="Y123" s="684"/>
      <c r="Z123" s="684"/>
    </row>
    <row r="124" spans="1:26" ht="16.5">
      <c r="A124" s="684"/>
      <c r="B124" s="684"/>
      <c r="C124" s="684"/>
      <c r="D124" s="684"/>
      <c r="E124" s="684"/>
      <c r="F124" s="684"/>
      <c r="G124" s="684"/>
      <c r="H124" s="684"/>
      <c r="I124" s="684"/>
      <c r="J124" s="684"/>
      <c r="K124" s="684"/>
      <c r="L124" s="684"/>
      <c r="M124" s="684"/>
      <c r="N124" s="684"/>
      <c r="O124" s="684"/>
      <c r="P124" s="684"/>
      <c r="Q124" s="684"/>
      <c r="R124" s="684"/>
      <c r="S124" s="684"/>
      <c r="T124" s="684"/>
      <c r="U124" s="684"/>
      <c r="V124" s="684"/>
      <c r="W124" s="684"/>
      <c r="X124" s="684"/>
      <c r="Y124" s="684"/>
      <c r="Z124" s="684"/>
    </row>
    <row r="125" spans="1:26" ht="16.5">
      <c r="A125" s="684"/>
      <c r="B125" s="684"/>
      <c r="C125" s="684"/>
      <c r="D125" s="684"/>
      <c r="E125" s="684"/>
      <c r="F125" s="684"/>
      <c r="G125" s="684"/>
      <c r="H125" s="684"/>
      <c r="I125" s="684"/>
      <c r="J125" s="684"/>
      <c r="K125" s="684"/>
      <c r="L125" s="684"/>
      <c r="M125" s="684"/>
      <c r="N125" s="684"/>
      <c r="O125" s="684"/>
      <c r="P125" s="684"/>
      <c r="Q125" s="684"/>
      <c r="R125" s="684"/>
      <c r="S125" s="684"/>
      <c r="T125" s="684"/>
      <c r="U125" s="684"/>
      <c r="V125" s="684"/>
      <c r="W125" s="684"/>
      <c r="X125" s="684"/>
      <c r="Y125" s="684"/>
      <c r="Z125" s="684"/>
    </row>
    <row r="126" spans="1:26" ht="16.5">
      <c r="A126" s="684"/>
      <c r="B126" s="684"/>
      <c r="C126" s="684"/>
      <c r="D126" s="684"/>
      <c r="E126" s="684"/>
      <c r="F126" s="684"/>
      <c r="G126" s="684"/>
      <c r="H126" s="684"/>
      <c r="I126" s="684"/>
      <c r="J126" s="684"/>
      <c r="K126" s="684"/>
      <c r="L126" s="684"/>
      <c r="M126" s="684"/>
      <c r="N126" s="684"/>
      <c r="O126" s="684"/>
      <c r="P126" s="684"/>
      <c r="Q126" s="684"/>
      <c r="R126" s="684"/>
      <c r="S126" s="684"/>
      <c r="T126" s="684"/>
      <c r="U126" s="684"/>
      <c r="V126" s="684"/>
      <c r="W126" s="684"/>
      <c r="X126" s="684"/>
      <c r="Y126" s="684"/>
      <c r="Z126" s="684"/>
    </row>
    <row r="127" spans="1:26" ht="16.5">
      <c r="A127" s="684"/>
      <c r="B127" s="684"/>
      <c r="C127" s="684"/>
      <c r="D127" s="684"/>
      <c r="E127" s="684"/>
      <c r="F127" s="684"/>
      <c r="G127" s="684"/>
      <c r="H127" s="684"/>
      <c r="I127" s="684"/>
      <c r="J127" s="684"/>
      <c r="K127" s="684"/>
      <c r="L127" s="684"/>
      <c r="M127" s="684"/>
      <c r="N127" s="684"/>
      <c r="O127" s="684"/>
      <c r="P127" s="684"/>
      <c r="Q127" s="684"/>
      <c r="R127" s="684"/>
      <c r="S127" s="684"/>
      <c r="T127" s="684"/>
      <c r="U127" s="684"/>
      <c r="V127" s="684"/>
      <c r="W127" s="684"/>
      <c r="X127" s="684"/>
      <c r="Y127" s="684"/>
      <c r="Z127" s="684"/>
    </row>
    <row r="128" spans="1:26" ht="16.5">
      <c r="A128" s="684"/>
      <c r="B128" s="684"/>
      <c r="C128" s="684"/>
      <c r="D128" s="684"/>
      <c r="E128" s="684"/>
      <c r="F128" s="684"/>
      <c r="G128" s="684"/>
      <c r="H128" s="684"/>
      <c r="I128" s="684"/>
      <c r="J128" s="684"/>
      <c r="K128" s="684"/>
      <c r="L128" s="684"/>
      <c r="M128" s="684"/>
      <c r="N128" s="684"/>
      <c r="O128" s="684"/>
      <c r="P128" s="684"/>
      <c r="Q128" s="684"/>
      <c r="R128" s="684"/>
      <c r="S128" s="684"/>
      <c r="T128" s="684"/>
      <c r="U128" s="684"/>
      <c r="V128" s="684"/>
      <c r="W128" s="684"/>
      <c r="X128" s="684"/>
      <c r="Y128" s="684"/>
      <c r="Z128" s="684"/>
    </row>
    <row r="129" spans="1:26" ht="16.5">
      <c r="A129" s="684"/>
      <c r="B129" s="684"/>
      <c r="C129" s="684"/>
      <c r="D129" s="684"/>
      <c r="E129" s="684"/>
      <c r="F129" s="684"/>
      <c r="G129" s="684"/>
      <c r="H129" s="684"/>
      <c r="I129" s="684"/>
      <c r="J129" s="684"/>
      <c r="K129" s="684"/>
      <c r="L129" s="684"/>
      <c r="M129" s="684"/>
      <c r="N129" s="684"/>
      <c r="O129" s="684"/>
      <c r="P129" s="684"/>
      <c r="Q129" s="684"/>
      <c r="R129" s="684"/>
      <c r="S129" s="684"/>
      <c r="T129" s="684"/>
      <c r="U129" s="684"/>
      <c r="V129" s="684"/>
      <c r="W129" s="684"/>
      <c r="X129" s="684"/>
      <c r="Y129" s="684"/>
      <c r="Z129" s="684"/>
    </row>
    <row r="130" spans="1:26" ht="16.5">
      <c r="A130" s="684"/>
      <c r="B130" s="684"/>
      <c r="C130" s="684"/>
      <c r="D130" s="684"/>
      <c r="E130" s="684"/>
      <c r="F130" s="684"/>
      <c r="G130" s="684"/>
      <c r="H130" s="684"/>
      <c r="I130" s="684"/>
      <c r="J130" s="684"/>
      <c r="K130" s="684"/>
      <c r="L130" s="684"/>
      <c r="M130" s="684"/>
      <c r="N130" s="684"/>
      <c r="O130" s="684"/>
      <c r="P130" s="684"/>
      <c r="Q130" s="684"/>
      <c r="R130" s="684"/>
      <c r="S130" s="684"/>
      <c r="T130" s="684"/>
      <c r="U130" s="684"/>
      <c r="V130" s="684"/>
      <c r="W130" s="684"/>
      <c r="X130" s="684"/>
      <c r="Y130" s="684"/>
      <c r="Z130" s="684"/>
    </row>
    <row r="131" spans="1:26" ht="16.5">
      <c r="A131" s="684"/>
      <c r="B131" s="684"/>
      <c r="C131" s="684"/>
      <c r="D131" s="684"/>
      <c r="E131" s="684"/>
      <c r="F131" s="684"/>
      <c r="G131" s="684"/>
      <c r="H131" s="684"/>
      <c r="I131" s="684"/>
      <c r="J131" s="684"/>
      <c r="K131" s="684"/>
      <c r="L131" s="684"/>
      <c r="M131" s="684"/>
      <c r="N131" s="684"/>
      <c r="O131" s="684"/>
      <c r="P131" s="684"/>
      <c r="Q131" s="684"/>
      <c r="R131" s="684"/>
      <c r="S131" s="684"/>
      <c r="T131" s="684"/>
      <c r="U131" s="684"/>
      <c r="V131" s="684"/>
      <c r="W131" s="684"/>
      <c r="X131" s="684"/>
      <c r="Y131" s="684"/>
      <c r="Z131" s="684"/>
    </row>
    <row r="132" spans="1:26" ht="16.5">
      <c r="A132" s="684"/>
      <c r="B132" s="684"/>
      <c r="C132" s="684"/>
      <c r="D132" s="684"/>
      <c r="E132" s="684"/>
      <c r="F132" s="684"/>
      <c r="G132" s="684"/>
      <c r="H132" s="684"/>
      <c r="I132" s="684"/>
      <c r="J132" s="684"/>
      <c r="K132" s="684"/>
      <c r="L132" s="684"/>
      <c r="M132" s="684"/>
      <c r="N132" s="684"/>
      <c r="O132" s="684"/>
      <c r="P132" s="684"/>
      <c r="Q132" s="684"/>
      <c r="R132" s="684"/>
      <c r="S132" s="684"/>
      <c r="T132" s="684"/>
      <c r="U132" s="684"/>
      <c r="V132" s="684"/>
      <c r="W132" s="684"/>
      <c r="X132" s="684"/>
      <c r="Y132" s="684"/>
      <c r="Z132" s="684"/>
    </row>
    <row r="133" spans="1:26" ht="16.5">
      <c r="A133" s="684"/>
      <c r="B133" s="684"/>
      <c r="C133" s="684"/>
      <c r="D133" s="684"/>
      <c r="E133" s="684"/>
      <c r="F133" s="684"/>
      <c r="G133" s="684"/>
      <c r="H133" s="684"/>
      <c r="I133" s="684"/>
      <c r="J133" s="684"/>
      <c r="K133" s="684"/>
      <c r="L133" s="684"/>
      <c r="M133" s="684"/>
      <c r="N133" s="684"/>
      <c r="O133" s="684"/>
      <c r="P133" s="684"/>
      <c r="Q133" s="684"/>
      <c r="R133" s="684"/>
      <c r="S133" s="684"/>
      <c r="T133" s="684"/>
      <c r="U133" s="684"/>
      <c r="V133" s="684"/>
      <c r="W133" s="684"/>
      <c r="X133" s="684"/>
      <c r="Y133" s="684"/>
      <c r="Z133" s="684"/>
    </row>
    <row r="134" spans="1:26" ht="16.5">
      <c r="A134" s="684"/>
      <c r="B134" s="684"/>
      <c r="C134" s="684"/>
      <c r="D134" s="684"/>
      <c r="E134" s="684"/>
      <c r="F134" s="684"/>
      <c r="G134" s="684"/>
      <c r="H134" s="684"/>
      <c r="I134" s="684"/>
      <c r="J134" s="684"/>
      <c r="K134" s="684"/>
      <c r="L134" s="684"/>
      <c r="M134" s="684"/>
      <c r="N134" s="684"/>
      <c r="O134" s="684"/>
      <c r="P134" s="684"/>
      <c r="Q134" s="684"/>
      <c r="R134" s="684"/>
      <c r="S134" s="684"/>
      <c r="T134" s="684"/>
      <c r="U134" s="684"/>
      <c r="V134" s="684"/>
      <c r="W134" s="684"/>
      <c r="X134" s="684"/>
      <c r="Y134" s="684"/>
      <c r="Z134" s="684"/>
    </row>
    <row r="135" spans="1:26" ht="16.5">
      <c r="A135" s="684"/>
      <c r="B135" s="684"/>
      <c r="C135" s="684"/>
      <c r="D135" s="684"/>
      <c r="E135" s="684"/>
      <c r="F135" s="684"/>
      <c r="G135" s="684"/>
      <c r="H135" s="684"/>
      <c r="I135" s="684"/>
      <c r="J135" s="684"/>
      <c r="K135" s="684"/>
      <c r="L135" s="684"/>
      <c r="M135" s="684"/>
      <c r="N135" s="684"/>
      <c r="O135" s="684"/>
      <c r="P135" s="684"/>
      <c r="Q135" s="684"/>
      <c r="R135" s="684"/>
      <c r="S135" s="684"/>
      <c r="T135" s="684"/>
      <c r="U135" s="684"/>
      <c r="V135" s="684"/>
      <c r="W135" s="684"/>
      <c r="X135" s="684"/>
      <c r="Y135" s="684"/>
      <c r="Z135" s="684"/>
    </row>
    <row r="136" spans="1:26" ht="16.5">
      <c r="A136" s="684"/>
      <c r="B136" s="684"/>
      <c r="C136" s="684"/>
      <c r="D136" s="684"/>
      <c r="E136" s="684"/>
      <c r="F136" s="684"/>
      <c r="G136" s="684"/>
      <c r="H136" s="684"/>
      <c r="I136" s="684"/>
      <c r="J136" s="684"/>
      <c r="K136" s="684"/>
      <c r="L136" s="684"/>
      <c r="M136" s="684"/>
      <c r="N136" s="684"/>
      <c r="O136" s="684"/>
      <c r="P136" s="684"/>
      <c r="Q136" s="684"/>
      <c r="R136" s="684"/>
      <c r="S136" s="684"/>
      <c r="T136" s="684"/>
      <c r="U136" s="684"/>
      <c r="V136" s="684"/>
      <c r="W136" s="684"/>
      <c r="X136" s="684"/>
      <c r="Y136" s="684"/>
      <c r="Z136" s="684"/>
    </row>
    <row r="137" spans="1:26" ht="16.5">
      <c r="A137" s="684"/>
      <c r="B137" s="684"/>
      <c r="C137" s="684"/>
      <c r="D137" s="684"/>
      <c r="E137" s="684"/>
      <c r="F137" s="684"/>
      <c r="G137" s="684"/>
      <c r="H137" s="684"/>
      <c r="I137" s="684"/>
      <c r="J137" s="684"/>
      <c r="K137" s="684"/>
      <c r="L137" s="684"/>
      <c r="M137" s="684"/>
      <c r="N137" s="684"/>
      <c r="O137" s="684"/>
      <c r="P137" s="684"/>
      <c r="Q137" s="684"/>
      <c r="R137" s="684"/>
      <c r="S137" s="684"/>
      <c r="T137" s="684"/>
      <c r="U137" s="684"/>
      <c r="V137" s="684"/>
      <c r="W137" s="684"/>
      <c r="X137" s="684"/>
      <c r="Y137" s="684"/>
      <c r="Z137" s="684"/>
    </row>
    <row r="138" spans="1:26" ht="16.5">
      <c r="A138" s="684"/>
      <c r="B138" s="684"/>
      <c r="C138" s="684"/>
      <c r="D138" s="684"/>
      <c r="E138" s="684"/>
      <c r="F138" s="684"/>
      <c r="G138" s="684"/>
      <c r="H138" s="684"/>
      <c r="I138" s="684"/>
      <c r="J138" s="684"/>
      <c r="K138" s="684"/>
      <c r="L138" s="684"/>
      <c r="M138" s="684"/>
      <c r="N138" s="684"/>
      <c r="O138" s="684"/>
      <c r="P138" s="684"/>
      <c r="Q138" s="684"/>
      <c r="R138" s="684"/>
      <c r="S138" s="684"/>
      <c r="T138" s="684"/>
      <c r="U138" s="684"/>
      <c r="V138" s="684"/>
      <c r="W138" s="684"/>
      <c r="X138" s="684"/>
      <c r="Y138" s="684"/>
      <c r="Z138" s="684"/>
    </row>
    <row r="139" spans="1:26" ht="16.5">
      <c r="A139" s="684"/>
      <c r="B139" s="684"/>
      <c r="C139" s="684"/>
      <c r="D139" s="684"/>
      <c r="E139" s="684"/>
      <c r="F139" s="684"/>
      <c r="G139" s="684"/>
      <c r="H139" s="684"/>
      <c r="I139" s="684"/>
      <c r="J139" s="684"/>
      <c r="K139" s="684"/>
      <c r="L139" s="684"/>
      <c r="M139" s="684"/>
      <c r="N139" s="684"/>
      <c r="O139" s="684"/>
      <c r="P139" s="684"/>
      <c r="Q139" s="684"/>
      <c r="R139" s="684"/>
      <c r="S139" s="684"/>
      <c r="T139" s="684"/>
      <c r="U139" s="684"/>
      <c r="V139" s="684"/>
      <c r="W139" s="684"/>
      <c r="X139" s="684"/>
      <c r="Y139" s="684"/>
      <c r="Z139" s="684"/>
    </row>
    <row r="140" spans="1:26" ht="16.5">
      <c r="A140" s="684"/>
      <c r="B140" s="684"/>
      <c r="C140" s="684"/>
      <c r="D140" s="684"/>
      <c r="E140" s="684"/>
      <c r="F140" s="684"/>
      <c r="G140" s="684"/>
      <c r="H140" s="684"/>
      <c r="I140" s="684"/>
      <c r="J140" s="684"/>
      <c r="K140" s="684"/>
      <c r="L140" s="684"/>
      <c r="M140" s="684"/>
      <c r="N140" s="684"/>
      <c r="O140" s="684"/>
      <c r="P140" s="684"/>
      <c r="Q140" s="684"/>
      <c r="R140" s="684"/>
      <c r="S140" s="684"/>
      <c r="T140" s="684"/>
      <c r="U140" s="684"/>
      <c r="V140" s="684"/>
      <c r="W140" s="684"/>
      <c r="X140" s="684"/>
      <c r="Y140" s="684"/>
      <c r="Z140" s="684"/>
    </row>
    <row r="141" spans="1:26" ht="16.5">
      <c r="A141" s="684"/>
      <c r="B141" s="684"/>
      <c r="C141" s="684"/>
      <c r="D141" s="684"/>
      <c r="E141" s="684"/>
      <c r="F141" s="684"/>
      <c r="G141" s="684"/>
      <c r="H141" s="684"/>
      <c r="I141" s="684"/>
      <c r="J141" s="684"/>
      <c r="K141" s="684"/>
      <c r="L141" s="684"/>
      <c r="M141" s="684"/>
      <c r="N141" s="684"/>
      <c r="O141" s="684"/>
      <c r="P141" s="684"/>
      <c r="Q141" s="684"/>
      <c r="R141" s="684"/>
      <c r="S141" s="684"/>
      <c r="T141" s="684"/>
      <c r="U141" s="684"/>
      <c r="V141" s="684"/>
      <c r="W141" s="684"/>
      <c r="X141" s="684"/>
      <c r="Y141" s="684"/>
      <c r="Z141" s="684"/>
    </row>
    <row r="142" spans="1:26" ht="16.5">
      <c r="A142" s="684"/>
      <c r="B142" s="684"/>
      <c r="C142" s="684"/>
      <c r="D142" s="684"/>
      <c r="E142" s="684"/>
      <c r="F142" s="684"/>
      <c r="G142" s="684"/>
      <c r="H142" s="684"/>
      <c r="I142" s="684"/>
      <c r="J142" s="684"/>
      <c r="K142" s="684"/>
      <c r="L142" s="684"/>
      <c r="M142" s="684"/>
      <c r="N142" s="684"/>
      <c r="O142" s="684"/>
      <c r="P142" s="684"/>
      <c r="Q142" s="684"/>
      <c r="R142" s="684"/>
      <c r="S142" s="684"/>
      <c r="T142" s="684"/>
      <c r="U142" s="684"/>
      <c r="V142" s="684"/>
      <c r="W142" s="684"/>
      <c r="X142" s="684"/>
      <c r="Y142" s="684"/>
      <c r="Z142" s="684"/>
    </row>
    <row r="143" spans="1:26" ht="16.5">
      <c r="A143" s="684"/>
      <c r="B143" s="684"/>
      <c r="C143" s="684"/>
      <c r="D143" s="684"/>
      <c r="E143" s="684"/>
      <c r="F143" s="684"/>
      <c r="G143" s="684"/>
      <c r="H143" s="684"/>
      <c r="I143" s="684"/>
      <c r="J143" s="684"/>
      <c r="K143" s="684"/>
      <c r="L143" s="684"/>
      <c r="M143" s="684"/>
      <c r="N143" s="684"/>
      <c r="O143" s="684"/>
      <c r="P143" s="684"/>
      <c r="Q143" s="684"/>
      <c r="R143" s="684"/>
      <c r="S143" s="684"/>
      <c r="T143" s="684"/>
      <c r="U143" s="684"/>
      <c r="V143" s="684"/>
      <c r="W143" s="684"/>
      <c r="X143" s="684"/>
      <c r="Y143" s="684"/>
      <c r="Z143" s="684"/>
    </row>
    <row r="144" spans="1:26" ht="16.5">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row>
    <row r="145" spans="1:26" ht="16.5">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row>
    <row r="146" spans="1:26" ht="16.5">
      <c r="A146" s="684"/>
      <c r="B146" s="684"/>
      <c r="C146" s="684"/>
      <c r="D146" s="684"/>
      <c r="E146" s="684"/>
      <c r="F146" s="684"/>
      <c r="G146" s="684"/>
      <c r="H146" s="684"/>
      <c r="I146" s="684"/>
      <c r="J146" s="684"/>
      <c r="K146" s="684"/>
      <c r="L146" s="684"/>
      <c r="M146" s="684"/>
      <c r="N146" s="684"/>
      <c r="O146" s="684"/>
      <c r="P146" s="684"/>
      <c r="Q146" s="684"/>
      <c r="R146" s="684"/>
      <c r="S146" s="684"/>
      <c r="T146" s="684"/>
      <c r="U146" s="684"/>
      <c r="V146" s="684"/>
      <c r="W146" s="684"/>
      <c r="X146" s="684"/>
      <c r="Y146" s="684"/>
      <c r="Z146" s="684"/>
    </row>
    <row r="147" spans="1:26" ht="16.5">
      <c r="A147" s="684"/>
      <c r="B147" s="684"/>
      <c r="C147" s="684"/>
      <c r="D147" s="684"/>
      <c r="E147" s="684"/>
      <c r="F147" s="684"/>
      <c r="G147" s="684"/>
      <c r="H147" s="684"/>
      <c r="I147" s="684"/>
      <c r="J147" s="684"/>
      <c r="K147" s="684"/>
      <c r="L147" s="684"/>
      <c r="M147" s="684"/>
      <c r="N147" s="684"/>
      <c r="O147" s="684"/>
      <c r="P147" s="684"/>
      <c r="Q147" s="684"/>
      <c r="R147" s="684"/>
      <c r="S147" s="684"/>
      <c r="T147" s="684"/>
      <c r="U147" s="684"/>
      <c r="V147" s="684"/>
      <c r="W147" s="684"/>
      <c r="X147" s="684"/>
      <c r="Y147" s="684"/>
      <c r="Z147" s="684"/>
    </row>
    <row r="148" spans="1:26" ht="16.5">
      <c r="A148" s="684"/>
      <c r="B148" s="684"/>
      <c r="C148" s="684"/>
      <c r="D148" s="684"/>
      <c r="E148" s="684"/>
      <c r="F148" s="684"/>
      <c r="G148" s="684"/>
      <c r="H148" s="684"/>
      <c r="I148" s="684"/>
      <c r="J148" s="684"/>
      <c r="K148" s="684"/>
      <c r="L148" s="684"/>
      <c r="M148" s="684"/>
      <c r="N148" s="684"/>
      <c r="O148" s="684"/>
      <c r="P148" s="684"/>
      <c r="Q148" s="684"/>
      <c r="R148" s="684"/>
      <c r="S148" s="684"/>
      <c r="T148" s="684"/>
      <c r="U148" s="684"/>
      <c r="V148" s="684"/>
      <c r="W148" s="684"/>
      <c r="X148" s="684"/>
      <c r="Y148" s="684"/>
      <c r="Z148" s="684"/>
    </row>
    <row r="149" spans="1:26" ht="16.5">
      <c r="A149" s="684"/>
      <c r="B149" s="684"/>
      <c r="C149" s="684"/>
      <c r="D149" s="684"/>
      <c r="E149" s="684"/>
      <c r="F149" s="684"/>
      <c r="G149" s="684"/>
      <c r="H149" s="684"/>
      <c r="I149" s="684"/>
      <c r="J149" s="684"/>
      <c r="K149" s="684"/>
      <c r="L149" s="684"/>
      <c r="M149" s="684"/>
      <c r="N149" s="684"/>
      <c r="O149" s="684"/>
      <c r="P149" s="684"/>
      <c r="Q149" s="684"/>
      <c r="R149" s="684"/>
      <c r="S149" s="684"/>
      <c r="T149" s="684"/>
      <c r="U149" s="684"/>
      <c r="V149" s="684"/>
      <c r="W149" s="684"/>
      <c r="X149" s="684"/>
      <c r="Y149" s="684"/>
      <c r="Z149" s="684"/>
    </row>
    <row r="150" spans="1:26" ht="16.5">
      <c r="A150" s="684"/>
      <c r="B150" s="684"/>
      <c r="C150" s="684"/>
      <c r="D150" s="684"/>
      <c r="E150" s="684"/>
      <c r="F150" s="684"/>
      <c r="G150" s="684"/>
      <c r="H150" s="684"/>
      <c r="I150" s="684"/>
      <c r="J150" s="684"/>
      <c r="K150" s="684"/>
      <c r="L150" s="684"/>
      <c r="M150" s="684"/>
      <c r="N150" s="684"/>
      <c r="O150" s="684"/>
      <c r="P150" s="684"/>
      <c r="Q150" s="684"/>
      <c r="R150" s="684"/>
      <c r="S150" s="684"/>
      <c r="T150" s="684"/>
      <c r="U150" s="684"/>
      <c r="V150" s="684"/>
      <c r="W150" s="684"/>
      <c r="X150" s="684"/>
      <c r="Y150" s="684"/>
      <c r="Z150" s="684"/>
    </row>
    <row r="151" spans="1:26" ht="16.5">
      <c r="A151" s="684"/>
      <c r="B151" s="684"/>
      <c r="C151" s="684"/>
      <c r="D151" s="684"/>
      <c r="E151" s="684"/>
      <c r="F151" s="684"/>
      <c r="G151" s="684"/>
      <c r="H151" s="684"/>
      <c r="I151" s="684"/>
      <c r="J151" s="684"/>
      <c r="K151" s="684"/>
      <c r="L151" s="684"/>
      <c r="M151" s="684"/>
      <c r="N151" s="684"/>
      <c r="O151" s="684"/>
      <c r="P151" s="684"/>
      <c r="Q151" s="684"/>
      <c r="R151" s="684"/>
      <c r="S151" s="684"/>
      <c r="T151" s="684"/>
      <c r="U151" s="684"/>
      <c r="V151" s="684"/>
      <c r="W151" s="684"/>
      <c r="X151" s="684"/>
      <c r="Y151" s="684"/>
      <c r="Z151" s="684"/>
    </row>
    <row r="152" spans="1:26" ht="16.5">
      <c r="A152" s="684"/>
      <c r="B152" s="684"/>
      <c r="C152" s="684"/>
      <c r="D152" s="684"/>
      <c r="E152" s="684"/>
      <c r="F152" s="684"/>
      <c r="G152" s="684"/>
      <c r="H152" s="684"/>
      <c r="I152" s="684"/>
      <c r="J152" s="684"/>
      <c r="K152" s="684"/>
      <c r="L152" s="684"/>
      <c r="M152" s="684"/>
      <c r="N152" s="684"/>
      <c r="O152" s="684"/>
      <c r="P152" s="684"/>
      <c r="Q152" s="684"/>
      <c r="R152" s="684"/>
      <c r="S152" s="684"/>
      <c r="T152" s="684"/>
      <c r="U152" s="684"/>
      <c r="V152" s="684"/>
      <c r="W152" s="684"/>
      <c r="X152" s="684"/>
      <c r="Y152" s="684"/>
      <c r="Z152" s="684"/>
    </row>
    <row r="153" spans="1:26" ht="16.5">
      <c r="A153" s="684"/>
      <c r="B153" s="684"/>
      <c r="C153" s="684"/>
      <c r="D153" s="684"/>
      <c r="E153" s="684"/>
      <c r="F153" s="684"/>
      <c r="G153" s="684"/>
      <c r="H153" s="684"/>
      <c r="I153" s="684"/>
      <c r="J153" s="684"/>
      <c r="K153" s="684"/>
      <c r="L153" s="684"/>
      <c r="M153" s="684"/>
      <c r="N153" s="684"/>
      <c r="O153" s="684"/>
      <c r="P153" s="684"/>
      <c r="Q153" s="684"/>
      <c r="R153" s="684"/>
      <c r="S153" s="684"/>
      <c r="T153" s="684"/>
      <c r="U153" s="684"/>
      <c r="V153" s="684"/>
      <c r="W153" s="684"/>
      <c r="X153" s="684"/>
      <c r="Y153" s="684"/>
      <c r="Z153" s="684"/>
    </row>
    <row r="154" spans="1:26" ht="16.5">
      <c r="A154" s="684"/>
      <c r="B154" s="684"/>
      <c r="C154" s="684"/>
      <c r="D154" s="684"/>
      <c r="E154" s="684"/>
      <c r="F154" s="684"/>
      <c r="G154" s="684"/>
      <c r="H154" s="684"/>
      <c r="I154" s="684"/>
      <c r="J154" s="684"/>
      <c r="K154" s="684"/>
      <c r="L154" s="684"/>
      <c r="M154" s="684"/>
      <c r="N154" s="684"/>
      <c r="O154" s="684"/>
      <c r="P154" s="684"/>
      <c r="Q154" s="684"/>
      <c r="R154" s="684"/>
      <c r="S154" s="684"/>
      <c r="T154" s="684"/>
      <c r="U154" s="684"/>
      <c r="V154" s="684"/>
      <c r="W154" s="684"/>
      <c r="X154" s="684"/>
      <c r="Y154" s="684"/>
      <c r="Z154" s="684"/>
    </row>
    <row r="155" spans="1:26" ht="16.5">
      <c r="A155" s="684"/>
      <c r="B155" s="684"/>
      <c r="C155" s="684"/>
      <c r="D155" s="684"/>
      <c r="E155" s="684"/>
      <c r="F155" s="684"/>
      <c r="G155" s="684"/>
      <c r="H155" s="684"/>
      <c r="I155" s="684"/>
      <c r="J155" s="684"/>
      <c r="K155" s="684"/>
      <c r="L155" s="684"/>
      <c r="M155" s="684"/>
      <c r="N155" s="684"/>
      <c r="O155" s="684"/>
      <c r="P155" s="684"/>
      <c r="Q155" s="684"/>
      <c r="R155" s="684"/>
      <c r="S155" s="684"/>
      <c r="T155" s="684"/>
      <c r="U155" s="684"/>
      <c r="V155" s="684"/>
      <c r="W155" s="684"/>
      <c r="X155" s="684"/>
      <c r="Y155" s="684"/>
      <c r="Z155" s="684"/>
    </row>
    <row r="156" spans="1:26" ht="16.5">
      <c r="A156" s="684"/>
      <c r="B156" s="684"/>
      <c r="C156" s="684"/>
      <c r="D156" s="684"/>
      <c r="E156" s="684"/>
      <c r="F156" s="684"/>
      <c r="G156" s="684"/>
      <c r="H156" s="684"/>
      <c r="I156" s="684"/>
      <c r="J156" s="684"/>
      <c r="K156" s="684"/>
      <c r="L156" s="684"/>
      <c r="M156" s="684"/>
      <c r="N156" s="684"/>
      <c r="O156" s="684"/>
      <c r="P156" s="684"/>
      <c r="Q156" s="684"/>
      <c r="R156" s="684"/>
      <c r="S156" s="684"/>
      <c r="T156" s="684"/>
      <c r="U156" s="684"/>
      <c r="V156" s="684"/>
      <c r="W156" s="684"/>
      <c r="X156" s="684"/>
      <c r="Y156" s="684"/>
      <c r="Z156" s="684"/>
    </row>
    <row r="157" spans="1:26" ht="16.5">
      <c r="A157" s="684"/>
      <c r="B157" s="684"/>
      <c r="C157" s="684"/>
      <c r="D157" s="684"/>
      <c r="E157" s="684"/>
      <c r="F157" s="684"/>
      <c r="G157" s="684"/>
      <c r="H157" s="684"/>
      <c r="I157" s="684"/>
      <c r="J157" s="684"/>
      <c r="K157" s="684"/>
      <c r="L157" s="684"/>
      <c r="M157" s="684"/>
      <c r="N157" s="684"/>
      <c r="O157" s="684"/>
      <c r="P157" s="684"/>
      <c r="Q157" s="684"/>
      <c r="R157" s="684"/>
      <c r="S157" s="684"/>
      <c r="T157" s="684"/>
      <c r="U157" s="684"/>
      <c r="V157" s="684"/>
      <c r="W157" s="684"/>
      <c r="X157" s="684"/>
      <c r="Y157" s="684"/>
      <c r="Z157" s="684"/>
    </row>
    <row r="158" spans="1:26" ht="16.5">
      <c r="A158" s="684"/>
      <c r="B158" s="684"/>
      <c r="C158" s="684"/>
      <c r="D158" s="684"/>
      <c r="E158" s="684"/>
      <c r="F158" s="684"/>
      <c r="G158" s="684"/>
      <c r="H158" s="684"/>
      <c r="I158" s="684"/>
      <c r="J158" s="684"/>
      <c r="K158" s="684"/>
      <c r="L158" s="684"/>
      <c r="M158" s="684"/>
      <c r="N158" s="684"/>
      <c r="O158" s="684"/>
      <c r="P158" s="684"/>
      <c r="Q158" s="684"/>
      <c r="R158" s="684"/>
      <c r="S158" s="684"/>
      <c r="T158" s="684"/>
      <c r="U158" s="684"/>
      <c r="V158" s="684"/>
      <c r="W158" s="684"/>
      <c r="X158" s="684"/>
      <c r="Y158" s="684"/>
      <c r="Z158" s="684"/>
    </row>
    <row r="159" spans="1:26" ht="16.5">
      <c r="A159" s="684"/>
      <c r="B159" s="684"/>
      <c r="C159" s="684"/>
      <c r="D159" s="684"/>
      <c r="E159" s="684"/>
      <c r="F159" s="684"/>
      <c r="G159" s="684"/>
      <c r="H159" s="684"/>
      <c r="I159" s="684"/>
      <c r="J159" s="684"/>
      <c r="K159" s="684"/>
      <c r="L159" s="684"/>
      <c r="M159" s="684"/>
      <c r="N159" s="684"/>
      <c r="O159" s="684"/>
      <c r="P159" s="684"/>
      <c r="Q159" s="684"/>
      <c r="R159" s="684"/>
      <c r="S159" s="684"/>
      <c r="T159" s="684"/>
      <c r="U159" s="684"/>
      <c r="V159" s="684"/>
      <c r="W159" s="684"/>
      <c r="X159" s="684"/>
      <c r="Y159" s="684"/>
      <c r="Z159" s="684"/>
    </row>
    <row r="160" spans="1:26" ht="16.5">
      <c r="A160" s="684"/>
      <c r="B160" s="684"/>
      <c r="C160" s="684"/>
      <c r="D160" s="684"/>
      <c r="E160" s="684"/>
      <c r="F160" s="684"/>
      <c r="G160" s="684"/>
      <c r="H160" s="684"/>
      <c r="I160" s="684"/>
      <c r="J160" s="684"/>
      <c r="K160" s="684"/>
      <c r="L160" s="684"/>
      <c r="M160" s="684"/>
      <c r="N160" s="684"/>
      <c r="O160" s="684"/>
      <c r="P160" s="684"/>
      <c r="Q160" s="684"/>
      <c r="R160" s="684"/>
      <c r="S160" s="684"/>
      <c r="T160" s="684"/>
      <c r="U160" s="684"/>
      <c r="V160" s="684"/>
      <c r="W160" s="684"/>
      <c r="X160" s="684"/>
      <c r="Y160" s="684"/>
      <c r="Z160" s="684"/>
    </row>
    <row r="161" spans="1:26" ht="16.5">
      <c r="A161" s="684"/>
      <c r="B161" s="684"/>
      <c r="C161" s="684"/>
      <c r="D161" s="684"/>
      <c r="E161" s="684"/>
      <c r="F161" s="684"/>
      <c r="G161" s="684"/>
      <c r="H161" s="684"/>
      <c r="I161" s="684"/>
      <c r="J161" s="684"/>
      <c r="K161" s="684"/>
      <c r="L161" s="684"/>
      <c r="M161" s="684"/>
      <c r="N161" s="684"/>
      <c r="O161" s="684"/>
      <c r="P161" s="684"/>
      <c r="Q161" s="684"/>
      <c r="R161" s="684"/>
      <c r="S161" s="684"/>
      <c r="T161" s="684"/>
      <c r="U161" s="684"/>
      <c r="V161" s="684"/>
      <c r="W161" s="684"/>
      <c r="X161" s="684"/>
      <c r="Y161" s="684"/>
      <c r="Z161" s="684"/>
    </row>
    <row r="162" spans="1:26" ht="16.5">
      <c r="A162" s="684"/>
      <c r="B162" s="684"/>
      <c r="C162" s="684"/>
      <c r="D162" s="684"/>
      <c r="E162" s="684"/>
      <c r="F162" s="684"/>
      <c r="G162" s="684"/>
      <c r="H162" s="684"/>
      <c r="I162" s="684"/>
      <c r="J162" s="684"/>
      <c r="K162" s="684"/>
      <c r="L162" s="684"/>
      <c r="M162" s="684"/>
      <c r="N162" s="684"/>
      <c r="O162" s="684"/>
      <c r="P162" s="684"/>
      <c r="Q162" s="684"/>
      <c r="R162" s="684"/>
      <c r="S162" s="684"/>
      <c r="T162" s="684"/>
      <c r="U162" s="684"/>
      <c r="V162" s="684"/>
      <c r="W162" s="684"/>
      <c r="X162" s="684"/>
      <c r="Y162" s="684"/>
      <c r="Z162" s="684"/>
    </row>
    <row r="163" spans="1:26" ht="16.5">
      <c r="A163" s="684"/>
      <c r="B163" s="684"/>
      <c r="C163" s="684"/>
      <c r="D163" s="684"/>
      <c r="E163" s="684"/>
      <c r="F163" s="684"/>
      <c r="G163" s="684"/>
      <c r="H163" s="684"/>
      <c r="I163" s="684"/>
      <c r="J163" s="684"/>
      <c r="K163" s="684"/>
      <c r="L163" s="684"/>
      <c r="M163" s="684"/>
      <c r="N163" s="684"/>
      <c r="O163" s="684"/>
      <c r="P163" s="684"/>
      <c r="Q163" s="684"/>
      <c r="R163" s="684"/>
      <c r="S163" s="684"/>
      <c r="T163" s="684"/>
      <c r="U163" s="684"/>
      <c r="V163" s="684"/>
      <c r="W163" s="684"/>
      <c r="X163" s="684"/>
      <c r="Y163" s="684"/>
      <c r="Z163" s="684"/>
    </row>
    <row r="164" spans="1:26" ht="16.5">
      <c r="A164" s="684"/>
      <c r="B164" s="684"/>
      <c r="C164" s="684"/>
      <c r="D164" s="684"/>
      <c r="E164" s="684"/>
      <c r="F164" s="684"/>
      <c r="G164" s="684"/>
      <c r="H164" s="684"/>
      <c r="I164" s="684"/>
      <c r="J164" s="684"/>
      <c r="K164" s="684"/>
      <c r="L164" s="684"/>
      <c r="M164" s="684"/>
      <c r="N164" s="684"/>
      <c r="O164" s="684"/>
      <c r="P164" s="684"/>
      <c r="Q164" s="684"/>
      <c r="R164" s="684"/>
      <c r="S164" s="684"/>
      <c r="T164" s="684"/>
      <c r="U164" s="684"/>
      <c r="V164" s="684"/>
      <c r="W164" s="684"/>
      <c r="X164" s="684"/>
      <c r="Y164" s="684"/>
      <c r="Z164" s="684"/>
    </row>
    <row r="165" spans="1:26" ht="16.5">
      <c r="A165" s="684"/>
      <c r="B165" s="684"/>
      <c r="C165" s="684"/>
      <c r="D165" s="684"/>
      <c r="E165" s="684"/>
      <c r="F165" s="684"/>
      <c r="G165" s="684"/>
      <c r="H165" s="684"/>
      <c r="I165" s="684"/>
      <c r="J165" s="684"/>
      <c r="K165" s="684"/>
      <c r="L165" s="684"/>
      <c r="M165" s="684"/>
      <c r="N165" s="684"/>
      <c r="O165" s="684"/>
      <c r="P165" s="684"/>
      <c r="Q165" s="684"/>
      <c r="R165" s="684"/>
      <c r="S165" s="684"/>
      <c r="T165" s="684"/>
      <c r="U165" s="684"/>
      <c r="V165" s="684"/>
      <c r="W165" s="684"/>
      <c r="X165" s="684"/>
      <c r="Y165" s="684"/>
      <c r="Z165" s="684"/>
    </row>
    <row r="166" spans="1:26" ht="16.5">
      <c r="A166" s="684"/>
      <c r="B166" s="684"/>
      <c r="C166" s="684"/>
      <c r="D166" s="684"/>
      <c r="E166" s="684"/>
      <c r="F166" s="684"/>
      <c r="G166" s="684"/>
      <c r="H166" s="684"/>
      <c r="I166" s="684"/>
      <c r="J166" s="684"/>
      <c r="K166" s="684"/>
      <c r="L166" s="684"/>
      <c r="M166" s="684"/>
      <c r="N166" s="684"/>
      <c r="O166" s="684"/>
      <c r="P166" s="684"/>
      <c r="Q166" s="684"/>
      <c r="R166" s="684"/>
      <c r="S166" s="684"/>
      <c r="T166" s="684"/>
      <c r="U166" s="684"/>
      <c r="V166" s="684"/>
      <c r="W166" s="684"/>
      <c r="X166" s="684"/>
      <c r="Y166" s="684"/>
      <c r="Z166" s="684"/>
    </row>
    <row r="167" spans="1:26" ht="16.5">
      <c r="A167" s="684"/>
      <c r="B167" s="684"/>
      <c r="C167" s="684"/>
      <c r="D167" s="684"/>
      <c r="E167" s="684"/>
      <c r="F167" s="684"/>
      <c r="G167" s="684"/>
      <c r="H167" s="684"/>
      <c r="I167" s="684"/>
      <c r="J167" s="684"/>
      <c r="K167" s="684"/>
      <c r="L167" s="684"/>
      <c r="M167" s="684"/>
      <c r="N167" s="684"/>
      <c r="O167" s="684"/>
      <c r="P167" s="684"/>
      <c r="Q167" s="684"/>
      <c r="R167" s="684"/>
      <c r="S167" s="684"/>
      <c r="T167" s="684"/>
      <c r="U167" s="684"/>
      <c r="V167" s="684"/>
      <c r="W167" s="684"/>
      <c r="X167" s="684"/>
      <c r="Y167" s="684"/>
      <c r="Z167" s="684"/>
    </row>
    <row r="168" spans="1:26" ht="16.5">
      <c r="A168" s="684"/>
      <c r="B168" s="684"/>
      <c r="C168" s="684"/>
      <c r="D168" s="684"/>
      <c r="E168" s="684"/>
      <c r="F168" s="684"/>
      <c r="G168" s="684"/>
      <c r="H168" s="684"/>
      <c r="I168" s="684"/>
      <c r="J168" s="684"/>
      <c r="K168" s="684"/>
      <c r="L168" s="684"/>
      <c r="M168" s="684"/>
      <c r="N168" s="684"/>
      <c r="O168" s="684"/>
      <c r="P168" s="684"/>
      <c r="Q168" s="684"/>
      <c r="R168" s="684"/>
      <c r="S168" s="684"/>
      <c r="T168" s="684"/>
      <c r="U168" s="684"/>
      <c r="V168" s="684"/>
      <c r="W168" s="684"/>
      <c r="X168" s="684"/>
      <c r="Y168" s="684"/>
      <c r="Z168" s="684"/>
    </row>
    <row r="169" spans="1:26" ht="16.5">
      <c r="A169" s="684"/>
      <c r="B169" s="684"/>
      <c r="C169" s="684"/>
      <c r="D169" s="684"/>
      <c r="E169" s="684"/>
      <c r="F169" s="684"/>
      <c r="G169" s="684"/>
      <c r="H169" s="684"/>
      <c r="I169" s="684"/>
      <c r="J169" s="684"/>
      <c r="K169" s="684"/>
      <c r="L169" s="684"/>
      <c r="M169" s="684"/>
      <c r="N169" s="684"/>
      <c r="O169" s="684"/>
      <c r="P169" s="684"/>
      <c r="Q169" s="684"/>
      <c r="R169" s="684"/>
      <c r="S169" s="684"/>
      <c r="T169" s="684"/>
      <c r="U169" s="684"/>
      <c r="V169" s="684"/>
      <c r="W169" s="684"/>
      <c r="X169" s="684"/>
      <c r="Y169" s="684"/>
      <c r="Z169" s="684"/>
    </row>
    <row r="170" spans="1:26" ht="16.5">
      <c r="A170" s="684"/>
      <c r="B170" s="684"/>
      <c r="C170" s="684"/>
      <c r="D170" s="684"/>
      <c r="E170" s="684"/>
      <c r="F170" s="684"/>
      <c r="G170" s="684"/>
      <c r="H170" s="684"/>
      <c r="I170" s="684"/>
      <c r="J170" s="684"/>
      <c r="K170" s="684"/>
      <c r="L170" s="684"/>
      <c r="M170" s="684"/>
      <c r="N170" s="684"/>
      <c r="O170" s="684"/>
      <c r="P170" s="684"/>
      <c r="Q170" s="684"/>
      <c r="R170" s="684"/>
      <c r="S170" s="684"/>
      <c r="T170" s="684"/>
      <c r="U170" s="684"/>
      <c r="V170" s="684"/>
      <c r="W170" s="684"/>
      <c r="X170" s="684"/>
      <c r="Y170" s="684"/>
      <c r="Z170" s="684"/>
    </row>
    <row r="171" spans="1:26" ht="16.5">
      <c r="A171" s="684"/>
      <c r="B171" s="684"/>
      <c r="C171" s="684"/>
      <c r="D171" s="684"/>
      <c r="E171" s="684"/>
      <c r="F171" s="684"/>
      <c r="G171" s="684"/>
      <c r="H171" s="684"/>
      <c r="I171" s="684"/>
      <c r="J171" s="684"/>
      <c r="K171" s="684"/>
      <c r="L171" s="684"/>
      <c r="M171" s="684"/>
      <c r="N171" s="684"/>
      <c r="O171" s="684"/>
      <c r="P171" s="684"/>
      <c r="Q171" s="684"/>
      <c r="R171" s="684"/>
      <c r="S171" s="684"/>
      <c r="T171" s="684"/>
      <c r="U171" s="684"/>
      <c r="V171" s="684"/>
      <c r="W171" s="684"/>
      <c r="X171" s="684"/>
      <c r="Y171" s="684"/>
      <c r="Z171" s="684"/>
    </row>
    <row r="172" spans="1:26" ht="16.5">
      <c r="A172" s="684"/>
      <c r="B172" s="684"/>
      <c r="C172" s="684"/>
      <c r="D172" s="684"/>
      <c r="E172" s="684"/>
      <c r="F172" s="684"/>
      <c r="G172" s="684"/>
      <c r="H172" s="684"/>
      <c r="I172" s="684"/>
      <c r="J172" s="684"/>
      <c r="K172" s="684"/>
      <c r="L172" s="684"/>
      <c r="M172" s="684"/>
      <c r="N172" s="684"/>
      <c r="O172" s="684"/>
      <c r="P172" s="684"/>
      <c r="Q172" s="684"/>
      <c r="R172" s="684"/>
      <c r="S172" s="684"/>
      <c r="T172" s="684"/>
      <c r="U172" s="684"/>
      <c r="V172" s="684"/>
      <c r="W172" s="684"/>
      <c r="X172" s="684"/>
      <c r="Y172" s="684"/>
      <c r="Z172" s="684"/>
    </row>
    <row r="173" spans="1:26" ht="16.5">
      <c r="A173" s="684"/>
      <c r="B173" s="684"/>
      <c r="C173" s="684"/>
      <c r="D173" s="684"/>
      <c r="E173" s="684"/>
      <c r="F173" s="684"/>
      <c r="G173" s="684"/>
      <c r="H173" s="684"/>
      <c r="I173" s="684"/>
      <c r="J173" s="684"/>
      <c r="K173" s="684"/>
      <c r="L173" s="684"/>
      <c r="M173" s="684"/>
      <c r="N173" s="684"/>
      <c r="O173" s="684"/>
      <c r="P173" s="684"/>
      <c r="Q173" s="684"/>
      <c r="R173" s="684"/>
      <c r="S173" s="684"/>
      <c r="T173" s="684"/>
      <c r="U173" s="684"/>
      <c r="V173" s="684"/>
      <c r="W173" s="684"/>
      <c r="X173" s="684"/>
      <c r="Y173" s="684"/>
      <c r="Z173" s="684"/>
    </row>
    <row r="174" spans="1:26" ht="16.5">
      <c r="A174" s="684"/>
      <c r="B174" s="684"/>
      <c r="C174" s="684"/>
      <c r="D174" s="684"/>
      <c r="E174" s="684"/>
      <c r="F174" s="684"/>
      <c r="G174" s="684"/>
      <c r="H174" s="684"/>
      <c r="I174" s="684"/>
      <c r="J174" s="684"/>
      <c r="K174" s="684"/>
      <c r="L174" s="684"/>
      <c r="M174" s="684"/>
      <c r="N174" s="684"/>
      <c r="O174" s="684"/>
      <c r="P174" s="684"/>
      <c r="Q174" s="684"/>
      <c r="R174" s="684"/>
      <c r="S174" s="684"/>
      <c r="T174" s="684"/>
      <c r="U174" s="684"/>
      <c r="V174" s="684"/>
      <c r="W174" s="684"/>
      <c r="X174" s="684"/>
      <c r="Y174" s="684"/>
      <c r="Z174" s="684"/>
    </row>
    <row r="175" spans="1:26" ht="16.5">
      <c r="A175" s="684"/>
      <c r="B175" s="684"/>
      <c r="C175" s="684"/>
      <c r="D175" s="684"/>
      <c r="E175" s="684"/>
      <c r="F175" s="684"/>
      <c r="G175" s="684"/>
      <c r="H175" s="684"/>
      <c r="I175" s="684"/>
      <c r="J175" s="684"/>
      <c r="K175" s="684"/>
      <c r="L175" s="684"/>
      <c r="M175" s="684"/>
      <c r="N175" s="684"/>
      <c r="O175" s="684"/>
      <c r="P175" s="684"/>
      <c r="Q175" s="684"/>
      <c r="R175" s="684"/>
      <c r="S175" s="684"/>
      <c r="T175" s="684"/>
      <c r="U175" s="684"/>
      <c r="V175" s="684"/>
      <c r="W175" s="684"/>
      <c r="X175" s="684"/>
      <c r="Y175" s="684"/>
      <c r="Z175" s="684"/>
    </row>
    <row r="176" spans="1:26" ht="16.5">
      <c r="A176" s="684"/>
      <c r="B176" s="684"/>
      <c r="C176" s="684"/>
      <c r="D176" s="684"/>
      <c r="E176" s="684"/>
      <c r="F176" s="684"/>
      <c r="G176" s="684"/>
      <c r="H176" s="684"/>
      <c r="I176" s="684"/>
      <c r="J176" s="684"/>
      <c r="K176" s="684"/>
      <c r="L176" s="684"/>
      <c r="M176" s="684"/>
      <c r="N176" s="684"/>
      <c r="O176" s="684"/>
      <c r="P176" s="684"/>
      <c r="Q176" s="684"/>
      <c r="R176" s="684"/>
      <c r="S176" s="684"/>
      <c r="T176" s="684"/>
      <c r="U176" s="684"/>
      <c r="V176" s="684"/>
      <c r="W176" s="684"/>
      <c r="X176" s="684"/>
      <c r="Y176" s="684"/>
      <c r="Z176" s="684"/>
    </row>
    <row r="177" spans="1:26" ht="16.5">
      <c r="A177" s="684"/>
      <c r="B177" s="684"/>
      <c r="C177" s="684"/>
      <c r="D177" s="684"/>
      <c r="E177" s="684"/>
      <c r="F177" s="684"/>
      <c r="G177" s="684"/>
      <c r="H177" s="684"/>
      <c r="I177" s="684"/>
      <c r="J177" s="684"/>
      <c r="K177" s="684"/>
      <c r="L177" s="684"/>
      <c r="M177" s="684"/>
      <c r="N177" s="684"/>
      <c r="O177" s="684"/>
      <c r="P177" s="684"/>
      <c r="Q177" s="684"/>
      <c r="R177" s="684"/>
      <c r="S177" s="684"/>
      <c r="T177" s="684"/>
      <c r="U177" s="684"/>
      <c r="V177" s="684"/>
      <c r="W177" s="684"/>
      <c r="X177" s="684"/>
      <c r="Y177" s="684"/>
      <c r="Z177" s="684"/>
    </row>
    <row r="178" spans="1:26" ht="16.5">
      <c r="A178" s="684"/>
      <c r="B178" s="684"/>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row>
    <row r="179" spans="1:26" ht="16.5">
      <c r="A179" s="684"/>
      <c r="B179" s="684"/>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row>
    <row r="180" spans="1:26" ht="16.5">
      <c r="A180" s="684"/>
      <c r="B180" s="684"/>
      <c r="C180" s="684"/>
      <c r="D180" s="684"/>
      <c r="E180" s="684"/>
      <c r="F180" s="684"/>
      <c r="G180" s="684"/>
      <c r="H180" s="684"/>
      <c r="I180" s="684"/>
      <c r="J180" s="684"/>
      <c r="K180" s="684"/>
      <c r="L180" s="684"/>
      <c r="M180" s="684"/>
      <c r="N180" s="684"/>
      <c r="O180" s="684"/>
      <c r="P180" s="684"/>
      <c r="Q180" s="684"/>
      <c r="R180" s="684"/>
      <c r="S180" s="684"/>
      <c r="T180" s="684"/>
      <c r="U180" s="684"/>
      <c r="V180" s="684"/>
      <c r="W180" s="684"/>
      <c r="X180" s="684"/>
      <c r="Y180" s="684"/>
      <c r="Z180" s="684"/>
    </row>
    <row r="181" spans="1:26" ht="16.5">
      <c r="A181" s="684"/>
      <c r="B181" s="684"/>
      <c r="C181" s="684"/>
      <c r="D181" s="684"/>
      <c r="E181" s="684"/>
      <c r="F181" s="684"/>
      <c r="G181" s="684"/>
      <c r="H181" s="684"/>
      <c r="I181" s="684"/>
      <c r="J181" s="684"/>
      <c r="K181" s="684"/>
      <c r="L181" s="684"/>
      <c r="M181" s="684"/>
      <c r="N181" s="684"/>
      <c r="O181" s="684"/>
      <c r="P181" s="684"/>
      <c r="Q181" s="684"/>
      <c r="R181" s="684"/>
      <c r="S181" s="684"/>
      <c r="T181" s="684"/>
      <c r="U181" s="684"/>
      <c r="V181" s="684"/>
      <c r="W181" s="684"/>
      <c r="X181" s="684"/>
      <c r="Y181" s="684"/>
      <c r="Z181" s="684"/>
    </row>
    <row r="182" spans="1:26" ht="16.5">
      <c r="A182" s="684"/>
      <c r="B182" s="684"/>
      <c r="C182" s="684"/>
      <c r="D182" s="684"/>
      <c r="E182" s="684"/>
      <c r="F182" s="684"/>
      <c r="G182" s="684"/>
      <c r="H182" s="684"/>
      <c r="I182" s="684"/>
      <c r="J182" s="684"/>
      <c r="K182" s="684"/>
      <c r="L182" s="684"/>
      <c r="M182" s="684"/>
      <c r="N182" s="684"/>
      <c r="O182" s="684"/>
      <c r="P182" s="684"/>
      <c r="Q182" s="684"/>
      <c r="R182" s="684"/>
      <c r="S182" s="684"/>
      <c r="T182" s="684"/>
      <c r="U182" s="684"/>
      <c r="V182" s="684"/>
      <c r="W182" s="684"/>
      <c r="X182" s="684"/>
      <c r="Y182" s="684"/>
      <c r="Z182" s="684"/>
    </row>
    <row r="183" spans="1:26" ht="16.5">
      <c r="A183" s="684"/>
      <c r="B183" s="684"/>
      <c r="C183" s="684"/>
      <c r="D183" s="684"/>
      <c r="E183" s="684"/>
      <c r="F183" s="684"/>
      <c r="G183" s="684"/>
      <c r="H183" s="684"/>
      <c r="I183" s="684"/>
      <c r="J183" s="684"/>
      <c r="K183" s="684"/>
      <c r="L183" s="684"/>
      <c r="M183" s="684"/>
      <c r="N183" s="684"/>
      <c r="O183" s="684"/>
      <c r="P183" s="684"/>
      <c r="Q183" s="684"/>
      <c r="R183" s="684"/>
      <c r="S183" s="684"/>
      <c r="T183" s="684"/>
      <c r="U183" s="684"/>
      <c r="V183" s="684"/>
      <c r="W183" s="684"/>
      <c r="X183" s="684"/>
      <c r="Y183" s="684"/>
      <c r="Z183" s="684"/>
    </row>
    <row r="184" spans="1:26" ht="16.5">
      <c r="A184" s="684"/>
      <c r="B184" s="684"/>
      <c r="C184" s="684"/>
      <c r="D184" s="684"/>
      <c r="E184" s="684"/>
      <c r="F184" s="684"/>
      <c r="G184" s="684"/>
      <c r="H184" s="684"/>
      <c r="I184" s="684"/>
      <c r="J184" s="684"/>
      <c r="K184" s="684"/>
      <c r="L184" s="684"/>
      <c r="M184" s="684"/>
      <c r="N184" s="684"/>
      <c r="O184" s="684"/>
      <c r="P184" s="684"/>
      <c r="Q184" s="684"/>
      <c r="R184" s="684"/>
      <c r="S184" s="684"/>
      <c r="T184" s="684"/>
      <c r="U184" s="684"/>
      <c r="V184" s="684"/>
      <c r="W184" s="684"/>
      <c r="X184" s="684"/>
      <c r="Y184" s="684"/>
      <c r="Z184" s="684"/>
    </row>
    <row r="185" spans="1:26" ht="16.5">
      <c r="A185" s="684"/>
      <c r="B185" s="684"/>
      <c r="C185" s="684"/>
      <c r="D185" s="684"/>
      <c r="E185" s="684"/>
      <c r="F185" s="684"/>
      <c r="G185" s="684"/>
      <c r="H185" s="684"/>
      <c r="I185" s="684"/>
      <c r="J185" s="684"/>
      <c r="K185" s="684"/>
      <c r="L185" s="684"/>
      <c r="M185" s="684"/>
      <c r="N185" s="684"/>
      <c r="O185" s="684"/>
      <c r="P185" s="684"/>
      <c r="Q185" s="684"/>
      <c r="R185" s="684"/>
      <c r="S185" s="684"/>
      <c r="T185" s="684"/>
      <c r="U185" s="684"/>
      <c r="V185" s="684"/>
      <c r="W185" s="684"/>
      <c r="X185" s="684"/>
      <c r="Y185" s="684"/>
      <c r="Z185" s="684"/>
    </row>
    <row r="186" spans="1:26" ht="16.5">
      <c r="A186" s="684"/>
      <c r="B186" s="684"/>
      <c r="C186" s="684"/>
      <c r="D186" s="684"/>
      <c r="E186" s="684"/>
      <c r="F186" s="684"/>
      <c r="G186" s="684"/>
      <c r="H186" s="684"/>
      <c r="I186" s="684"/>
      <c r="J186" s="684"/>
      <c r="K186" s="684"/>
      <c r="L186" s="684"/>
      <c r="M186" s="684"/>
      <c r="N186" s="684"/>
      <c r="O186" s="684"/>
      <c r="P186" s="684"/>
      <c r="Q186" s="684"/>
      <c r="R186" s="684"/>
      <c r="S186" s="684"/>
      <c r="T186" s="684"/>
      <c r="U186" s="684"/>
      <c r="V186" s="684"/>
      <c r="W186" s="684"/>
      <c r="X186" s="684"/>
      <c r="Y186" s="684"/>
      <c r="Z186" s="684"/>
    </row>
    <row r="187" spans="1:26" ht="16.5">
      <c r="A187" s="684"/>
      <c r="B187" s="684"/>
      <c r="C187" s="684"/>
      <c r="D187" s="684"/>
      <c r="E187" s="684"/>
      <c r="F187" s="684"/>
      <c r="G187" s="684"/>
      <c r="H187" s="684"/>
      <c r="I187" s="684"/>
      <c r="J187" s="684"/>
      <c r="K187" s="684"/>
      <c r="L187" s="684"/>
      <c r="M187" s="684"/>
      <c r="N187" s="684"/>
      <c r="O187" s="684"/>
      <c r="P187" s="684"/>
      <c r="Q187" s="684"/>
      <c r="R187" s="684"/>
      <c r="S187" s="684"/>
      <c r="T187" s="684"/>
      <c r="U187" s="684"/>
      <c r="V187" s="684"/>
      <c r="W187" s="684"/>
      <c r="X187" s="684"/>
      <c r="Y187" s="684"/>
      <c r="Z187" s="684"/>
    </row>
    <row r="188" spans="1:26" ht="16.5">
      <c r="A188" s="684"/>
      <c r="B188" s="684"/>
      <c r="C188" s="684"/>
      <c r="D188" s="684"/>
      <c r="E188" s="684"/>
      <c r="F188" s="684"/>
      <c r="G188" s="684"/>
      <c r="H188" s="684"/>
      <c r="I188" s="684"/>
      <c r="J188" s="684"/>
      <c r="K188" s="684"/>
      <c r="L188" s="684"/>
      <c r="M188" s="684"/>
      <c r="N188" s="684"/>
      <c r="O188" s="684"/>
      <c r="P188" s="684"/>
      <c r="Q188" s="684"/>
      <c r="R188" s="684"/>
      <c r="S188" s="684"/>
      <c r="T188" s="684"/>
      <c r="U188" s="684"/>
      <c r="V188" s="684"/>
      <c r="W188" s="684"/>
      <c r="X188" s="684"/>
      <c r="Y188" s="684"/>
      <c r="Z188" s="684"/>
    </row>
    <row r="189" spans="1:26" ht="16.5">
      <c r="A189" s="684"/>
      <c r="B189" s="684"/>
      <c r="C189" s="684"/>
      <c r="D189" s="684"/>
      <c r="E189" s="684"/>
      <c r="F189" s="684"/>
      <c r="G189" s="684"/>
      <c r="H189" s="684"/>
      <c r="I189" s="684"/>
      <c r="J189" s="684"/>
      <c r="K189" s="684"/>
      <c r="L189" s="684"/>
      <c r="M189" s="684"/>
      <c r="N189" s="684"/>
      <c r="O189" s="684"/>
      <c r="P189" s="684"/>
      <c r="Q189" s="684"/>
      <c r="R189" s="684"/>
      <c r="S189" s="684"/>
      <c r="T189" s="684"/>
      <c r="U189" s="684"/>
      <c r="V189" s="684"/>
      <c r="W189" s="684"/>
      <c r="X189" s="684"/>
      <c r="Y189" s="684"/>
      <c r="Z189" s="684"/>
    </row>
    <row r="190" spans="1:26" ht="16.5">
      <c r="A190" s="684"/>
      <c r="B190" s="684"/>
      <c r="C190" s="684"/>
      <c r="D190" s="684"/>
      <c r="E190" s="684"/>
      <c r="F190" s="684"/>
      <c r="G190" s="684"/>
      <c r="H190" s="684"/>
      <c r="I190" s="684"/>
      <c r="J190" s="684"/>
      <c r="K190" s="684"/>
      <c r="L190" s="684"/>
      <c r="M190" s="684"/>
      <c r="N190" s="684"/>
      <c r="O190" s="684"/>
      <c r="P190" s="684"/>
      <c r="Q190" s="684"/>
      <c r="R190" s="684"/>
      <c r="S190" s="684"/>
      <c r="T190" s="684"/>
      <c r="U190" s="684"/>
      <c r="V190" s="684"/>
      <c r="W190" s="684"/>
      <c r="X190" s="684"/>
      <c r="Y190" s="684"/>
      <c r="Z190" s="684"/>
    </row>
    <row r="191" spans="1:26" ht="16.5">
      <c r="A191" s="684"/>
      <c r="B191" s="684"/>
      <c r="C191" s="684"/>
      <c r="D191" s="684"/>
      <c r="E191" s="684"/>
      <c r="F191" s="684"/>
      <c r="G191" s="684"/>
      <c r="H191" s="684"/>
      <c r="I191" s="684"/>
      <c r="J191" s="684"/>
      <c r="K191" s="684"/>
      <c r="L191" s="684"/>
      <c r="M191" s="684"/>
      <c r="N191" s="684"/>
      <c r="O191" s="684"/>
      <c r="P191" s="684"/>
      <c r="Q191" s="684"/>
      <c r="R191" s="684"/>
      <c r="S191" s="684"/>
      <c r="T191" s="684"/>
      <c r="U191" s="684"/>
      <c r="V191" s="684"/>
      <c r="W191" s="684"/>
      <c r="X191" s="684"/>
      <c r="Y191" s="684"/>
      <c r="Z191" s="684"/>
    </row>
    <row r="192" spans="1:26" ht="16.5">
      <c r="A192" s="684"/>
      <c r="B192" s="684"/>
      <c r="C192" s="684"/>
      <c r="D192" s="684"/>
      <c r="E192" s="684"/>
      <c r="F192" s="684"/>
      <c r="G192" s="684"/>
      <c r="H192" s="684"/>
      <c r="I192" s="684"/>
      <c r="J192" s="684"/>
      <c r="K192" s="684"/>
      <c r="L192" s="684"/>
      <c r="M192" s="684"/>
      <c r="N192" s="684"/>
      <c r="O192" s="684"/>
      <c r="P192" s="684"/>
      <c r="Q192" s="684"/>
      <c r="R192" s="684"/>
      <c r="S192" s="684"/>
      <c r="T192" s="684"/>
      <c r="U192" s="684"/>
      <c r="V192" s="684"/>
      <c r="W192" s="684"/>
      <c r="X192" s="684"/>
      <c r="Y192" s="684"/>
      <c r="Z192" s="684"/>
    </row>
    <row r="193" spans="1:26" ht="16.5">
      <c r="A193" s="684"/>
      <c r="B193" s="684"/>
      <c r="C193" s="684"/>
      <c r="D193" s="684"/>
      <c r="E193" s="684"/>
      <c r="F193" s="684"/>
      <c r="G193" s="684"/>
      <c r="H193" s="684"/>
      <c r="I193" s="684"/>
      <c r="J193" s="684"/>
      <c r="K193" s="684"/>
      <c r="L193" s="684"/>
      <c r="M193" s="684"/>
      <c r="N193" s="684"/>
      <c r="O193" s="684"/>
      <c r="P193" s="684"/>
      <c r="Q193" s="684"/>
      <c r="R193" s="684"/>
      <c r="S193" s="684"/>
      <c r="T193" s="684"/>
      <c r="U193" s="684"/>
      <c r="V193" s="684"/>
      <c r="W193" s="684"/>
      <c r="X193" s="684"/>
      <c r="Y193" s="684"/>
      <c r="Z193" s="684"/>
    </row>
    <row r="194" spans="1:26" ht="16.5">
      <c r="A194" s="684"/>
      <c r="B194" s="684"/>
      <c r="C194" s="684"/>
      <c r="D194" s="684"/>
      <c r="E194" s="684"/>
      <c r="F194" s="684"/>
      <c r="G194" s="684"/>
      <c r="H194" s="684"/>
      <c r="I194" s="684"/>
      <c r="J194" s="684"/>
      <c r="K194" s="684"/>
      <c r="L194" s="684"/>
      <c r="M194" s="684"/>
      <c r="N194" s="684"/>
      <c r="O194" s="684"/>
      <c r="P194" s="684"/>
      <c r="Q194" s="684"/>
      <c r="R194" s="684"/>
      <c r="S194" s="684"/>
      <c r="T194" s="684"/>
      <c r="U194" s="684"/>
      <c r="V194" s="684"/>
      <c r="W194" s="684"/>
      <c r="X194" s="684"/>
      <c r="Y194" s="684"/>
      <c r="Z194" s="684"/>
    </row>
    <row r="195" spans="1:26" ht="16.5">
      <c r="A195" s="684"/>
      <c r="B195" s="684"/>
      <c r="C195" s="684"/>
      <c r="D195" s="684"/>
      <c r="E195" s="684"/>
      <c r="F195" s="684"/>
      <c r="G195" s="684"/>
      <c r="H195" s="684"/>
      <c r="I195" s="684"/>
      <c r="J195" s="684"/>
      <c r="K195" s="684"/>
      <c r="L195" s="684"/>
      <c r="M195" s="684"/>
      <c r="N195" s="684"/>
      <c r="O195" s="684"/>
      <c r="P195" s="684"/>
      <c r="Q195" s="684"/>
      <c r="R195" s="684"/>
      <c r="S195" s="684"/>
      <c r="T195" s="684"/>
      <c r="U195" s="684"/>
      <c r="V195" s="684"/>
      <c r="W195" s="684"/>
      <c r="X195" s="684"/>
      <c r="Y195" s="684"/>
      <c r="Z195" s="684"/>
    </row>
    <row r="196" spans="1:26" ht="16.5">
      <c r="A196" s="684"/>
      <c r="B196" s="684"/>
      <c r="C196" s="684"/>
      <c r="D196" s="684"/>
      <c r="E196" s="684"/>
      <c r="F196" s="684"/>
      <c r="G196" s="684"/>
      <c r="H196" s="684"/>
      <c r="I196" s="684"/>
      <c r="J196" s="684"/>
      <c r="K196" s="684"/>
      <c r="L196" s="684"/>
      <c r="M196" s="684"/>
      <c r="N196" s="684"/>
      <c r="O196" s="684"/>
      <c r="P196" s="684"/>
      <c r="Q196" s="684"/>
      <c r="R196" s="684"/>
      <c r="S196" s="684"/>
      <c r="T196" s="684"/>
      <c r="U196" s="684"/>
      <c r="V196" s="684"/>
      <c r="W196" s="684"/>
      <c r="X196" s="684"/>
      <c r="Y196" s="684"/>
      <c r="Z196" s="684"/>
    </row>
    <row r="197" spans="1:26" ht="16.5">
      <c r="A197" s="684"/>
      <c r="B197" s="684"/>
      <c r="C197" s="684"/>
      <c r="D197" s="684"/>
      <c r="E197" s="684"/>
      <c r="F197" s="684"/>
      <c r="G197" s="684"/>
      <c r="H197" s="684"/>
      <c r="I197" s="684"/>
      <c r="J197" s="684"/>
      <c r="K197" s="684"/>
      <c r="L197" s="684"/>
      <c r="M197" s="684"/>
      <c r="N197" s="684"/>
      <c r="O197" s="684"/>
      <c r="P197" s="684"/>
      <c r="Q197" s="684"/>
      <c r="R197" s="684"/>
      <c r="S197" s="684"/>
      <c r="T197" s="684"/>
      <c r="U197" s="684"/>
      <c r="V197" s="684"/>
      <c r="W197" s="684"/>
      <c r="X197" s="684"/>
      <c r="Y197" s="684"/>
      <c r="Z197" s="684"/>
    </row>
    <row r="198" spans="1:26" ht="16.5">
      <c r="A198" s="684"/>
      <c r="B198" s="684"/>
      <c r="C198" s="684"/>
      <c r="D198" s="684"/>
      <c r="E198" s="684"/>
      <c r="F198" s="684"/>
      <c r="G198" s="684"/>
      <c r="H198" s="684"/>
      <c r="I198" s="684"/>
      <c r="J198" s="684"/>
      <c r="K198" s="684"/>
      <c r="L198" s="684"/>
      <c r="M198" s="684"/>
      <c r="N198" s="684"/>
      <c r="O198" s="684"/>
      <c r="P198" s="684"/>
      <c r="Q198" s="684"/>
      <c r="R198" s="684"/>
      <c r="S198" s="684"/>
      <c r="T198" s="684"/>
      <c r="U198" s="684"/>
      <c r="V198" s="684"/>
      <c r="W198" s="684"/>
      <c r="X198" s="684"/>
      <c r="Y198" s="684"/>
      <c r="Z198" s="684"/>
    </row>
    <row r="199" spans="1:26" ht="16.5">
      <c r="A199" s="684"/>
      <c r="B199" s="684"/>
      <c r="C199" s="684"/>
      <c r="D199" s="684"/>
      <c r="E199" s="684"/>
      <c r="F199" s="684"/>
      <c r="G199" s="684"/>
      <c r="H199" s="684"/>
      <c r="I199" s="684"/>
      <c r="J199" s="684"/>
      <c r="K199" s="684"/>
      <c r="L199" s="684"/>
      <c r="M199" s="684"/>
      <c r="N199" s="684"/>
      <c r="O199" s="684"/>
      <c r="P199" s="684"/>
      <c r="Q199" s="684"/>
      <c r="R199" s="684"/>
      <c r="S199" s="684"/>
      <c r="T199" s="684"/>
      <c r="U199" s="684"/>
      <c r="V199" s="684"/>
      <c r="W199" s="684"/>
      <c r="X199" s="684"/>
      <c r="Y199" s="684"/>
      <c r="Z199" s="684"/>
    </row>
    <row r="200" spans="1:26" ht="16.5">
      <c r="A200" s="684"/>
      <c r="B200" s="684"/>
      <c r="C200" s="684"/>
      <c r="D200" s="684"/>
      <c r="E200" s="684"/>
      <c r="F200" s="684"/>
      <c r="G200" s="684"/>
      <c r="H200" s="684"/>
      <c r="I200" s="684"/>
      <c r="J200" s="684"/>
      <c r="K200" s="684"/>
      <c r="L200" s="684"/>
      <c r="M200" s="684"/>
      <c r="N200" s="684"/>
      <c r="O200" s="684"/>
      <c r="P200" s="684"/>
      <c r="Q200" s="684"/>
      <c r="R200" s="684"/>
      <c r="S200" s="684"/>
      <c r="T200" s="684"/>
      <c r="U200" s="684"/>
      <c r="V200" s="684"/>
      <c r="W200" s="684"/>
      <c r="X200" s="684"/>
      <c r="Y200" s="684"/>
      <c r="Z200" s="684"/>
    </row>
    <row r="201" spans="1:26" ht="16.5">
      <c r="A201" s="684"/>
      <c r="B201" s="684"/>
      <c r="C201" s="684"/>
      <c r="D201" s="684"/>
      <c r="E201" s="684"/>
      <c r="F201" s="684"/>
      <c r="G201" s="684"/>
      <c r="H201" s="684"/>
      <c r="I201" s="684"/>
      <c r="J201" s="684"/>
      <c r="K201" s="684"/>
      <c r="L201" s="684"/>
      <c r="M201" s="684"/>
      <c r="N201" s="684"/>
      <c r="O201" s="684"/>
      <c r="P201" s="684"/>
      <c r="Q201" s="684"/>
      <c r="R201" s="684"/>
      <c r="S201" s="684"/>
      <c r="T201" s="684"/>
      <c r="U201" s="684"/>
      <c r="V201" s="684"/>
      <c r="W201" s="684"/>
      <c r="X201" s="684"/>
      <c r="Y201" s="684"/>
      <c r="Z201" s="684"/>
    </row>
    <row r="202" spans="1:26" ht="16.5">
      <c r="A202" s="684"/>
      <c r="B202" s="684"/>
      <c r="C202" s="684"/>
      <c r="D202" s="684"/>
      <c r="E202" s="684"/>
      <c r="F202" s="684"/>
      <c r="G202" s="684"/>
      <c r="H202" s="684"/>
      <c r="I202" s="684"/>
      <c r="J202" s="684"/>
      <c r="K202" s="684"/>
      <c r="L202" s="684"/>
      <c r="M202" s="684"/>
      <c r="N202" s="684"/>
      <c r="O202" s="684"/>
      <c r="P202" s="684"/>
      <c r="Q202" s="684"/>
      <c r="R202" s="684"/>
      <c r="S202" s="684"/>
      <c r="T202" s="684"/>
      <c r="U202" s="684"/>
      <c r="V202" s="684"/>
      <c r="W202" s="684"/>
      <c r="X202" s="684"/>
      <c r="Y202" s="684"/>
      <c r="Z202" s="684"/>
    </row>
    <row r="203" spans="1:26" ht="16.5">
      <c r="A203" s="684"/>
      <c r="B203" s="684"/>
      <c r="C203" s="684"/>
      <c r="D203" s="684"/>
      <c r="E203" s="684"/>
      <c r="F203" s="684"/>
      <c r="G203" s="684"/>
      <c r="H203" s="684"/>
      <c r="I203" s="684"/>
      <c r="J203" s="684"/>
      <c r="K203" s="684"/>
      <c r="L203" s="684"/>
      <c r="M203" s="684"/>
      <c r="N203" s="684"/>
      <c r="O203" s="684"/>
      <c r="P203" s="684"/>
      <c r="Q203" s="684"/>
      <c r="R203" s="684"/>
      <c r="S203" s="684"/>
      <c r="T203" s="684"/>
      <c r="U203" s="684"/>
      <c r="V203" s="684"/>
      <c r="W203" s="684"/>
      <c r="X203" s="684"/>
      <c r="Y203" s="684"/>
      <c r="Z203" s="684"/>
    </row>
    <row r="204" spans="1:26" ht="16.5">
      <c r="A204" s="684"/>
      <c r="B204" s="684"/>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row>
    <row r="205" spans="1:26" ht="16.5">
      <c r="A205" s="684"/>
      <c r="B205" s="684"/>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row>
    <row r="206" spans="1:26" ht="16.5">
      <c r="A206" s="684"/>
      <c r="B206" s="684"/>
      <c r="C206" s="684"/>
      <c r="D206" s="684"/>
      <c r="E206" s="684"/>
      <c r="F206" s="684"/>
      <c r="G206" s="684"/>
      <c r="H206" s="684"/>
      <c r="I206" s="684"/>
      <c r="J206" s="684"/>
      <c r="K206" s="684"/>
      <c r="L206" s="684"/>
      <c r="M206" s="684"/>
      <c r="N206" s="684"/>
      <c r="O206" s="684"/>
      <c r="P206" s="684"/>
      <c r="Q206" s="684"/>
      <c r="R206" s="684"/>
      <c r="S206" s="684"/>
      <c r="T206" s="684"/>
      <c r="U206" s="684"/>
      <c r="V206" s="684"/>
      <c r="W206" s="684"/>
      <c r="X206" s="684"/>
      <c r="Y206" s="684"/>
      <c r="Z206" s="684"/>
    </row>
    <row r="207" spans="1:26" ht="16.5">
      <c r="A207" s="684"/>
      <c r="B207" s="684"/>
      <c r="C207" s="684"/>
      <c r="D207" s="684"/>
      <c r="E207" s="684"/>
      <c r="F207" s="684"/>
      <c r="G207" s="684"/>
      <c r="H207" s="684"/>
      <c r="I207" s="684"/>
      <c r="J207" s="684"/>
      <c r="K207" s="684"/>
      <c r="L207" s="684"/>
      <c r="M207" s="684"/>
      <c r="N207" s="684"/>
      <c r="O207" s="684"/>
      <c r="P207" s="684"/>
      <c r="Q207" s="684"/>
      <c r="R207" s="684"/>
      <c r="S207" s="684"/>
      <c r="T207" s="684"/>
      <c r="U207" s="684"/>
      <c r="V207" s="684"/>
      <c r="W207" s="684"/>
      <c r="X207" s="684"/>
      <c r="Y207" s="684"/>
      <c r="Z207" s="684"/>
    </row>
    <row r="208" spans="1:26" ht="16.5">
      <c r="A208" s="684"/>
      <c r="B208" s="684"/>
      <c r="C208" s="684"/>
      <c r="D208" s="684"/>
      <c r="E208" s="684"/>
      <c r="F208" s="684"/>
      <c r="G208" s="684"/>
      <c r="H208" s="684"/>
      <c r="I208" s="684"/>
      <c r="J208" s="684"/>
      <c r="K208" s="684"/>
      <c r="L208" s="684"/>
      <c r="M208" s="684"/>
      <c r="N208" s="684"/>
      <c r="O208" s="684"/>
      <c r="P208" s="684"/>
      <c r="Q208" s="684"/>
      <c r="R208" s="684"/>
      <c r="S208" s="684"/>
      <c r="T208" s="684"/>
      <c r="U208" s="684"/>
      <c r="V208" s="684"/>
      <c r="W208" s="684"/>
      <c r="X208" s="684"/>
      <c r="Y208" s="684"/>
      <c r="Z208" s="684"/>
    </row>
    <row r="209" spans="1:26" ht="16.5">
      <c r="A209" s="684"/>
      <c r="B209" s="684"/>
      <c r="C209" s="684"/>
      <c r="D209" s="684"/>
      <c r="E209" s="684"/>
      <c r="F209" s="684"/>
      <c r="G209" s="684"/>
      <c r="H209" s="684"/>
      <c r="I209" s="684"/>
      <c r="J209" s="684"/>
      <c r="K209" s="684"/>
      <c r="L209" s="684"/>
      <c r="M209" s="684"/>
      <c r="N209" s="684"/>
      <c r="O209" s="684"/>
      <c r="P209" s="684"/>
      <c r="Q209" s="684"/>
      <c r="R209" s="684"/>
      <c r="S209" s="684"/>
      <c r="T209" s="684"/>
      <c r="U209" s="684"/>
      <c r="V209" s="684"/>
      <c r="W209" s="684"/>
      <c r="X209" s="684"/>
      <c r="Y209" s="684"/>
      <c r="Z209" s="684"/>
    </row>
    <row r="210" spans="1:26" ht="16.5">
      <c r="A210" s="684"/>
      <c r="B210" s="684"/>
      <c r="C210" s="684"/>
      <c r="D210" s="684"/>
      <c r="E210" s="684"/>
      <c r="F210" s="684"/>
      <c r="G210" s="684"/>
      <c r="H210" s="684"/>
      <c r="I210" s="684"/>
      <c r="J210" s="684"/>
      <c r="K210" s="684"/>
      <c r="L210" s="684"/>
      <c r="M210" s="684"/>
      <c r="N210" s="684"/>
      <c r="O210" s="684"/>
      <c r="P210" s="684"/>
      <c r="Q210" s="684"/>
      <c r="R210" s="684"/>
      <c r="S210" s="684"/>
      <c r="T210" s="684"/>
      <c r="U210" s="684"/>
      <c r="V210" s="684"/>
      <c r="W210" s="684"/>
      <c r="X210" s="684"/>
      <c r="Y210" s="684"/>
      <c r="Z210" s="684"/>
    </row>
    <row r="211" spans="1:26" ht="16.5">
      <c r="A211" s="684"/>
      <c r="B211" s="684"/>
      <c r="C211" s="684"/>
      <c r="D211" s="684"/>
      <c r="E211" s="684"/>
      <c r="F211" s="684"/>
      <c r="G211" s="684"/>
      <c r="H211" s="684"/>
      <c r="I211" s="684"/>
      <c r="J211" s="684"/>
      <c r="K211" s="684"/>
      <c r="L211" s="684"/>
      <c r="M211" s="684"/>
      <c r="N211" s="684"/>
      <c r="O211" s="684"/>
      <c r="P211" s="684"/>
      <c r="Q211" s="684"/>
      <c r="R211" s="684"/>
      <c r="S211" s="684"/>
      <c r="T211" s="684"/>
      <c r="U211" s="684"/>
      <c r="V211" s="684"/>
      <c r="W211" s="684"/>
      <c r="X211" s="684"/>
      <c r="Y211" s="684"/>
      <c r="Z211" s="684"/>
    </row>
    <row r="212" spans="1:26" ht="16.5">
      <c r="A212" s="684"/>
      <c r="B212" s="684"/>
      <c r="C212" s="684"/>
      <c r="D212" s="684"/>
      <c r="E212" s="684"/>
      <c r="F212" s="684"/>
      <c r="G212" s="684"/>
      <c r="H212" s="684"/>
      <c r="I212" s="684"/>
      <c r="J212" s="684"/>
      <c r="K212" s="684"/>
      <c r="L212" s="684"/>
      <c r="M212" s="684"/>
      <c r="N212" s="684"/>
      <c r="O212" s="684"/>
      <c r="P212" s="684"/>
      <c r="Q212" s="684"/>
      <c r="R212" s="684"/>
      <c r="S212" s="684"/>
      <c r="T212" s="684"/>
      <c r="U212" s="684"/>
      <c r="V212" s="684"/>
      <c r="W212" s="684"/>
      <c r="X212" s="684"/>
      <c r="Y212" s="684"/>
      <c r="Z212" s="684"/>
    </row>
    <row r="213" spans="1:26" ht="16.5">
      <c r="A213" s="684"/>
      <c r="B213" s="684"/>
      <c r="C213" s="684"/>
      <c r="D213" s="684"/>
      <c r="E213" s="684"/>
      <c r="F213" s="684"/>
      <c r="G213" s="684"/>
      <c r="H213" s="684"/>
      <c r="I213" s="684"/>
      <c r="J213" s="684"/>
      <c r="K213" s="684"/>
      <c r="L213" s="684"/>
      <c r="M213" s="684"/>
      <c r="N213" s="684"/>
      <c r="O213" s="684"/>
      <c r="P213" s="684"/>
      <c r="Q213" s="684"/>
      <c r="R213" s="684"/>
      <c r="S213" s="684"/>
      <c r="T213" s="684"/>
      <c r="U213" s="684"/>
      <c r="V213" s="684"/>
      <c r="W213" s="684"/>
      <c r="X213" s="684"/>
      <c r="Y213" s="684"/>
      <c r="Z213" s="684"/>
    </row>
    <row r="214" spans="1:26" ht="16.5">
      <c r="A214" s="684"/>
      <c r="B214" s="684"/>
      <c r="C214" s="684"/>
      <c r="D214" s="684"/>
      <c r="E214" s="684"/>
      <c r="F214" s="684"/>
      <c r="G214" s="684"/>
      <c r="H214" s="684"/>
      <c r="I214" s="684"/>
      <c r="J214" s="684"/>
      <c r="K214" s="684"/>
      <c r="L214" s="684"/>
      <c r="M214" s="684"/>
      <c r="N214" s="684"/>
      <c r="O214" s="684"/>
      <c r="P214" s="684"/>
      <c r="Q214" s="684"/>
      <c r="R214" s="684"/>
      <c r="S214" s="684"/>
      <c r="T214" s="684"/>
      <c r="U214" s="684"/>
      <c r="V214" s="684"/>
      <c r="W214" s="684"/>
      <c r="X214" s="684"/>
      <c r="Y214" s="684"/>
      <c r="Z214" s="684"/>
    </row>
    <row r="215" spans="1:26" ht="16.5">
      <c r="A215" s="684"/>
      <c r="B215" s="684"/>
      <c r="C215" s="684"/>
      <c r="D215" s="684"/>
      <c r="E215" s="684"/>
      <c r="F215" s="684"/>
      <c r="G215" s="684"/>
      <c r="H215" s="684"/>
      <c r="I215" s="684"/>
      <c r="J215" s="684"/>
      <c r="K215" s="684"/>
      <c r="L215" s="684"/>
      <c r="M215" s="684"/>
      <c r="N215" s="684"/>
      <c r="O215" s="684"/>
      <c r="P215" s="684"/>
      <c r="Q215" s="684"/>
      <c r="R215" s="684"/>
      <c r="S215" s="684"/>
      <c r="T215" s="684"/>
      <c r="U215" s="684"/>
      <c r="V215" s="684"/>
      <c r="W215" s="684"/>
      <c r="X215" s="684"/>
      <c r="Y215" s="684"/>
      <c r="Z215" s="684"/>
    </row>
    <row r="216" spans="1:26" ht="16.5">
      <c r="A216" s="684"/>
      <c r="B216" s="684"/>
      <c r="C216" s="684"/>
      <c r="D216" s="684"/>
      <c r="E216" s="684"/>
      <c r="F216" s="684"/>
      <c r="G216" s="684"/>
      <c r="H216" s="684"/>
      <c r="I216" s="684"/>
      <c r="J216" s="684"/>
      <c r="K216" s="684"/>
      <c r="L216" s="684"/>
      <c r="M216" s="684"/>
      <c r="N216" s="684"/>
      <c r="O216" s="684"/>
      <c r="P216" s="684"/>
      <c r="Q216" s="684"/>
      <c r="R216" s="684"/>
      <c r="S216" s="684"/>
      <c r="T216" s="684"/>
      <c r="U216" s="684"/>
      <c r="V216" s="684"/>
      <c r="W216" s="684"/>
      <c r="X216" s="684"/>
      <c r="Y216" s="684"/>
      <c r="Z216" s="684"/>
    </row>
    <row r="217" spans="1:26" ht="16.5">
      <c r="A217" s="684"/>
      <c r="B217" s="684"/>
      <c r="C217" s="684"/>
      <c r="D217" s="684"/>
      <c r="E217" s="684"/>
      <c r="F217" s="684"/>
      <c r="G217" s="684"/>
      <c r="H217" s="684"/>
      <c r="I217" s="684"/>
      <c r="J217" s="684"/>
      <c r="K217" s="684"/>
      <c r="L217" s="684"/>
      <c r="M217" s="684"/>
      <c r="N217" s="684"/>
      <c r="O217" s="684"/>
      <c r="P217" s="684"/>
      <c r="Q217" s="684"/>
      <c r="R217" s="684"/>
      <c r="S217" s="684"/>
      <c r="T217" s="684"/>
      <c r="U217" s="684"/>
      <c r="V217" s="684"/>
      <c r="W217" s="684"/>
      <c r="X217" s="684"/>
      <c r="Y217" s="684"/>
      <c r="Z217" s="684"/>
    </row>
    <row r="218" spans="1:26" ht="16.5">
      <c r="A218" s="684"/>
      <c r="B218" s="684"/>
      <c r="C218" s="684"/>
      <c r="D218" s="684"/>
      <c r="E218" s="684"/>
      <c r="F218" s="684"/>
      <c r="G218" s="684"/>
      <c r="H218" s="684"/>
      <c r="I218" s="684"/>
      <c r="J218" s="684"/>
      <c r="K218" s="684"/>
      <c r="L218" s="684"/>
      <c r="M218" s="684"/>
      <c r="N218" s="684"/>
      <c r="O218" s="684"/>
      <c r="P218" s="684"/>
      <c r="Q218" s="684"/>
      <c r="R218" s="684"/>
      <c r="S218" s="684"/>
      <c r="T218" s="684"/>
      <c r="U218" s="684"/>
      <c r="V218" s="684"/>
      <c r="W218" s="684"/>
      <c r="X218" s="684"/>
      <c r="Y218" s="684"/>
      <c r="Z218" s="684"/>
    </row>
    <row r="219" spans="1:26" ht="16.5">
      <c r="A219" s="684"/>
      <c r="B219" s="684"/>
      <c r="C219" s="684"/>
      <c r="D219" s="684"/>
      <c r="E219" s="684"/>
      <c r="F219" s="684"/>
      <c r="G219" s="684"/>
      <c r="H219" s="684"/>
      <c r="I219" s="684"/>
      <c r="J219" s="684"/>
      <c r="K219" s="684"/>
      <c r="L219" s="684"/>
      <c r="M219" s="684"/>
      <c r="N219" s="684"/>
      <c r="O219" s="684"/>
      <c r="P219" s="684"/>
      <c r="Q219" s="684"/>
      <c r="R219" s="684"/>
      <c r="S219" s="684"/>
      <c r="T219" s="684"/>
      <c r="U219" s="684"/>
      <c r="V219" s="684"/>
      <c r="W219" s="684"/>
      <c r="X219" s="684"/>
      <c r="Y219" s="684"/>
      <c r="Z219" s="684"/>
    </row>
    <row r="220" spans="1:26" ht="16.5">
      <c r="A220" s="684"/>
      <c r="B220" s="684"/>
      <c r="C220" s="684"/>
      <c r="D220" s="684"/>
      <c r="E220" s="684"/>
      <c r="F220" s="684"/>
      <c r="G220" s="684"/>
      <c r="H220" s="684"/>
      <c r="I220" s="684"/>
      <c r="J220" s="684"/>
      <c r="K220" s="684"/>
      <c r="L220" s="684"/>
      <c r="M220" s="684"/>
      <c r="N220" s="684"/>
      <c r="O220" s="684"/>
      <c r="P220" s="684"/>
      <c r="Q220" s="684"/>
      <c r="R220" s="684"/>
      <c r="S220" s="684"/>
      <c r="T220" s="684"/>
      <c r="U220" s="684"/>
      <c r="V220" s="684"/>
      <c r="W220" s="684"/>
      <c r="X220" s="684"/>
      <c r="Y220" s="684"/>
      <c r="Z220" s="684"/>
    </row>
    <row r="221" spans="1:26" ht="16.5">
      <c r="A221" s="684"/>
      <c r="B221" s="684"/>
      <c r="C221" s="684"/>
      <c r="D221" s="684"/>
      <c r="E221" s="684"/>
      <c r="F221" s="684"/>
      <c r="G221" s="684"/>
      <c r="H221" s="684"/>
      <c r="I221" s="684"/>
      <c r="J221" s="684"/>
      <c r="K221" s="684"/>
      <c r="L221" s="684"/>
      <c r="M221" s="684"/>
      <c r="N221" s="684"/>
      <c r="O221" s="684"/>
      <c r="P221" s="684"/>
      <c r="Q221" s="684"/>
      <c r="R221" s="684"/>
      <c r="S221" s="684"/>
      <c r="T221" s="684"/>
      <c r="U221" s="684"/>
      <c r="V221" s="684"/>
      <c r="W221" s="684"/>
      <c r="X221" s="684"/>
      <c r="Y221" s="684"/>
      <c r="Z221" s="684"/>
    </row>
    <row r="222" spans="1:26" ht="16.5">
      <c r="A222" s="684"/>
      <c r="B222" s="684"/>
      <c r="C222" s="684"/>
      <c r="D222" s="684"/>
      <c r="E222" s="684"/>
      <c r="F222" s="684"/>
      <c r="G222" s="684"/>
      <c r="H222" s="684"/>
      <c r="I222" s="684"/>
      <c r="J222" s="684"/>
      <c r="K222" s="684"/>
      <c r="L222" s="684"/>
      <c r="M222" s="684"/>
      <c r="N222" s="684"/>
      <c r="O222" s="684"/>
      <c r="P222" s="684"/>
      <c r="Q222" s="684"/>
      <c r="R222" s="684"/>
      <c r="S222" s="684"/>
      <c r="T222" s="684"/>
      <c r="U222" s="684"/>
      <c r="V222" s="684"/>
      <c r="W222" s="684"/>
      <c r="X222" s="684"/>
      <c r="Y222" s="684"/>
      <c r="Z222" s="684"/>
    </row>
    <row r="223" spans="1:26" ht="16.5">
      <c r="A223" s="684"/>
      <c r="B223" s="684"/>
      <c r="C223" s="684"/>
      <c r="D223" s="684"/>
      <c r="E223" s="684"/>
      <c r="F223" s="684"/>
      <c r="G223" s="684"/>
      <c r="H223" s="684"/>
      <c r="I223" s="684"/>
      <c r="J223" s="684"/>
      <c r="K223" s="684"/>
      <c r="L223" s="684"/>
      <c r="M223" s="684"/>
      <c r="N223" s="684"/>
      <c r="O223" s="684"/>
      <c r="P223" s="684"/>
      <c r="Q223" s="684"/>
      <c r="R223" s="684"/>
      <c r="S223" s="684"/>
      <c r="T223" s="684"/>
      <c r="U223" s="684"/>
      <c r="V223" s="684"/>
      <c r="W223" s="684"/>
      <c r="X223" s="684"/>
      <c r="Y223" s="684"/>
      <c r="Z223" s="684"/>
    </row>
    <row r="224" spans="1:26" ht="16.5">
      <c r="A224" s="684"/>
      <c r="B224" s="684"/>
      <c r="C224" s="684"/>
      <c r="D224" s="684"/>
      <c r="E224" s="684"/>
      <c r="F224" s="684"/>
      <c r="G224" s="684"/>
      <c r="H224" s="684"/>
      <c r="I224" s="684"/>
      <c r="J224" s="684"/>
      <c r="K224" s="684"/>
      <c r="L224" s="684"/>
      <c r="M224" s="684"/>
      <c r="N224" s="684"/>
      <c r="O224" s="684"/>
      <c r="P224" s="684"/>
      <c r="Q224" s="684"/>
      <c r="R224" s="684"/>
      <c r="S224" s="684"/>
      <c r="T224" s="684"/>
      <c r="U224" s="684"/>
      <c r="V224" s="684"/>
      <c r="W224" s="684"/>
      <c r="X224" s="684"/>
      <c r="Y224" s="684"/>
      <c r="Z224" s="684"/>
    </row>
    <row r="225" spans="1:26" ht="16.5">
      <c r="A225" s="684"/>
      <c r="B225" s="684"/>
      <c r="C225" s="684"/>
      <c r="D225" s="684"/>
      <c r="E225" s="684"/>
      <c r="F225" s="684"/>
      <c r="G225" s="684"/>
      <c r="H225" s="684"/>
      <c r="I225" s="684"/>
      <c r="J225" s="684"/>
      <c r="K225" s="684"/>
      <c r="L225" s="684"/>
      <c r="M225" s="684"/>
      <c r="N225" s="684"/>
      <c r="O225" s="684"/>
      <c r="P225" s="684"/>
      <c r="Q225" s="684"/>
      <c r="R225" s="684"/>
      <c r="S225" s="684"/>
      <c r="T225" s="684"/>
      <c r="U225" s="684"/>
      <c r="V225" s="684"/>
      <c r="W225" s="684"/>
      <c r="X225" s="684"/>
      <c r="Y225" s="684"/>
      <c r="Z225" s="684"/>
    </row>
    <row r="226" spans="1:26" ht="16.5">
      <c r="A226" s="684"/>
      <c r="B226" s="684"/>
      <c r="C226" s="684"/>
      <c r="D226" s="684"/>
      <c r="E226" s="684"/>
      <c r="F226" s="684"/>
      <c r="G226" s="684"/>
      <c r="H226" s="684"/>
      <c r="I226" s="684"/>
      <c r="J226" s="684"/>
      <c r="K226" s="684"/>
      <c r="L226" s="684"/>
      <c r="M226" s="684"/>
      <c r="N226" s="684"/>
      <c r="O226" s="684"/>
      <c r="P226" s="684"/>
      <c r="Q226" s="684"/>
      <c r="R226" s="684"/>
      <c r="S226" s="684"/>
      <c r="T226" s="684"/>
      <c r="U226" s="684"/>
      <c r="V226" s="684"/>
      <c r="W226" s="684"/>
      <c r="X226" s="684"/>
      <c r="Y226" s="684"/>
      <c r="Z226" s="684"/>
    </row>
    <row r="227" spans="1:26" ht="16.5">
      <c r="A227" s="684"/>
      <c r="B227" s="684"/>
      <c r="C227" s="684"/>
      <c r="D227" s="684"/>
      <c r="E227" s="684"/>
      <c r="F227" s="684"/>
      <c r="G227" s="684"/>
      <c r="H227" s="684"/>
      <c r="I227" s="684"/>
      <c r="J227" s="684"/>
      <c r="K227" s="684"/>
      <c r="L227" s="684"/>
      <c r="M227" s="684"/>
      <c r="N227" s="684"/>
      <c r="O227" s="684"/>
      <c r="P227" s="684"/>
      <c r="Q227" s="684"/>
      <c r="R227" s="684"/>
      <c r="S227" s="684"/>
      <c r="T227" s="684"/>
      <c r="U227" s="684"/>
      <c r="V227" s="684"/>
      <c r="W227" s="684"/>
      <c r="X227" s="684"/>
      <c r="Y227" s="684"/>
      <c r="Z227" s="684"/>
    </row>
    <row r="228" spans="1:26" ht="16.5">
      <c r="A228" s="684"/>
      <c r="B228" s="684"/>
      <c r="C228" s="684"/>
      <c r="D228" s="684"/>
      <c r="E228" s="684"/>
      <c r="F228" s="684"/>
      <c r="G228" s="684"/>
      <c r="H228" s="684"/>
      <c r="I228" s="684"/>
      <c r="J228" s="684"/>
      <c r="K228" s="684"/>
      <c r="L228" s="684"/>
      <c r="M228" s="684"/>
      <c r="N228" s="684"/>
      <c r="O228" s="684"/>
      <c r="P228" s="684"/>
      <c r="Q228" s="684"/>
      <c r="R228" s="684"/>
      <c r="S228" s="684"/>
      <c r="T228" s="684"/>
      <c r="U228" s="684"/>
      <c r="V228" s="684"/>
      <c r="W228" s="684"/>
      <c r="X228" s="684"/>
      <c r="Y228" s="684"/>
      <c r="Z228" s="684"/>
    </row>
    <row r="229" spans="1:26" ht="16.5">
      <c r="A229" s="684"/>
      <c r="B229" s="684"/>
      <c r="C229" s="684"/>
      <c r="D229" s="684"/>
      <c r="E229" s="684"/>
      <c r="F229" s="684"/>
      <c r="G229" s="684"/>
      <c r="H229" s="684"/>
      <c r="I229" s="684"/>
      <c r="J229" s="684"/>
      <c r="K229" s="684"/>
      <c r="L229" s="684"/>
      <c r="M229" s="684"/>
      <c r="N229" s="684"/>
      <c r="O229" s="684"/>
      <c r="P229" s="684"/>
      <c r="Q229" s="684"/>
      <c r="R229" s="684"/>
      <c r="S229" s="684"/>
      <c r="T229" s="684"/>
      <c r="U229" s="684"/>
      <c r="V229" s="684"/>
      <c r="W229" s="684"/>
      <c r="X229" s="684"/>
      <c r="Y229" s="684"/>
      <c r="Z229" s="684"/>
    </row>
    <row r="230" spans="1:26" ht="16.5">
      <c r="A230" s="684"/>
      <c r="B230" s="684"/>
      <c r="C230" s="684"/>
      <c r="D230" s="684"/>
      <c r="E230" s="684"/>
      <c r="F230" s="684"/>
      <c r="G230" s="684"/>
      <c r="H230" s="684"/>
      <c r="I230" s="684"/>
      <c r="J230" s="684"/>
      <c r="K230" s="684"/>
      <c r="L230" s="684"/>
      <c r="M230" s="684"/>
      <c r="N230" s="684"/>
      <c r="O230" s="684"/>
      <c r="P230" s="684"/>
      <c r="Q230" s="684"/>
      <c r="R230" s="684"/>
      <c r="S230" s="684"/>
      <c r="T230" s="684"/>
      <c r="U230" s="684"/>
      <c r="V230" s="684"/>
      <c r="W230" s="684"/>
      <c r="X230" s="684"/>
      <c r="Y230" s="684"/>
      <c r="Z230" s="684"/>
    </row>
    <row r="231" spans="1:26" ht="16.5">
      <c r="A231" s="684"/>
      <c r="B231" s="684"/>
      <c r="C231" s="684"/>
      <c r="D231" s="684"/>
      <c r="E231" s="684"/>
      <c r="F231" s="684"/>
      <c r="G231" s="684"/>
      <c r="H231" s="684"/>
      <c r="I231" s="684"/>
      <c r="J231" s="684"/>
      <c r="K231" s="684"/>
      <c r="L231" s="684"/>
      <c r="M231" s="684"/>
      <c r="N231" s="684"/>
      <c r="O231" s="684"/>
      <c r="P231" s="684"/>
      <c r="Q231" s="684"/>
      <c r="R231" s="684"/>
      <c r="S231" s="684"/>
      <c r="T231" s="684"/>
      <c r="U231" s="684"/>
      <c r="V231" s="684"/>
      <c r="W231" s="684"/>
      <c r="X231" s="684"/>
      <c r="Y231" s="684"/>
      <c r="Z231" s="684"/>
    </row>
    <row r="232" spans="1:26" ht="16.5">
      <c r="A232" s="684"/>
      <c r="B232" s="684"/>
      <c r="C232" s="684"/>
      <c r="D232" s="684"/>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row>
    <row r="233" spans="1:26" ht="16.5">
      <c r="A233" s="684"/>
      <c r="B233" s="684"/>
      <c r="C233" s="684"/>
      <c r="D233" s="684"/>
      <c r="E233" s="684"/>
      <c r="F233" s="684"/>
      <c r="G233" s="684"/>
      <c r="H233" s="684"/>
      <c r="I233" s="684"/>
      <c r="J233" s="684"/>
      <c r="K233" s="684"/>
      <c r="L233" s="684"/>
      <c r="M233" s="684"/>
      <c r="N233" s="684"/>
      <c r="O233" s="684"/>
      <c r="P233" s="684"/>
      <c r="Q233" s="684"/>
      <c r="R233" s="684"/>
      <c r="S233" s="684"/>
      <c r="T233" s="684"/>
      <c r="U233" s="684"/>
      <c r="V233" s="684"/>
      <c r="W233" s="684"/>
      <c r="X233" s="684"/>
      <c r="Y233" s="684"/>
      <c r="Z233" s="684"/>
    </row>
    <row r="234" spans="1:26" ht="16.5">
      <c r="A234" s="684"/>
      <c r="B234" s="684"/>
      <c r="C234" s="684"/>
      <c r="D234" s="684"/>
      <c r="E234" s="684"/>
      <c r="F234" s="684"/>
      <c r="G234" s="684"/>
      <c r="H234" s="684"/>
      <c r="I234" s="684"/>
      <c r="J234" s="684"/>
      <c r="K234" s="684"/>
      <c r="L234" s="684"/>
      <c r="M234" s="684"/>
      <c r="N234" s="684"/>
      <c r="O234" s="684"/>
      <c r="P234" s="684"/>
      <c r="Q234" s="684"/>
      <c r="R234" s="684"/>
      <c r="S234" s="684"/>
      <c r="T234" s="684"/>
      <c r="U234" s="684"/>
      <c r="V234" s="684"/>
      <c r="W234" s="684"/>
      <c r="X234" s="684"/>
      <c r="Y234" s="684"/>
      <c r="Z234" s="684"/>
    </row>
    <row r="235" spans="1:26" ht="16.5">
      <c r="A235" s="684"/>
      <c r="B235" s="684"/>
      <c r="C235" s="684"/>
      <c r="D235" s="684"/>
      <c r="E235" s="684"/>
      <c r="F235" s="684"/>
      <c r="G235" s="684"/>
      <c r="H235" s="684"/>
      <c r="I235" s="684"/>
      <c r="J235" s="684"/>
      <c r="K235" s="684"/>
      <c r="L235" s="684"/>
      <c r="M235" s="684"/>
      <c r="N235" s="684"/>
      <c r="O235" s="684"/>
      <c r="P235" s="684"/>
      <c r="Q235" s="684"/>
      <c r="R235" s="684"/>
      <c r="S235" s="684"/>
      <c r="T235" s="684"/>
      <c r="U235" s="684"/>
      <c r="V235" s="684"/>
      <c r="W235" s="684"/>
      <c r="X235" s="684"/>
      <c r="Y235" s="684"/>
      <c r="Z235" s="684"/>
    </row>
    <row r="236" spans="1:26" ht="16.5">
      <c r="A236" s="684"/>
      <c r="B236" s="684"/>
      <c r="C236" s="684"/>
      <c r="D236" s="684"/>
      <c r="E236" s="684"/>
      <c r="F236" s="684"/>
      <c r="G236" s="684"/>
      <c r="H236" s="684"/>
      <c r="I236" s="684"/>
      <c r="J236" s="684"/>
      <c r="K236" s="684"/>
      <c r="L236" s="684"/>
      <c r="M236" s="684"/>
      <c r="N236" s="684"/>
      <c r="O236" s="684"/>
      <c r="P236" s="684"/>
      <c r="Q236" s="684"/>
      <c r="R236" s="684"/>
      <c r="S236" s="684"/>
      <c r="T236" s="684"/>
      <c r="U236" s="684"/>
      <c r="V236" s="684"/>
      <c r="W236" s="684"/>
      <c r="X236" s="684"/>
      <c r="Y236" s="684"/>
      <c r="Z236" s="684"/>
    </row>
    <row r="237" spans="1:26" ht="16.5">
      <c r="A237" s="684"/>
      <c r="B237" s="684"/>
      <c r="C237" s="684"/>
      <c r="D237" s="684"/>
      <c r="E237" s="684"/>
      <c r="F237" s="684"/>
      <c r="G237" s="684"/>
      <c r="H237" s="684"/>
      <c r="I237" s="684"/>
      <c r="J237" s="684"/>
      <c r="K237" s="684"/>
      <c r="L237" s="684"/>
      <c r="M237" s="684"/>
      <c r="N237" s="684"/>
      <c r="O237" s="684"/>
      <c r="P237" s="684"/>
      <c r="Q237" s="684"/>
      <c r="R237" s="684"/>
      <c r="S237" s="684"/>
      <c r="T237" s="684"/>
      <c r="U237" s="684"/>
      <c r="V237" s="684"/>
      <c r="W237" s="684"/>
      <c r="X237" s="684"/>
      <c r="Y237" s="684"/>
      <c r="Z237" s="684"/>
    </row>
    <row r="238" spans="1:26" ht="16.5">
      <c r="A238" s="684"/>
      <c r="B238" s="684"/>
      <c r="C238" s="684"/>
      <c r="D238" s="684"/>
      <c r="E238" s="684"/>
      <c r="F238" s="684"/>
      <c r="G238" s="684"/>
      <c r="H238" s="684"/>
      <c r="I238" s="684"/>
      <c r="J238" s="684"/>
      <c r="K238" s="684"/>
      <c r="L238" s="684"/>
      <c r="M238" s="684"/>
      <c r="N238" s="684"/>
      <c r="O238" s="684"/>
      <c r="P238" s="684"/>
      <c r="Q238" s="684"/>
      <c r="R238" s="684"/>
      <c r="S238" s="684"/>
      <c r="T238" s="684"/>
      <c r="U238" s="684"/>
      <c r="V238" s="684"/>
      <c r="W238" s="684"/>
      <c r="X238" s="684"/>
      <c r="Y238" s="684"/>
      <c r="Z238" s="684"/>
    </row>
    <row r="239" spans="1:26" ht="16.5">
      <c r="A239" s="684"/>
      <c r="B239" s="684"/>
      <c r="C239" s="684"/>
      <c r="D239" s="684"/>
      <c r="E239" s="684"/>
      <c r="F239" s="684"/>
      <c r="G239" s="684"/>
      <c r="H239" s="684"/>
      <c r="I239" s="684"/>
      <c r="J239" s="684"/>
      <c r="K239" s="684"/>
      <c r="L239" s="684"/>
      <c r="M239" s="684"/>
      <c r="N239" s="684"/>
      <c r="O239" s="684"/>
      <c r="P239" s="684"/>
      <c r="Q239" s="684"/>
      <c r="R239" s="684"/>
      <c r="S239" s="684"/>
      <c r="T239" s="684"/>
      <c r="U239" s="684"/>
      <c r="V239" s="684"/>
      <c r="W239" s="684"/>
      <c r="X239" s="684"/>
      <c r="Y239" s="684"/>
      <c r="Z239" s="684"/>
    </row>
    <row r="240" spans="1:26" ht="16.5">
      <c r="A240" s="684"/>
      <c r="B240" s="684"/>
      <c r="C240" s="684"/>
      <c r="D240" s="684"/>
      <c r="E240" s="684"/>
      <c r="F240" s="684"/>
      <c r="G240" s="684"/>
      <c r="H240" s="684"/>
      <c r="I240" s="684"/>
      <c r="J240" s="684"/>
      <c r="K240" s="684"/>
      <c r="L240" s="684"/>
      <c r="M240" s="684"/>
      <c r="N240" s="684"/>
      <c r="O240" s="684"/>
      <c r="P240" s="684"/>
      <c r="Q240" s="684"/>
      <c r="R240" s="684"/>
      <c r="S240" s="684"/>
      <c r="T240" s="684"/>
      <c r="U240" s="684"/>
      <c r="V240" s="684"/>
      <c r="W240" s="684"/>
      <c r="X240" s="684"/>
      <c r="Y240" s="684"/>
      <c r="Z240" s="684"/>
    </row>
    <row r="241" spans="1:26" ht="16.5">
      <c r="A241" s="684"/>
      <c r="B241" s="684"/>
      <c r="C241" s="684"/>
      <c r="D241" s="684"/>
      <c r="E241" s="684"/>
      <c r="F241" s="684"/>
      <c r="G241" s="684"/>
      <c r="H241" s="684"/>
      <c r="I241" s="684"/>
      <c r="J241" s="684"/>
      <c r="K241" s="684"/>
      <c r="L241" s="684"/>
      <c r="M241" s="684"/>
      <c r="N241" s="684"/>
      <c r="O241" s="684"/>
      <c r="P241" s="684"/>
      <c r="Q241" s="684"/>
      <c r="R241" s="684"/>
      <c r="S241" s="684"/>
      <c r="T241" s="684"/>
      <c r="U241" s="684"/>
      <c r="V241" s="684"/>
      <c r="W241" s="684"/>
      <c r="X241" s="684"/>
      <c r="Y241" s="684"/>
      <c r="Z241" s="684"/>
    </row>
    <row r="242" spans="1:26" ht="16.5">
      <c r="A242" s="684"/>
      <c r="B242" s="684"/>
      <c r="C242" s="684"/>
      <c r="D242" s="684"/>
      <c r="E242" s="684"/>
      <c r="F242" s="684"/>
      <c r="G242" s="684"/>
      <c r="H242" s="684"/>
      <c r="I242" s="684"/>
      <c r="J242" s="684"/>
      <c r="K242" s="684"/>
      <c r="L242" s="684"/>
      <c r="M242" s="684"/>
      <c r="N242" s="684"/>
      <c r="O242" s="684"/>
      <c r="P242" s="684"/>
      <c r="Q242" s="684"/>
      <c r="R242" s="684"/>
      <c r="S242" s="684"/>
      <c r="T242" s="684"/>
      <c r="U242" s="684"/>
      <c r="V242" s="684"/>
      <c r="W242" s="684"/>
      <c r="X242" s="684"/>
      <c r="Y242" s="684"/>
      <c r="Z242" s="684"/>
    </row>
    <row r="243" spans="1:26" ht="16.5">
      <c r="A243" s="684"/>
      <c r="B243" s="684"/>
      <c r="C243" s="684"/>
      <c r="D243" s="684"/>
      <c r="E243" s="684"/>
      <c r="F243" s="684"/>
      <c r="G243" s="684"/>
      <c r="H243" s="684"/>
      <c r="I243" s="684"/>
      <c r="J243" s="684"/>
      <c r="K243" s="684"/>
      <c r="L243" s="684"/>
      <c r="M243" s="684"/>
      <c r="N243" s="684"/>
      <c r="O243" s="684"/>
      <c r="P243" s="684"/>
      <c r="Q243" s="684"/>
      <c r="R243" s="684"/>
      <c r="S243" s="684"/>
      <c r="T243" s="684"/>
      <c r="U243" s="684"/>
      <c r="V243" s="684"/>
      <c r="W243" s="684"/>
      <c r="X243" s="684"/>
      <c r="Y243" s="684"/>
      <c r="Z243" s="684"/>
    </row>
    <row r="244" spans="1:26" ht="16.5">
      <c r="A244" s="684"/>
      <c r="B244" s="684"/>
      <c r="C244" s="684"/>
      <c r="D244" s="684"/>
      <c r="E244" s="684"/>
      <c r="F244" s="684"/>
      <c r="G244" s="684"/>
      <c r="H244" s="684"/>
      <c r="I244" s="684"/>
      <c r="J244" s="684"/>
      <c r="K244" s="684"/>
      <c r="L244" s="684"/>
      <c r="M244" s="684"/>
      <c r="N244" s="684"/>
      <c r="O244" s="684"/>
      <c r="P244" s="684"/>
      <c r="Q244" s="684"/>
      <c r="R244" s="684"/>
      <c r="S244" s="684"/>
      <c r="T244" s="684"/>
      <c r="U244" s="684"/>
      <c r="V244" s="684"/>
      <c r="W244" s="684"/>
      <c r="X244" s="684"/>
      <c r="Y244" s="684"/>
      <c r="Z244" s="684"/>
    </row>
    <row r="245" spans="1:26" ht="16.5">
      <c r="A245" s="684"/>
      <c r="B245" s="684"/>
      <c r="C245" s="684"/>
      <c r="D245" s="684"/>
      <c r="E245" s="684"/>
      <c r="F245" s="684"/>
      <c r="G245" s="684"/>
      <c r="H245" s="684"/>
      <c r="I245" s="684"/>
      <c r="J245" s="684"/>
      <c r="K245" s="684"/>
      <c r="L245" s="684"/>
      <c r="M245" s="684"/>
      <c r="N245" s="684"/>
      <c r="O245" s="684"/>
      <c r="P245" s="684"/>
      <c r="Q245" s="684"/>
      <c r="R245" s="684"/>
      <c r="S245" s="684"/>
      <c r="T245" s="684"/>
      <c r="U245" s="684"/>
      <c r="V245" s="684"/>
      <c r="W245" s="684"/>
      <c r="X245" s="684"/>
      <c r="Y245" s="684"/>
      <c r="Z245" s="684"/>
    </row>
    <row r="246" spans="1:26" ht="16.5">
      <c r="A246" s="684"/>
      <c r="B246" s="684"/>
      <c r="C246" s="684"/>
      <c r="D246" s="684"/>
      <c r="E246" s="684"/>
      <c r="F246" s="684"/>
      <c r="G246" s="684"/>
      <c r="H246" s="684"/>
      <c r="I246" s="684"/>
      <c r="J246" s="684"/>
      <c r="K246" s="684"/>
      <c r="L246" s="684"/>
      <c r="M246" s="684"/>
      <c r="N246" s="684"/>
      <c r="O246" s="684"/>
      <c r="P246" s="684"/>
      <c r="Q246" s="684"/>
      <c r="R246" s="684"/>
      <c r="S246" s="684"/>
      <c r="T246" s="684"/>
      <c r="U246" s="684"/>
      <c r="V246" s="684"/>
      <c r="W246" s="684"/>
      <c r="X246" s="684"/>
      <c r="Y246" s="684"/>
      <c r="Z246" s="684"/>
    </row>
    <row r="247" spans="1:26" ht="16.5">
      <c r="A247" s="684"/>
      <c r="B247" s="684"/>
      <c r="C247" s="684"/>
      <c r="D247" s="684"/>
      <c r="E247" s="684"/>
      <c r="F247" s="684"/>
      <c r="G247" s="684"/>
      <c r="H247" s="684"/>
      <c r="I247" s="684"/>
      <c r="J247" s="684"/>
      <c r="K247" s="684"/>
      <c r="L247" s="684"/>
      <c r="M247" s="684"/>
      <c r="N247" s="684"/>
      <c r="O247" s="684"/>
      <c r="P247" s="684"/>
      <c r="Q247" s="684"/>
      <c r="R247" s="684"/>
      <c r="S247" s="684"/>
      <c r="T247" s="684"/>
      <c r="U247" s="684"/>
      <c r="V247" s="684"/>
      <c r="W247" s="684"/>
      <c r="X247" s="684"/>
      <c r="Y247" s="684"/>
      <c r="Z247" s="684"/>
    </row>
    <row r="248" spans="1:26" ht="16.5">
      <c r="A248" s="684"/>
      <c r="B248" s="684"/>
      <c r="C248" s="684"/>
      <c r="D248" s="684"/>
      <c r="E248" s="684"/>
      <c r="F248" s="684"/>
      <c r="G248" s="684"/>
      <c r="H248" s="684"/>
      <c r="I248" s="684"/>
      <c r="J248" s="684"/>
      <c r="K248" s="684"/>
      <c r="L248" s="684"/>
      <c r="M248" s="684"/>
      <c r="N248" s="684"/>
      <c r="O248" s="684"/>
      <c r="P248" s="684"/>
      <c r="Q248" s="684"/>
      <c r="R248" s="684"/>
      <c r="S248" s="684"/>
      <c r="T248" s="684"/>
      <c r="U248" s="684"/>
      <c r="V248" s="684"/>
      <c r="W248" s="684"/>
      <c r="X248" s="684"/>
      <c r="Y248" s="684"/>
      <c r="Z248" s="684"/>
    </row>
    <row r="249" spans="1:26" ht="16.5">
      <c r="A249" s="684"/>
      <c r="B249" s="684"/>
      <c r="C249" s="684"/>
      <c r="D249" s="684"/>
      <c r="E249" s="684"/>
      <c r="F249" s="684"/>
      <c r="G249" s="684"/>
      <c r="H249" s="684"/>
      <c r="I249" s="684"/>
      <c r="J249" s="684"/>
      <c r="K249" s="684"/>
      <c r="L249" s="684"/>
      <c r="M249" s="684"/>
      <c r="N249" s="684"/>
      <c r="O249" s="684"/>
      <c r="P249" s="684"/>
      <c r="Q249" s="684"/>
      <c r="R249" s="684"/>
      <c r="S249" s="684"/>
      <c r="T249" s="684"/>
      <c r="U249" s="684"/>
      <c r="V249" s="684"/>
      <c r="W249" s="684"/>
      <c r="X249" s="684"/>
      <c r="Y249" s="684"/>
      <c r="Z249" s="684"/>
    </row>
    <row r="250" spans="1:26" ht="16.5">
      <c r="A250" s="684"/>
      <c r="B250" s="684"/>
      <c r="C250" s="684"/>
      <c r="D250" s="684"/>
      <c r="E250" s="684"/>
      <c r="F250" s="684"/>
      <c r="G250" s="684"/>
      <c r="H250" s="684"/>
      <c r="I250" s="684"/>
      <c r="J250" s="684"/>
      <c r="K250" s="684"/>
      <c r="L250" s="684"/>
      <c r="M250" s="684"/>
      <c r="N250" s="684"/>
      <c r="O250" s="684"/>
      <c r="P250" s="684"/>
      <c r="Q250" s="684"/>
      <c r="R250" s="684"/>
      <c r="S250" s="684"/>
      <c r="T250" s="684"/>
      <c r="U250" s="684"/>
      <c r="V250" s="684"/>
      <c r="W250" s="684"/>
      <c r="X250" s="684"/>
      <c r="Y250" s="684"/>
      <c r="Z250" s="684"/>
    </row>
    <row r="251" spans="1:26" ht="16.5">
      <c r="A251" s="684"/>
      <c r="B251" s="684"/>
      <c r="C251" s="684"/>
      <c r="D251" s="684"/>
      <c r="E251" s="684"/>
      <c r="F251" s="684"/>
      <c r="G251" s="684"/>
      <c r="H251" s="684"/>
      <c r="I251" s="684"/>
      <c r="J251" s="684"/>
      <c r="K251" s="684"/>
      <c r="L251" s="684"/>
      <c r="M251" s="684"/>
      <c r="N251" s="684"/>
      <c r="O251" s="684"/>
      <c r="P251" s="684"/>
      <c r="Q251" s="684"/>
      <c r="R251" s="684"/>
      <c r="S251" s="684"/>
      <c r="T251" s="684"/>
      <c r="U251" s="684"/>
      <c r="V251" s="684"/>
      <c r="W251" s="684"/>
      <c r="X251" s="684"/>
      <c r="Y251" s="684"/>
      <c r="Z251" s="684"/>
    </row>
    <row r="252" spans="1:26" ht="16.5">
      <c r="A252" s="684"/>
      <c r="B252" s="684"/>
      <c r="C252" s="684"/>
      <c r="D252" s="684"/>
      <c r="E252" s="684"/>
      <c r="F252" s="684"/>
      <c r="G252" s="684"/>
      <c r="H252" s="684"/>
      <c r="I252" s="684"/>
      <c r="J252" s="684"/>
      <c r="K252" s="684"/>
      <c r="L252" s="684"/>
      <c r="M252" s="684"/>
      <c r="N252" s="684"/>
      <c r="O252" s="684"/>
      <c r="P252" s="684"/>
      <c r="Q252" s="684"/>
      <c r="R252" s="684"/>
      <c r="S252" s="684"/>
      <c r="T252" s="684"/>
      <c r="U252" s="684"/>
      <c r="V252" s="684"/>
      <c r="W252" s="684"/>
      <c r="X252" s="684"/>
      <c r="Y252" s="684"/>
      <c r="Z252" s="684"/>
    </row>
    <row r="253" spans="1:26" ht="16.5">
      <c r="A253" s="684"/>
      <c r="B253" s="684"/>
      <c r="C253" s="684"/>
      <c r="D253" s="684"/>
      <c r="E253" s="684"/>
      <c r="F253" s="684"/>
      <c r="G253" s="684"/>
      <c r="H253" s="684"/>
      <c r="I253" s="684"/>
      <c r="J253" s="684"/>
      <c r="K253" s="684"/>
      <c r="L253" s="684"/>
      <c r="M253" s="684"/>
      <c r="N253" s="684"/>
      <c r="O253" s="684"/>
      <c r="P253" s="684"/>
      <c r="Q253" s="684"/>
      <c r="R253" s="684"/>
      <c r="S253" s="684"/>
      <c r="T253" s="684"/>
      <c r="U253" s="684"/>
      <c r="V253" s="684"/>
      <c r="W253" s="684"/>
      <c r="X253" s="684"/>
      <c r="Y253" s="684"/>
      <c r="Z253" s="684"/>
    </row>
    <row r="254" spans="1:26" ht="16.5">
      <c r="A254" s="684"/>
      <c r="B254" s="684"/>
      <c r="C254" s="684"/>
      <c r="D254" s="684"/>
      <c r="E254" s="684"/>
      <c r="F254" s="684"/>
      <c r="G254" s="684"/>
      <c r="H254" s="684"/>
      <c r="I254" s="684"/>
      <c r="J254" s="684"/>
      <c r="K254" s="684"/>
      <c r="L254" s="684"/>
      <c r="M254" s="684"/>
      <c r="N254" s="684"/>
      <c r="O254" s="684"/>
      <c r="P254" s="684"/>
      <c r="Q254" s="684"/>
      <c r="R254" s="684"/>
      <c r="S254" s="684"/>
      <c r="T254" s="684"/>
      <c r="U254" s="684"/>
      <c r="V254" s="684"/>
      <c r="W254" s="684"/>
      <c r="X254" s="684"/>
      <c r="Y254" s="684"/>
      <c r="Z254" s="684"/>
    </row>
    <row r="255" spans="1:26" ht="16.5">
      <c r="A255" s="684"/>
      <c r="B255" s="684"/>
      <c r="C255" s="684"/>
      <c r="D255" s="684"/>
      <c r="E255" s="684"/>
      <c r="F255" s="684"/>
      <c r="G255" s="684"/>
      <c r="H255" s="684"/>
      <c r="I255" s="684"/>
      <c r="J255" s="684"/>
      <c r="K255" s="684"/>
      <c r="L255" s="684"/>
      <c r="M255" s="684"/>
      <c r="N255" s="684"/>
      <c r="O255" s="684"/>
      <c r="P255" s="684"/>
      <c r="Q255" s="684"/>
      <c r="R255" s="684"/>
      <c r="S255" s="684"/>
      <c r="T255" s="684"/>
      <c r="U255" s="684"/>
      <c r="V255" s="684"/>
      <c r="W255" s="684"/>
      <c r="X255" s="684"/>
      <c r="Y255" s="684"/>
      <c r="Z255" s="684"/>
    </row>
    <row r="256" spans="1:26" ht="16.5">
      <c r="A256" s="684"/>
      <c r="B256" s="684"/>
      <c r="C256" s="684"/>
      <c r="D256" s="684"/>
      <c r="E256" s="684"/>
      <c r="F256" s="684"/>
      <c r="G256" s="684"/>
      <c r="H256" s="684"/>
      <c r="I256" s="684"/>
      <c r="J256" s="684"/>
      <c r="K256" s="684"/>
      <c r="L256" s="684"/>
      <c r="M256" s="684"/>
      <c r="N256" s="684"/>
      <c r="O256" s="684"/>
      <c r="P256" s="684"/>
      <c r="Q256" s="684"/>
      <c r="R256" s="684"/>
      <c r="S256" s="684"/>
      <c r="T256" s="684"/>
      <c r="U256" s="684"/>
      <c r="V256" s="684"/>
      <c r="W256" s="684"/>
      <c r="X256" s="684"/>
      <c r="Y256" s="684"/>
      <c r="Z256" s="684"/>
    </row>
    <row r="257" spans="1:26" ht="16.5">
      <c r="A257" s="684"/>
      <c r="B257" s="684"/>
      <c r="C257" s="684"/>
      <c r="D257" s="684"/>
      <c r="E257" s="684"/>
      <c r="F257" s="684"/>
      <c r="G257" s="684"/>
      <c r="H257" s="684"/>
      <c r="I257" s="684"/>
      <c r="J257" s="684"/>
      <c r="K257" s="684"/>
      <c r="L257" s="684"/>
      <c r="M257" s="684"/>
      <c r="N257" s="684"/>
      <c r="O257" s="684"/>
      <c r="P257" s="684"/>
      <c r="Q257" s="684"/>
      <c r="R257" s="684"/>
      <c r="S257" s="684"/>
      <c r="T257" s="684"/>
      <c r="U257" s="684"/>
      <c r="V257" s="684"/>
      <c r="W257" s="684"/>
      <c r="X257" s="684"/>
      <c r="Y257" s="684"/>
      <c r="Z257" s="684"/>
    </row>
    <row r="258" spans="1:26" ht="16.5">
      <c r="A258" s="684"/>
      <c r="B258" s="684"/>
      <c r="C258" s="684"/>
      <c r="D258" s="684"/>
      <c r="E258" s="684"/>
      <c r="F258" s="684"/>
      <c r="G258" s="684"/>
      <c r="H258" s="684"/>
      <c r="I258" s="684"/>
      <c r="J258" s="684"/>
      <c r="K258" s="684"/>
      <c r="L258" s="684"/>
      <c r="M258" s="684"/>
      <c r="N258" s="684"/>
      <c r="O258" s="684"/>
      <c r="P258" s="684"/>
      <c r="Q258" s="684"/>
      <c r="R258" s="684"/>
      <c r="S258" s="684"/>
      <c r="T258" s="684"/>
      <c r="U258" s="684"/>
      <c r="V258" s="684"/>
      <c r="W258" s="684"/>
      <c r="X258" s="684"/>
      <c r="Y258" s="684"/>
      <c r="Z258" s="684"/>
    </row>
    <row r="259" spans="1:26" ht="16.5">
      <c r="A259" s="684"/>
      <c r="B259" s="684"/>
      <c r="C259" s="684"/>
      <c r="D259" s="684"/>
      <c r="E259" s="684"/>
      <c r="F259" s="684"/>
      <c r="G259" s="684"/>
      <c r="H259" s="684"/>
      <c r="I259" s="684"/>
      <c r="J259" s="684"/>
      <c r="K259" s="684"/>
      <c r="L259" s="684"/>
      <c r="M259" s="684"/>
      <c r="N259" s="684"/>
      <c r="O259" s="684"/>
      <c r="P259" s="684"/>
      <c r="Q259" s="684"/>
      <c r="R259" s="684"/>
      <c r="S259" s="684"/>
      <c r="T259" s="684"/>
      <c r="U259" s="684"/>
      <c r="V259" s="684"/>
      <c r="W259" s="684"/>
      <c r="X259" s="684"/>
      <c r="Y259" s="684"/>
      <c r="Z259" s="684"/>
    </row>
    <row r="260" spans="1:26" ht="16.5">
      <c r="A260" s="684"/>
      <c r="B260" s="684"/>
      <c r="C260" s="684"/>
      <c r="D260" s="684"/>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row>
    <row r="261" spans="1:26" ht="16.5">
      <c r="A261" s="684"/>
      <c r="B261" s="684"/>
      <c r="C261" s="684"/>
      <c r="D261" s="684"/>
      <c r="E261" s="684"/>
      <c r="F261" s="684"/>
      <c r="G261" s="684"/>
      <c r="H261" s="684"/>
      <c r="I261" s="684"/>
      <c r="J261" s="684"/>
      <c r="K261" s="684"/>
      <c r="L261" s="684"/>
      <c r="M261" s="684"/>
      <c r="N261" s="684"/>
      <c r="O261" s="684"/>
      <c r="P261" s="684"/>
      <c r="Q261" s="684"/>
      <c r="R261" s="684"/>
      <c r="S261" s="684"/>
      <c r="T261" s="684"/>
      <c r="U261" s="684"/>
      <c r="V261" s="684"/>
      <c r="W261" s="684"/>
      <c r="X261" s="684"/>
      <c r="Y261" s="684"/>
      <c r="Z261" s="684"/>
    </row>
    <row r="262" spans="1:26" ht="16.5">
      <c r="A262" s="684"/>
      <c r="B262" s="684"/>
      <c r="C262" s="684"/>
      <c r="D262" s="684"/>
      <c r="E262" s="684"/>
      <c r="F262" s="684"/>
      <c r="G262" s="684"/>
      <c r="H262" s="684"/>
      <c r="I262" s="684"/>
      <c r="J262" s="684"/>
      <c r="K262" s="684"/>
      <c r="L262" s="684"/>
      <c r="M262" s="684"/>
      <c r="N262" s="684"/>
      <c r="O262" s="684"/>
      <c r="P262" s="684"/>
      <c r="Q262" s="684"/>
      <c r="R262" s="684"/>
      <c r="S262" s="684"/>
      <c r="T262" s="684"/>
      <c r="U262" s="684"/>
      <c r="V262" s="684"/>
      <c r="W262" s="684"/>
      <c r="X262" s="684"/>
      <c r="Y262" s="684"/>
      <c r="Z262" s="684"/>
    </row>
    <row r="263" spans="1:26" ht="16.5">
      <c r="A263" s="684"/>
      <c r="B263" s="684"/>
      <c r="C263" s="684"/>
      <c r="D263" s="684"/>
      <c r="E263" s="684"/>
      <c r="F263" s="684"/>
      <c r="G263" s="684"/>
      <c r="H263" s="684"/>
      <c r="I263" s="684"/>
      <c r="J263" s="684"/>
      <c r="K263" s="684"/>
      <c r="L263" s="684"/>
      <c r="M263" s="684"/>
      <c r="N263" s="684"/>
      <c r="O263" s="684"/>
      <c r="P263" s="684"/>
      <c r="Q263" s="684"/>
      <c r="R263" s="684"/>
      <c r="S263" s="684"/>
      <c r="T263" s="684"/>
      <c r="U263" s="684"/>
      <c r="V263" s="684"/>
      <c r="W263" s="684"/>
      <c r="X263" s="684"/>
      <c r="Y263" s="684"/>
      <c r="Z263" s="684"/>
    </row>
    <row r="264" spans="1:26" ht="16.5">
      <c r="A264" s="684"/>
      <c r="B264" s="684"/>
      <c r="C264" s="684"/>
      <c r="D264" s="684"/>
      <c r="E264" s="684"/>
      <c r="F264" s="684"/>
      <c r="G264" s="684"/>
      <c r="H264" s="684"/>
      <c r="I264" s="684"/>
      <c r="J264" s="684"/>
      <c r="K264" s="684"/>
      <c r="L264" s="684"/>
      <c r="M264" s="684"/>
      <c r="N264" s="684"/>
      <c r="O264" s="684"/>
      <c r="P264" s="684"/>
      <c r="Q264" s="684"/>
      <c r="R264" s="684"/>
      <c r="S264" s="684"/>
      <c r="T264" s="684"/>
      <c r="U264" s="684"/>
      <c r="V264" s="684"/>
      <c r="W264" s="684"/>
      <c r="X264" s="684"/>
      <c r="Y264" s="684"/>
      <c r="Z264" s="684"/>
    </row>
    <row r="265" spans="1:26" ht="16.5">
      <c r="A265" s="684"/>
      <c r="B265" s="684"/>
      <c r="C265" s="684"/>
      <c r="D265" s="684"/>
      <c r="E265" s="684"/>
      <c r="F265" s="684"/>
      <c r="G265" s="684"/>
      <c r="H265" s="684"/>
      <c r="I265" s="684"/>
      <c r="J265" s="684"/>
      <c r="K265" s="684"/>
      <c r="L265" s="684"/>
      <c r="M265" s="684"/>
      <c r="N265" s="684"/>
      <c r="O265" s="684"/>
      <c r="P265" s="684"/>
      <c r="Q265" s="684"/>
      <c r="R265" s="684"/>
      <c r="S265" s="684"/>
      <c r="T265" s="684"/>
      <c r="U265" s="684"/>
      <c r="V265" s="684"/>
      <c r="W265" s="684"/>
      <c r="X265" s="684"/>
      <c r="Y265" s="684"/>
      <c r="Z265" s="684"/>
    </row>
    <row r="266" spans="1:26" ht="16.5">
      <c r="A266" s="684"/>
      <c r="B266" s="684"/>
      <c r="C266" s="684"/>
      <c r="D266" s="684"/>
      <c r="E266" s="684"/>
      <c r="F266" s="684"/>
      <c r="G266" s="684"/>
      <c r="H266" s="684"/>
      <c r="I266" s="684"/>
      <c r="J266" s="684"/>
      <c r="K266" s="684"/>
      <c r="L266" s="684"/>
      <c r="M266" s="684"/>
      <c r="N266" s="684"/>
      <c r="O266" s="684"/>
      <c r="P266" s="684"/>
      <c r="Q266" s="684"/>
      <c r="R266" s="684"/>
      <c r="S266" s="684"/>
      <c r="T266" s="684"/>
      <c r="U266" s="684"/>
      <c r="V266" s="684"/>
      <c r="W266" s="684"/>
      <c r="X266" s="684"/>
      <c r="Y266" s="684"/>
      <c r="Z266" s="684"/>
    </row>
    <row r="267" spans="1:26" ht="16.5">
      <c r="A267" s="684"/>
      <c r="B267" s="684"/>
      <c r="C267" s="684"/>
      <c r="D267" s="684"/>
      <c r="E267" s="684"/>
      <c r="F267" s="684"/>
      <c r="G267" s="684"/>
      <c r="H267" s="684"/>
      <c r="I267" s="684"/>
      <c r="J267" s="684"/>
      <c r="K267" s="684"/>
      <c r="L267" s="684"/>
      <c r="M267" s="684"/>
      <c r="N267" s="684"/>
      <c r="O267" s="684"/>
      <c r="P267" s="684"/>
      <c r="Q267" s="684"/>
      <c r="R267" s="684"/>
      <c r="S267" s="684"/>
      <c r="T267" s="684"/>
      <c r="U267" s="684"/>
      <c r="V267" s="684"/>
      <c r="W267" s="684"/>
      <c r="X267" s="684"/>
      <c r="Y267" s="684"/>
      <c r="Z267" s="684"/>
    </row>
    <row r="268" spans="1:26" ht="16.5">
      <c r="A268" s="684"/>
      <c r="B268" s="684"/>
      <c r="C268" s="684"/>
      <c r="D268" s="684"/>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row>
    <row r="269" spans="1:26" ht="16.5">
      <c r="A269" s="684"/>
      <c r="B269" s="684"/>
      <c r="C269" s="684"/>
      <c r="D269" s="684"/>
      <c r="E269" s="684"/>
      <c r="F269" s="684"/>
      <c r="G269" s="684"/>
      <c r="H269" s="684"/>
      <c r="I269" s="684"/>
      <c r="J269" s="684"/>
      <c r="K269" s="684"/>
      <c r="L269" s="684"/>
      <c r="M269" s="684"/>
      <c r="N269" s="684"/>
      <c r="O269" s="684"/>
      <c r="P269" s="684"/>
      <c r="Q269" s="684"/>
      <c r="R269" s="684"/>
      <c r="S269" s="684"/>
      <c r="T269" s="684"/>
      <c r="U269" s="684"/>
      <c r="V269" s="684"/>
      <c r="W269" s="684"/>
      <c r="X269" s="684"/>
      <c r="Y269" s="684"/>
      <c r="Z269" s="684"/>
    </row>
    <row r="270" spans="1:26" ht="16.5">
      <c r="A270" s="684"/>
      <c r="B270" s="684"/>
      <c r="C270" s="684"/>
      <c r="D270" s="684"/>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row>
    <row r="271" spans="1:26" ht="16.5">
      <c r="A271" s="684"/>
      <c r="B271" s="684"/>
      <c r="C271" s="684"/>
      <c r="D271" s="684"/>
      <c r="E271" s="684"/>
      <c r="F271" s="684"/>
      <c r="G271" s="684"/>
      <c r="H271" s="684"/>
      <c r="I271" s="684"/>
      <c r="J271" s="684"/>
      <c r="K271" s="684"/>
      <c r="L271" s="684"/>
      <c r="M271" s="684"/>
      <c r="N271" s="684"/>
      <c r="O271" s="684"/>
      <c r="P271" s="684"/>
      <c r="Q271" s="684"/>
      <c r="R271" s="684"/>
      <c r="S271" s="684"/>
      <c r="T271" s="684"/>
      <c r="U271" s="684"/>
      <c r="V271" s="684"/>
      <c r="W271" s="684"/>
      <c r="X271" s="684"/>
      <c r="Y271" s="684"/>
      <c r="Z271" s="684"/>
    </row>
    <row r="272" spans="1:26" ht="16.5">
      <c r="A272" s="684"/>
      <c r="B272" s="684"/>
      <c r="C272" s="684"/>
      <c r="D272" s="684"/>
      <c r="E272" s="684"/>
      <c r="F272" s="684"/>
      <c r="G272" s="684"/>
      <c r="H272" s="684"/>
      <c r="I272" s="684"/>
      <c r="J272" s="684"/>
      <c r="K272" s="684"/>
      <c r="L272" s="684"/>
      <c r="M272" s="684"/>
      <c r="N272" s="684"/>
      <c r="O272" s="684"/>
      <c r="P272" s="684"/>
      <c r="Q272" s="684"/>
      <c r="R272" s="684"/>
      <c r="S272" s="684"/>
      <c r="T272" s="684"/>
      <c r="U272" s="684"/>
      <c r="V272" s="684"/>
      <c r="W272" s="684"/>
      <c r="X272" s="684"/>
      <c r="Y272" s="684"/>
      <c r="Z272" s="684"/>
    </row>
    <row r="273" spans="1:26" ht="16.5">
      <c r="A273" s="684"/>
      <c r="B273" s="684"/>
      <c r="C273" s="684"/>
      <c r="D273" s="684"/>
      <c r="E273" s="684"/>
      <c r="F273" s="684"/>
      <c r="G273" s="684"/>
      <c r="H273" s="684"/>
      <c r="I273" s="684"/>
      <c r="J273" s="684"/>
      <c r="K273" s="684"/>
      <c r="L273" s="684"/>
      <c r="M273" s="684"/>
      <c r="N273" s="684"/>
      <c r="O273" s="684"/>
      <c r="P273" s="684"/>
      <c r="Q273" s="684"/>
      <c r="R273" s="684"/>
      <c r="S273" s="684"/>
      <c r="T273" s="684"/>
      <c r="U273" s="684"/>
      <c r="V273" s="684"/>
      <c r="W273" s="684"/>
      <c r="X273" s="684"/>
      <c r="Y273" s="684"/>
      <c r="Z273" s="684"/>
    </row>
    <row r="274" spans="1:26" ht="16.5">
      <c r="A274" s="684"/>
      <c r="B274" s="684"/>
      <c r="C274" s="684"/>
      <c r="D274" s="684"/>
      <c r="E274" s="684"/>
      <c r="F274" s="684"/>
      <c r="G274" s="684"/>
      <c r="H274" s="684"/>
      <c r="I274" s="684"/>
      <c r="J274" s="684"/>
      <c r="K274" s="684"/>
      <c r="L274" s="684"/>
      <c r="M274" s="684"/>
      <c r="N274" s="684"/>
      <c r="O274" s="684"/>
      <c r="P274" s="684"/>
      <c r="Q274" s="684"/>
      <c r="R274" s="684"/>
      <c r="S274" s="684"/>
      <c r="T274" s="684"/>
      <c r="U274" s="684"/>
      <c r="V274" s="684"/>
      <c r="W274" s="684"/>
      <c r="X274" s="684"/>
      <c r="Y274" s="684"/>
      <c r="Z274" s="684"/>
    </row>
    <row r="275" spans="1:26" ht="16.5">
      <c r="A275" s="684"/>
      <c r="B275" s="684"/>
      <c r="C275" s="684"/>
      <c r="D275" s="684"/>
      <c r="E275" s="684"/>
      <c r="F275" s="684"/>
      <c r="G275" s="684"/>
      <c r="H275" s="684"/>
      <c r="I275" s="684"/>
      <c r="J275" s="684"/>
      <c r="K275" s="684"/>
      <c r="L275" s="684"/>
      <c r="M275" s="684"/>
      <c r="N275" s="684"/>
      <c r="O275" s="684"/>
      <c r="P275" s="684"/>
      <c r="Q275" s="684"/>
      <c r="R275" s="684"/>
      <c r="S275" s="684"/>
      <c r="T275" s="684"/>
      <c r="U275" s="684"/>
      <c r="V275" s="684"/>
      <c r="W275" s="684"/>
      <c r="X275" s="684"/>
      <c r="Y275" s="684"/>
      <c r="Z275" s="684"/>
    </row>
    <row r="276" spans="1:26" ht="16.5">
      <c r="A276" s="684"/>
      <c r="B276" s="684"/>
      <c r="C276" s="684"/>
      <c r="D276" s="684"/>
      <c r="E276" s="684"/>
      <c r="F276" s="684"/>
      <c r="G276" s="684"/>
      <c r="H276" s="684"/>
      <c r="I276" s="684"/>
      <c r="J276" s="684"/>
      <c r="K276" s="684"/>
      <c r="L276" s="684"/>
      <c r="M276" s="684"/>
      <c r="N276" s="684"/>
      <c r="O276" s="684"/>
      <c r="P276" s="684"/>
      <c r="Q276" s="684"/>
      <c r="R276" s="684"/>
      <c r="S276" s="684"/>
      <c r="T276" s="684"/>
      <c r="U276" s="684"/>
      <c r="V276" s="684"/>
      <c r="W276" s="684"/>
      <c r="X276" s="684"/>
      <c r="Y276" s="684"/>
      <c r="Z276" s="684"/>
    </row>
    <row r="277" spans="1:26" ht="16.5">
      <c r="A277" s="684"/>
      <c r="B277" s="684"/>
      <c r="C277" s="684"/>
      <c r="D277" s="684"/>
      <c r="E277" s="684"/>
      <c r="F277" s="684"/>
      <c r="G277" s="684"/>
      <c r="H277" s="684"/>
      <c r="I277" s="684"/>
      <c r="J277" s="684"/>
      <c r="K277" s="684"/>
      <c r="L277" s="684"/>
      <c r="M277" s="684"/>
      <c r="N277" s="684"/>
      <c r="O277" s="684"/>
      <c r="P277" s="684"/>
      <c r="Q277" s="684"/>
      <c r="R277" s="684"/>
      <c r="S277" s="684"/>
      <c r="T277" s="684"/>
      <c r="U277" s="684"/>
      <c r="V277" s="684"/>
      <c r="W277" s="684"/>
      <c r="X277" s="684"/>
      <c r="Y277" s="684"/>
      <c r="Z277" s="684"/>
    </row>
    <row r="278" spans="1:26" ht="16.5">
      <c r="A278" s="684"/>
      <c r="B278" s="684"/>
      <c r="C278" s="684"/>
      <c r="D278" s="684"/>
      <c r="E278" s="684"/>
      <c r="F278" s="684"/>
      <c r="G278" s="684"/>
      <c r="H278" s="684"/>
      <c r="I278" s="684"/>
      <c r="J278" s="684"/>
      <c r="K278" s="684"/>
      <c r="L278" s="684"/>
      <c r="M278" s="684"/>
      <c r="N278" s="684"/>
      <c r="O278" s="684"/>
      <c r="P278" s="684"/>
      <c r="Q278" s="684"/>
      <c r="R278" s="684"/>
      <c r="S278" s="684"/>
      <c r="T278" s="684"/>
      <c r="U278" s="684"/>
      <c r="V278" s="684"/>
      <c r="W278" s="684"/>
      <c r="X278" s="684"/>
      <c r="Y278" s="684"/>
      <c r="Z278" s="684"/>
    </row>
    <row r="279" spans="1:26" ht="16.5">
      <c r="A279" s="684"/>
      <c r="B279" s="684"/>
      <c r="C279" s="684"/>
      <c r="D279" s="684"/>
      <c r="E279" s="684"/>
      <c r="F279" s="684"/>
      <c r="G279" s="684"/>
      <c r="H279" s="684"/>
      <c r="I279" s="684"/>
      <c r="J279" s="684"/>
      <c r="K279" s="684"/>
      <c r="L279" s="684"/>
      <c r="M279" s="684"/>
      <c r="N279" s="684"/>
      <c r="O279" s="684"/>
      <c r="P279" s="684"/>
      <c r="Q279" s="684"/>
      <c r="R279" s="684"/>
      <c r="S279" s="684"/>
      <c r="T279" s="684"/>
      <c r="U279" s="684"/>
      <c r="V279" s="684"/>
      <c r="W279" s="684"/>
      <c r="X279" s="684"/>
      <c r="Y279" s="684"/>
      <c r="Z279" s="684"/>
    </row>
    <row r="280" spans="1:26" ht="16.5">
      <c r="A280" s="684"/>
      <c r="B280" s="684"/>
      <c r="C280" s="684"/>
      <c r="D280" s="684"/>
      <c r="E280" s="684"/>
      <c r="F280" s="684"/>
      <c r="G280" s="684"/>
      <c r="H280" s="684"/>
      <c r="I280" s="684"/>
      <c r="J280" s="684"/>
      <c r="K280" s="684"/>
      <c r="L280" s="684"/>
      <c r="M280" s="684"/>
      <c r="N280" s="684"/>
      <c r="O280" s="684"/>
      <c r="P280" s="684"/>
      <c r="Q280" s="684"/>
      <c r="R280" s="684"/>
      <c r="S280" s="684"/>
      <c r="T280" s="684"/>
      <c r="U280" s="684"/>
      <c r="V280" s="684"/>
      <c r="W280" s="684"/>
      <c r="X280" s="684"/>
      <c r="Y280" s="684"/>
      <c r="Z280" s="684"/>
    </row>
    <row r="281" spans="1:26" ht="16.5">
      <c r="A281" s="684"/>
      <c r="B281" s="684"/>
      <c r="C281" s="684"/>
      <c r="D281" s="684"/>
      <c r="E281" s="684"/>
      <c r="F281" s="684"/>
      <c r="G281" s="684"/>
      <c r="H281" s="684"/>
      <c r="I281" s="684"/>
      <c r="J281" s="684"/>
      <c r="K281" s="684"/>
      <c r="L281" s="684"/>
      <c r="M281" s="684"/>
      <c r="N281" s="684"/>
      <c r="O281" s="684"/>
      <c r="P281" s="684"/>
      <c r="Q281" s="684"/>
      <c r="R281" s="684"/>
      <c r="S281" s="684"/>
      <c r="T281" s="684"/>
      <c r="U281" s="684"/>
      <c r="V281" s="684"/>
      <c r="W281" s="684"/>
      <c r="X281" s="684"/>
      <c r="Y281" s="684"/>
      <c r="Z281" s="684"/>
    </row>
    <row r="282" spans="1:26" ht="16.5">
      <c r="A282" s="684"/>
      <c r="B282" s="684"/>
      <c r="C282" s="684"/>
      <c r="D282" s="684"/>
      <c r="E282" s="684"/>
      <c r="F282" s="684"/>
      <c r="G282" s="684"/>
      <c r="H282" s="684"/>
      <c r="I282" s="684"/>
      <c r="J282" s="684"/>
      <c r="K282" s="684"/>
      <c r="L282" s="684"/>
      <c r="M282" s="684"/>
      <c r="N282" s="684"/>
      <c r="O282" s="684"/>
      <c r="P282" s="684"/>
      <c r="Q282" s="684"/>
      <c r="R282" s="684"/>
      <c r="S282" s="684"/>
      <c r="T282" s="684"/>
      <c r="U282" s="684"/>
      <c r="V282" s="684"/>
      <c r="W282" s="684"/>
      <c r="X282" s="684"/>
      <c r="Y282" s="684"/>
      <c r="Z282" s="684"/>
    </row>
    <row r="283" spans="1:26" ht="16.5">
      <c r="A283" s="684"/>
      <c r="B283" s="684"/>
      <c r="C283" s="684"/>
      <c r="D283" s="684"/>
      <c r="E283" s="684"/>
      <c r="F283" s="684"/>
      <c r="G283" s="684"/>
      <c r="H283" s="684"/>
      <c r="I283" s="684"/>
      <c r="J283" s="684"/>
      <c r="K283" s="684"/>
      <c r="L283" s="684"/>
      <c r="M283" s="684"/>
      <c r="N283" s="684"/>
      <c r="O283" s="684"/>
      <c r="P283" s="684"/>
      <c r="Q283" s="684"/>
      <c r="R283" s="684"/>
      <c r="S283" s="684"/>
      <c r="T283" s="684"/>
      <c r="U283" s="684"/>
      <c r="V283" s="684"/>
      <c r="W283" s="684"/>
      <c r="X283" s="684"/>
      <c r="Y283" s="684"/>
      <c r="Z283" s="684"/>
    </row>
    <row r="284" spans="1:26" ht="16.5">
      <c r="A284" s="684"/>
      <c r="B284" s="684"/>
      <c r="C284" s="684"/>
      <c r="D284" s="684"/>
      <c r="E284" s="684"/>
      <c r="F284" s="684"/>
      <c r="G284" s="684"/>
      <c r="H284" s="684"/>
      <c r="I284" s="684"/>
      <c r="J284" s="684"/>
      <c r="K284" s="684"/>
      <c r="L284" s="684"/>
      <c r="M284" s="684"/>
      <c r="N284" s="684"/>
      <c r="O284" s="684"/>
      <c r="P284" s="684"/>
      <c r="Q284" s="684"/>
      <c r="R284" s="684"/>
      <c r="S284" s="684"/>
      <c r="T284" s="684"/>
      <c r="U284" s="684"/>
      <c r="V284" s="684"/>
      <c r="W284" s="684"/>
      <c r="X284" s="684"/>
      <c r="Y284" s="684"/>
      <c r="Z284" s="684"/>
    </row>
    <row r="285" spans="1:26" ht="16.5">
      <c r="A285" s="684"/>
      <c r="B285" s="684"/>
      <c r="C285" s="684"/>
      <c r="D285" s="684"/>
      <c r="E285" s="684"/>
      <c r="F285" s="684"/>
      <c r="G285" s="684"/>
      <c r="H285" s="684"/>
      <c r="I285" s="684"/>
      <c r="J285" s="684"/>
      <c r="K285" s="684"/>
      <c r="L285" s="684"/>
      <c r="M285" s="684"/>
      <c r="N285" s="684"/>
      <c r="O285" s="684"/>
      <c r="P285" s="684"/>
      <c r="Q285" s="684"/>
      <c r="R285" s="684"/>
      <c r="S285" s="684"/>
      <c r="T285" s="684"/>
      <c r="U285" s="684"/>
      <c r="V285" s="684"/>
      <c r="W285" s="684"/>
      <c r="X285" s="684"/>
      <c r="Y285" s="684"/>
      <c r="Z285" s="684"/>
    </row>
    <row r="286" spans="1:26" ht="16.5">
      <c r="A286" s="684"/>
      <c r="B286" s="684"/>
      <c r="C286" s="684"/>
      <c r="D286" s="684"/>
      <c r="E286" s="684"/>
      <c r="F286" s="684"/>
      <c r="G286" s="684"/>
      <c r="H286" s="684"/>
      <c r="I286" s="684"/>
      <c r="J286" s="684"/>
      <c r="K286" s="684"/>
      <c r="L286" s="684"/>
      <c r="M286" s="684"/>
      <c r="N286" s="684"/>
      <c r="O286" s="684"/>
      <c r="P286" s="684"/>
      <c r="Q286" s="684"/>
      <c r="R286" s="684"/>
      <c r="S286" s="684"/>
      <c r="T286" s="684"/>
      <c r="U286" s="684"/>
      <c r="V286" s="684"/>
      <c r="W286" s="684"/>
      <c r="X286" s="684"/>
      <c r="Y286" s="684"/>
      <c r="Z286" s="684"/>
    </row>
    <row r="287" spans="1:26" ht="16.5">
      <c r="A287" s="684"/>
      <c r="B287" s="684"/>
      <c r="C287" s="684"/>
      <c r="D287" s="684"/>
      <c r="E287" s="684"/>
      <c r="F287" s="684"/>
      <c r="G287" s="684"/>
      <c r="H287" s="684"/>
      <c r="I287" s="684"/>
      <c r="J287" s="684"/>
      <c r="K287" s="684"/>
      <c r="L287" s="684"/>
      <c r="M287" s="684"/>
      <c r="N287" s="684"/>
      <c r="O287" s="684"/>
      <c r="P287" s="684"/>
      <c r="Q287" s="684"/>
      <c r="R287" s="684"/>
      <c r="S287" s="684"/>
      <c r="T287" s="684"/>
      <c r="U287" s="684"/>
      <c r="V287" s="684"/>
      <c r="W287" s="684"/>
      <c r="X287" s="684"/>
      <c r="Y287" s="684"/>
      <c r="Z287" s="684"/>
    </row>
    <row r="288" spans="1:26" ht="16.5">
      <c r="A288" s="684"/>
      <c r="B288" s="684"/>
      <c r="C288" s="684"/>
      <c r="D288" s="684"/>
      <c r="E288" s="684"/>
      <c r="F288" s="684"/>
      <c r="G288" s="684"/>
      <c r="H288" s="684"/>
      <c r="I288" s="684"/>
      <c r="J288" s="684"/>
      <c r="K288" s="684"/>
      <c r="L288" s="684"/>
      <c r="M288" s="684"/>
      <c r="N288" s="684"/>
      <c r="O288" s="684"/>
      <c r="P288" s="684"/>
      <c r="Q288" s="684"/>
      <c r="R288" s="684"/>
      <c r="S288" s="684"/>
      <c r="T288" s="684"/>
      <c r="U288" s="684"/>
      <c r="V288" s="684"/>
      <c r="W288" s="684"/>
      <c r="X288" s="684"/>
      <c r="Y288" s="684"/>
      <c r="Z288" s="684"/>
    </row>
    <row r="289" spans="1:26" ht="16.5">
      <c r="A289" s="684"/>
      <c r="B289" s="684"/>
      <c r="C289" s="684"/>
      <c r="D289" s="684"/>
      <c r="E289" s="684"/>
      <c r="F289" s="684"/>
      <c r="G289" s="684"/>
      <c r="H289" s="684"/>
      <c r="I289" s="684"/>
      <c r="J289" s="684"/>
      <c r="K289" s="684"/>
      <c r="L289" s="684"/>
      <c r="M289" s="684"/>
      <c r="N289" s="684"/>
      <c r="O289" s="684"/>
      <c r="P289" s="684"/>
      <c r="Q289" s="684"/>
      <c r="R289" s="684"/>
      <c r="S289" s="684"/>
      <c r="T289" s="684"/>
      <c r="U289" s="684"/>
      <c r="V289" s="684"/>
      <c r="W289" s="684"/>
      <c r="X289" s="684"/>
      <c r="Y289" s="684"/>
      <c r="Z289" s="684"/>
    </row>
    <row r="290" spans="1:26" ht="16.5">
      <c r="A290" s="684"/>
      <c r="B290" s="684"/>
      <c r="C290" s="684"/>
      <c r="D290" s="684"/>
      <c r="E290" s="684"/>
      <c r="F290" s="684"/>
      <c r="G290" s="684"/>
      <c r="H290" s="684"/>
      <c r="I290" s="684"/>
      <c r="J290" s="684"/>
      <c r="K290" s="684"/>
      <c r="L290" s="684"/>
      <c r="M290" s="684"/>
      <c r="N290" s="684"/>
      <c r="O290" s="684"/>
      <c r="P290" s="684"/>
      <c r="Q290" s="684"/>
      <c r="R290" s="684"/>
      <c r="S290" s="684"/>
      <c r="T290" s="684"/>
      <c r="U290" s="684"/>
      <c r="V290" s="684"/>
      <c r="W290" s="684"/>
      <c r="X290" s="684"/>
      <c r="Y290" s="684"/>
      <c r="Z290" s="684"/>
    </row>
    <row r="291" spans="1:26" ht="16.5">
      <c r="A291" s="684"/>
      <c r="B291" s="684"/>
      <c r="C291" s="684"/>
      <c r="D291" s="684"/>
      <c r="E291" s="684"/>
      <c r="F291" s="684"/>
      <c r="G291" s="684"/>
      <c r="H291" s="684"/>
      <c r="I291" s="684"/>
      <c r="J291" s="684"/>
      <c r="K291" s="684"/>
      <c r="L291" s="684"/>
      <c r="M291" s="684"/>
      <c r="N291" s="684"/>
      <c r="O291" s="684"/>
      <c r="P291" s="684"/>
      <c r="Q291" s="684"/>
      <c r="R291" s="684"/>
      <c r="S291" s="684"/>
      <c r="T291" s="684"/>
      <c r="U291" s="684"/>
      <c r="V291" s="684"/>
      <c r="W291" s="684"/>
      <c r="X291" s="684"/>
      <c r="Y291" s="684"/>
      <c r="Z291" s="684"/>
    </row>
    <row r="292" spans="1:26" ht="16.5">
      <c r="A292" s="684"/>
      <c r="B292" s="684"/>
      <c r="C292" s="684"/>
      <c r="D292" s="684"/>
      <c r="E292" s="684"/>
      <c r="F292" s="684"/>
      <c r="G292" s="684"/>
      <c r="H292" s="684"/>
      <c r="I292" s="684"/>
      <c r="J292" s="684"/>
      <c r="K292" s="684"/>
      <c r="L292" s="684"/>
      <c r="M292" s="684"/>
      <c r="N292" s="684"/>
      <c r="O292" s="684"/>
      <c r="P292" s="684"/>
      <c r="Q292" s="684"/>
      <c r="R292" s="684"/>
      <c r="S292" s="684"/>
      <c r="T292" s="684"/>
      <c r="U292" s="684"/>
      <c r="V292" s="684"/>
      <c r="W292" s="684"/>
      <c r="X292" s="684"/>
      <c r="Y292" s="684"/>
      <c r="Z292" s="684"/>
    </row>
    <row r="293" spans="1:26" ht="16.5">
      <c r="A293" s="684"/>
      <c r="B293" s="684"/>
      <c r="C293" s="684"/>
      <c r="D293" s="684"/>
      <c r="E293" s="684"/>
      <c r="F293" s="684"/>
      <c r="G293" s="684"/>
      <c r="H293" s="684"/>
      <c r="I293" s="684"/>
      <c r="J293" s="684"/>
      <c r="K293" s="684"/>
      <c r="L293" s="684"/>
      <c r="M293" s="684"/>
      <c r="N293" s="684"/>
      <c r="O293" s="684"/>
      <c r="P293" s="684"/>
      <c r="Q293" s="684"/>
      <c r="R293" s="684"/>
      <c r="S293" s="684"/>
      <c r="T293" s="684"/>
      <c r="U293" s="684"/>
      <c r="V293" s="684"/>
      <c r="W293" s="684"/>
      <c r="X293" s="684"/>
      <c r="Y293" s="684"/>
      <c r="Z293" s="684"/>
    </row>
    <row r="294" spans="1:26" ht="16.5">
      <c r="A294" s="684"/>
      <c r="B294" s="684"/>
      <c r="C294" s="684"/>
      <c r="D294" s="684"/>
      <c r="E294" s="684"/>
      <c r="F294" s="684"/>
      <c r="G294" s="684"/>
      <c r="H294" s="684"/>
      <c r="I294" s="684"/>
      <c r="J294" s="684"/>
      <c r="K294" s="684"/>
      <c r="L294" s="684"/>
      <c r="M294" s="684"/>
      <c r="N294" s="684"/>
      <c r="O294" s="684"/>
      <c r="P294" s="684"/>
      <c r="Q294" s="684"/>
      <c r="R294" s="684"/>
      <c r="S294" s="684"/>
      <c r="T294" s="684"/>
      <c r="U294" s="684"/>
      <c r="V294" s="684"/>
      <c r="W294" s="684"/>
      <c r="X294" s="684"/>
      <c r="Y294" s="684"/>
      <c r="Z294" s="684"/>
    </row>
    <row r="295" spans="1:26" ht="16.5">
      <c r="A295" s="684"/>
      <c r="B295" s="684"/>
      <c r="C295" s="684"/>
      <c r="D295" s="684"/>
      <c r="E295" s="684"/>
      <c r="F295" s="684"/>
      <c r="G295" s="684"/>
      <c r="H295" s="684"/>
      <c r="I295" s="684"/>
      <c r="J295" s="684"/>
      <c r="K295" s="684"/>
      <c r="L295" s="684"/>
      <c r="M295" s="684"/>
      <c r="N295" s="684"/>
      <c r="O295" s="684"/>
      <c r="P295" s="684"/>
      <c r="Q295" s="684"/>
      <c r="R295" s="684"/>
      <c r="S295" s="684"/>
      <c r="T295" s="684"/>
      <c r="U295" s="684"/>
      <c r="V295" s="684"/>
      <c r="W295" s="684"/>
      <c r="X295" s="684"/>
      <c r="Y295" s="684"/>
      <c r="Z295" s="684"/>
    </row>
    <row r="296" spans="1:26" ht="16.5">
      <c r="A296" s="684"/>
      <c r="B296" s="684"/>
      <c r="C296" s="684"/>
      <c r="D296" s="684"/>
      <c r="E296" s="684"/>
      <c r="F296" s="684"/>
      <c r="G296" s="684"/>
      <c r="H296" s="684"/>
      <c r="I296" s="684"/>
      <c r="J296" s="684"/>
      <c r="K296" s="684"/>
      <c r="L296" s="684"/>
      <c r="M296" s="684"/>
      <c r="N296" s="684"/>
      <c r="O296" s="684"/>
      <c r="P296" s="684"/>
      <c r="Q296" s="684"/>
      <c r="R296" s="684"/>
      <c r="S296" s="684"/>
      <c r="T296" s="684"/>
      <c r="U296" s="684"/>
      <c r="V296" s="684"/>
      <c r="W296" s="684"/>
      <c r="X296" s="684"/>
      <c r="Y296" s="684"/>
      <c r="Z296" s="684"/>
    </row>
    <row r="297" spans="1:26" ht="16.5">
      <c r="A297" s="684"/>
      <c r="B297" s="684"/>
      <c r="C297" s="684"/>
      <c r="D297" s="684"/>
      <c r="E297" s="684"/>
      <c r="F297" s="684"/>
      <c r="G297" s="684"/>
      <c r="H297" s="684"/>
      <c r="I297" s="684"/>
      <c r="J297" s="684"/>
      <c r="K297" s="684"/>
      <c r="L297" s="684"/>
      <c r="M297" s="684"/>
      <c r="N297" s="684"/>
      <c r="O297" s="684"/>
      <c r="P297" s="684"/>
      <c r="Q297" s="684"/>
      <c r="R297" s="684"/>
      <c r="S297" s="684"/>
      <c r="T297" s="684"/>
      <c r="U297" s="684"/>
      <c r="V297" s="684"/>
      <c r="W297" s="684"/>
      <c r="X297" s="684"/>
      <c r="Y297" s="684"/>
      <c r="Z297" s="684"/>
    </row>
    <row r="298" spans="1:26" ht="16.5">
      <c r="A298" s="684"/>
      <c r="B298" s="684"/>
      <c r="C298" s="684"/>
      <c r="D298" s="684"/>
      <c r="E298" s="684"/>
      <c r="F298" s="684"/>
      <c r="G298" s="684"/>
      <c r="H298" s="684"/>
      <c r="I298" s="684"/>
      <c r="J298" s="684"/>
      <c r="K298" s="684"/>
      <c r="L298" s="684"/>
      <c r="M298" s="684"/>
      <c r="N298" s="684"/>
      <c r="O298" s="684"/>
      <c r="P298" s="684"/>
      <c r="Q298" s="684"/>
      <c r="R298" s="684"/>
      <c r="S298" s="684"/>
      <c r="T298" s="684"/>
      <c r="U298" s="684"/>
      <c r="V298" s="684"/>
      <c r="W298" s="684"/>
      <c r="X298" s="684"/>
      <c r="Y298" s="684"/>
      <c r="Z298" s="684"/>
    </row>
    <row r="299" spans="1:26" ht="16.5">
      <c r="A299" s="684"/>
      <c r="B299" s="684"/>
      <c r="C299" s="684"/>
      <c r="D299" s="684"/>
      <c r="E299" s="684"/>
      <c r="F299" s="684"/>
      <c r="G299" s="684"/>
      <c r="H299" s="684"/>
      <c r="I299" s="684"/>
      <c r="J299" s="684"/>
      <c r="K299" s="684"/>
      <c r="L299" s="684"/>
      <c r="M299" s="684"/>
      <c r="N299" s="684"/>
      <c r="O299" s="684"/>
      <c r="P299" s="684"/>
      <c r="Q299" s="684"/>
      <c r="R299" s="684"/>
      <c r="S299" s="684"/>
      <c r="T299" s="684"/>
      <c r="U299" s="684"/>
      <c r="V299" s="684"/>
      <c r="W299" s="684"/>
      <c r="X299" s="684"/>
      <c r="Y299" s="684"/>
      <c r="Z299" s="684"/>
    </row>
    <row r="300" spans="1:26" ht="16.5">
      <c r="A300" s="684"/>
      <c r="B300" s="684"/>
      <c r="C300" s="684"/>
      <c r="D300" s="684"/>
      <c r="E300" s="684"/>
      <c r="F300" s="684"/>
      <c r="G300" s="684"/>
      <c r="H300" s="684"/>
      <c r="I300" s="684"/>
      <c r="J300" s="684"/>
      <c r="K300" s="684"/>
      <c r="L300" s="684"/>
      <c r="M300" s="684"/>
      <c r="N300" s="684"/>
      <c r="O300" s="684"/>
      <c r="P300" s="684"/>
      <c r="Q300" s="684"/>
      <c r="R300" s="684"/>
      <c r="S300" s="684"/>
      <c r="T300" s="684"/>
      <c r="U300" s="684"/>
      <c r="V300" s="684"/>
      <c r="W300" s="684"/>
      <c r="X300" s="684"/>
      <c r="Y300" s="684"/>
      <c r="Z300" s="684"/>
    </row>
    <row r="301" spans="1:26" ht="16.5">
      <c r="A301" s="684"/>
      <c r="B301" s="684"/>
      <c r="C301" s="684"/>
      <c r="D301" s="684"/>
      <c r="E301" s="684"/>
      <c r="F301" s="684"/>
      <c r="G301" s="684"/>
      <c r="H301" s="684"/>
      <c r="I301" s="684"/>
      <c r="J301" s="684"/>
      <c r="K301" s="684"/>
      <c r="L301" s="684"/>
      <c r="M301" s="684"/>
      <c r="N301" s="684"/>
      <c r="O301" s="684"/>
      <c r="P301" s="684"/>
      <c r="Q301" s="684"/>
      <c r="R301" s="684"/>
      <c r="S301" s="684"/>
      <c r="T301" s="684"/>
      <c r="U301" s="684"/>
      <c r="V301" s="684"/>
      <c r="W301" s="684"/>
      <c r="X301" s="684"/>
      <c r="Y301" s="684"/>
      <c r="Z301" s="684"/>
    </row>
    <row r="302" spans="1:26" ht="16.5">
      <c r="A302" s="684"/>
      <c r="B302" s="684"/>
      <c r="C302" s="684"/>
      <c r="D302" s="684"/>
      <c r="E302" s="684"/>
      <c r="F302" s="684"/>
      <c r="G302" s="684"/>
      <c r="H302" s="684"/>
      <c r="I302" s="684"/>
      <c r="J302" s="684"/>
      <c r="K302" s="684"/>
      <c r="L302" s="684"/>
      <c r="M302" s="684"/>
      <c r="N302" s="684"/>
      <c r="O302" s="684"/>
      <c r="P302" s="684"/>
      <c r="Q302" s="684"/>
      <c r="R302" s="684"/>
      <c r="S302" s="684"/>
      <c r="T302" s="684"/>
      <c r="U302" s="684"/>
      <c r="V302" s="684"/>
      <c r="W302" s="684"/>
      <c r="X302" s="684"/>
      <c r="Y302" s="684"/>
      <c r="Z302" s="684"/>
    </row>
    <row r="303" spans="1:26" ht="16.5">
      <c r="A303" s="684"/>
      <c r="B303" s="684"/>
      <c r="C303" s="684"/>
      <c r="D303" s="684"/>
      <c r="E303" s="684"/>
      <c r="F303" s="684"/>
      <c r="G303" s="684"/>
      <c r="H303" s="684"/>
      <c r="I303" s="684"/>
      <c r="J303" s="684"/>
      <c r="K303" s="684"/>
      <c r="L303" s="684"/>
      <c r="M303" s="684"/>
      <c r="N303" s="684"/>
      <c r="O303" s="684"/>
      <c r="P303" s="684"/>
      <c r="Q303" s="684"/>
      <c r="R303" s="684"/>
      <c r="S303" s="684"/>
      <c r="T303" s="684"/>
      <c r="U303" s="684"/>
      <c r="V303" s="684"/>
      <c r="W303" s="684"/>
      <c r="X303" s="684"/>
      <c r="Y303" s="684"/>
      <c r="Z303" s="684"/>
    </row>
    <row r="304" spans="1:26" ht="16.5">
      <c r="A304" s="684"/>
      <c r="B304" s="684"/>
      <c r="C304" s="684"/>
      <c r="D304" s="684"/>
      <c r="E304" s="684"/>
      <c r="F304" s="684"/>
      <c r="G304" s="684"/>
      <c r="H304" s="684"/>
      <c r="I304" s="684"/>
      <c r="J304" s="684"/>
      <c r="K304" s="684"/>
      <c r="L304" s="684"/>
      <c r="M304" s="684"/>
      <c r="N304" s="684"/>
      <c r="O304" s="684"/>
      <c r="P304" s="684"/>
      <c r="Q304" s="684"/>
      <c r="R304" s="684"/>
      <c r="S304" s="684"/>
      <c r="T304" s="684"/>
      <c r="U304" s="684"/>
      <c r="V304" s="684"/>
      <c r="W304" s="684"/>
      <c r="X304" s="684"/>
      <c r="Y304" s="684"/>
      <c r="Z304" s="684"/>
    </row>
    <row r="305" spans="1:26" ht="16.5">
      <c r="A305" s="684"/>
      <c r="B305" s="684"/>
      <c r="C305" s="684"/>
      <c r="D305" s="684"/>
      <c r="E305" s="684"/>
      <c r="F305" s="684"/>
      <c r="G305" s="684"/>
      <c r="H305" s="684"/>
      <c r="I305" s="684"/>
      <c r="J305" s="684"/>
      <c r="K305" s="684"/>
      <c r="L305" s="684"/>
      <c r="M305" s="684"/>
      <c r="N305" s="684"/>
      <c r="O305" s="684"/>
      <c r="P305" s="684"/>
      <c r="Q305" s="684"/>
      <c r="R305" s="684"/>
      <c r="S305" s="684"/>
      <c r="T305" s="684"/>
      <c r="U305" s="684"/>
      <c r="V305" s="684"/>
      <c r="W305" s="684"/>
      <c r="X305" s="684"/>
      <c r="Y305" s="684"/>
      <c r="Z305" s="684"/>
    </row>
    <row r="306" spans="1:26" ht="16.5">
      <c r="A306" s="684"/>
      <c r="B306" s="684"/>
      <c r="C306" s="684"/>
      <c r="D306" s="684"/>
      <c r="E306" s="684"/>
      <c r="F306" s="684"/>
      <c r="G306" s="684"/>
      <c r="H306" s="684"/>
      <c r="I306" s="684"/>
      <c r="J306" s="684"/>
      <c r="K306" s="684"/>
      <c r="L306" s="684"/>
      <c r="M306" s="684"/>
      <c r="N306" s="684"/>
      <c r="O306" s="684"/>
      <c r="P306" s="684"/>
      <c r="Q306" s="684"/>
      <c r="R306" s="684"/>
      <c r="S306" s="684"/>
      <c r="T306" s="684"/>
      <c r="U306" s="684"/>
      <c r="V306" s="684"/>
      <c r="W306" s="684"/>
      <c r="X306" s="684"/>
      <c r="Y306" s="684"/>
      <c r="Z306" s="684"/>
    </row>
    <row r="307" spans="1:26" ht="16.5">
      <c r="A307" s="684"/>
      <c r="B307" s="684"/>
      <c r="C307" s="684"/>
      <c r="D307" s="684"/>
      <c r="E307" s="684"/>
      <c r="F307" s="684"/>
      <c r="G307" s="684"/>
      <c r="H307" s="684"/>
      <c r="I307" s="684"/>
      <c r="J307" s="684"/>
      <c r="K307" s="684"/>
      <c r="L307" s="684"/>
      <c r="M307" s="684"/>
      <c r="N307" s="684"/>
      <c r="O307" s="684"/>
      <c r="P307" s="684"/>
      <c r="Q307" s="684"/>
      <c r="R307" s="684"/>
      <c r="S307" s="684"/>
      <c r="T307" s="684"/>
      <c r="U307" s="684"/>
      <c r="V307" s="684"/>
      <c r="W307" s="684"/>
      <c r="X307" s="684"/>
      <c r="Y307" s="684"/>
      <c r="Z307" s="684"/>
    </row>
    <row r="308" spans="1:26" ht="16.5">
      <c r="A308" s="684"/>
      <c r="B308" s="684"/>
      <c r="C308" s="684"/>
      <c r="D308" s="684"/>
      <c r="E308" s="684"/>
      <c r="F308" s="684"/>
      <c r="G308" s="684"/>
      <c r="H308" s="684"/>
      <c r="I308" s="684"/>
      <c r="J308" s="684"/>
      <c r="K308" s="684"/>
      <c r="L308" s="684"/>
      <c r="M308" s="684"/>
      <c r="N308" s="684"/>
      <c r="O308" s="684"/>
      <c r="P308" s="684"/>
      <c r="Q308" s="684"/>
      <c r="R308" s="684"/>
      <c r="S308" s="684"/>
      <c r="T308" s="684"/>
      <c r="U308" s="684"/>
      <c r="V308" s="684"/>
      <c r="W308" s="684"/>
      <c r="X308" s="684"/>
      <c r="Y308" s="684"/>
      <c r="Z308" s="684"/>
    </row>
    <row r="309" spans="1:26" ht="16.5">
      <c r="A309" s="684"/>
      <c r="B309" s="684"/>
      <c r="C309" s="684"/>
      <c r="D309" s="684"/>
      <c r="E309" s="684"/>
      <c r="F309" s="684"/>
      <c r="G309" s="684"/>
      <c r="H309" s="684"/>
      <c r="I309" s="684"/>
      <c r="J309" s="684"/>
      <c r="K309" s="684"/>
      <c r="L309" s="684"/>
      <c r="M309" s="684"/>
      <c r="N309" s="684"/>
      <c r="O309" s="684"/>
      <c r="P309" s="684"/>
      <c r="Q309" s="684"/>
      <c r="R309" s="684"/>
      <c r="S309" s="684"/>
      <c r="T309" s="684"/>
      <c r="U309" s="684"/>
      <c r="V309" s="684"/>
      <c r="W309" s="684"/>
      <c r="X309" s="684"/>
      <c r="Y309" s="684"/>
      <c r="Z309" s="684"/>
    </row>
    <row r="310" spans="1:26" ht="16.5">
      <c r="A310" s="684"/>
      <c r="B310" s="684"/>
      <c r="C310" s="684"/>
      <c r="D310" s="684"/>
      <c r="E310" s="684"/>
      <c r="F310" s="684"/>
      <c r="G310" s="684"/>
      <c r="H310" s="684"/>
      <c r="I310" s="684"/>
      <c r="J310" s="684"/>
      <c r="K310" s="684"/>
      <c r="L310" s="684"/>
      <c r="M310" s="684"/>
      <c r="N310" s="684"/>
      <c r="O310" s="684"/>
      <c r="P310" s="684"/>
      <c r="Q310" s="684"/>
      <c r="R310" s="684"/>
      <c r="S310" s="684"/>
      <c r="T310" s="684"/>
      <c r="U310" s="684"/>
      <c r="V310" s="684"/>
      <c r="W310" s="684"/>
      <c r="X310" s="684"/>
      <c r="Y310" s="684"/>
      <c r="Z310" s="684"/>
    </row>
    <row r="311" spans="1:26" ht="16.5">
      <c r="A311" s="684"/>
      <c r="B311" s="684"/>
      <c r="C311" s="684"/>
      <c r="D311" s="684"/>
      <c r="E311" s="684"/>
      <c r="F311" s="684"/>
      <c r="G311" s="684"/>
      <c r="H311" s="684"/>
      <c r="I311" s="684"/>
      <c r="J311" s="684"/>
      <c r="K311" s="684"/>
      <c r="L311" s="684"/>
      <c r="M311" s="684"/>
      <c r="N311" s="684"/>
      <c r="O311" s="684"/>
      <c r="P311" s="684"/>
      <c r="Q311" s="684"/>
      <c r="R311" s="684"/>
      <c r="S311" s="684"/>
      <c r="T311" s="684"/>
      <c r="U311" s="684"/>
      <c r="V311" s="684"/>
      <c r="W311" s="684"/>
      <c r="X311" s="684"/>
      <c r="Y311" s="684"/>
      <c r="Z311" s="684"/>
    </row>
    <row r="312" spans="1:26" ht="16.5">
      <c r="A312" s="684"/>
      <c r="B312" s="684"/>
      <c r="C312" s="684"/>
      <c r="D312" s="684"/>
      <c r="E312" s="684"/>
      <c r="F312" s="684"/>
      <c r="G312" s="684"/>
      <c r="H312" s="684"/>
      <c r="I312" s="684"/>
      <c r="J312" s="684"/>
      <c r="K312" s="684"/>
      <c r="L312" s="684"/>
      <c r="M312" s="684"/>
      <c r="N312" s="684"/>
      <c r="O312" s="684"/>
      <c r="P312" s="684"/>
      <c r="Q312" s="684"/>
      <c r="R312" s="684"/>
      <c r="S312" s="684"/>
      <c r="T312" s="684"/>
      <c r="U312" s="684"/>
      <c r="V312" s="684"/>
      <c r="W312" s="684"/>
      <c r="X312" s="684"/>
      <c r="Y312" s="684"/>
      <c r="Z312" s="684"/>
    </row>
    <row r="313" spans="1:26" ht="16.5">
      <c r="A313" s="684"/>
      <c r="B313" s="684"/>
      <c r="C313" s="684"/>
      <c r="D313" s="684"/>
      <c r="E313" s="684"/>
      <c r="F313" s="684"/>
      <c r="G313" s="684"/>
      <c r="H313" s="684"/>
      <c r="I313" s="684"/>
      <c r="J313" s="684"/>
      <c r="K313" s="684"/>
      <c r="L313" s="684"/>
      <c r="M313" s="684"/>
      <c r="N313" s="684"/>
      <c r="O313" s="684"/>
      <c r="P313" s="684"/>
      <c r="Q313" s="684"/>
      <c r="R313" s="684"/>
      <c r="S313" s="684"/>
      <c r="T313" s="684"/>
      <c r="U313" s="684"/>
      <c r="V313" s="684"/>
      <c r="W313" s="684"/>
      <c r="X313" s="684"/>
      <c r="Y313" s="684"/>
      <c r="Z313" s="684"/>
    </row>
    <row r="314" spans="1:26" ht="16.5">
      <c r="A314" s="684"/>
      <c r="B314" s="684"/>
      <c r="C314" s="684"/>
      <c r="D314" s="684"/>
      <c r="E314" s="684"/>
      <c r="F314" s="684"/>
      <c r="G314" s="684"/>
      <c r="H314" s="684"/>
      <c r="I314" s="684"/>
      <c r="J314" s="684"/>
      <c r="K314" s="684"/>
      <c r="L314" s="684"/>
      <c r="M314" s="684"/>
      <c r="N314" s="684"/>
      <c r="O314" s="684"/>
      <c r="P314" s="684"/>
      <c r="Q314" s="684"/>
      <c r="R314" s="684"/>
      <c r="S314" s="684"/>
      <c r="T314" s="684"/>
      <c r="U314" s="684"/>
      <c r="V314" s="684"/>
      <c r="W314" s="684"/>
      <c r="X314" s="684"/>
      <c r="Y314" s="684"/>
      <c r="Z314" s="684"/>
    </row>
    <row r="315" spans="1:26" ht="16.5">
      <c r="A315" s="684"/>
      <c r="B315" s="684"/>
      <c r="C315" s="684"/>
      <c r="D315" s="684"/>
      <c r="E315" s="684"/>
      <c r="F315" s="684"/>
      <c r="G315" s="684"/>
      <c r="H315" s="684"/>
      <c r="I315" s="684"/>
      <c r="J315" s="684"/>
      <c r="K315" s="684"/>
      <c r="L315" s="684"/>
      <c r="M315" s="684"/>
      <c r="N315" s="684"/>
      <c r="O315" s="684"/>
      <c r="P315" s="684"/>
      <c r="Q315" s="684"/>
      <c r="R315" s="684"/>
      <c r="S315" s="684"/>
      <c r="T315" s="684"/>
      <c r="U315" s="684"/>
      <c r="V315" s="684"/>
      <c r="W315" s="684"/>
      <c r="X315" s="684"/>
      <c r="Y315" s="684"/>
      <c r="Z315" s="684"/>
    </row>
    <row r="316" spans="1:26" ht="16.5">
      <c r="A316" s="684"/>
      <c r="B316" s="684"/>
      <c r="C316" s="684"/>
      <c r="D316" s="684"/>
      <c r="E316" s="684"/>
      <c r="F316" s="684"/>
      <c r="G316" s="684"/>
      <c r="H316" s="684"/>
      <c r="I316" s="684"/>
      <c r="J316" s="684"/>
      <c r="K316" s="684"/>
      <c r="L316" s="684"/>
      <c r="M316" s="684"/>
      <c r="N316" s="684"/>
      <c r="O316" s="684"/>
      <c r="P316" s="684"/>
      <c r="Q316" s="684"/>
      <c r="R316" s="684"/>
      <c r="S316" s="684"/>
      <c r="T316" s="684"/>
      <c r="U316" s="684"/>
      <c r="V316" s="684"/>
      <c r="W316" s="684"/>
      <c r="X316" s="684"/>
      <c r="Y316" s="684"/>
      <c r="Z316" s="684"/>
    </row>
    <row r="317" spans="1:26" ht="16.5">
      <c r="A317" s="684"/>
      <c r="B317" s="684"/>
      <c r="C317" s="684"/>
      <c r="D317" s="684"/>
      <c r="E317" s="684"/>
      <c r="F317" s="684"/>
      <c r="G317" s="684"/>
      <c r="H317" s="684"/>
      <c r="I317" s="684"/>
      <c r="J317" s="684"/>
      <c r="K317" s="684"/>
      <c r="L317" s="684"/>
      <c r="M317" s="684"/>
      <c r="N317" s="684"/>
      <c r="O317" s="684"/>
      <c r="P317" s="684"/>
      <c r="Q317" s="684"/>
      <c r="R317" s="684"/>
      <c r="S317" s="684"/>
      <c r="T317" s="684"/>
      <c r="U317" s="684"/>
      <c r="V317" s="684"/>
      <c r="W317" s="684"/>
      <c r="X317" s="684"/>
      <c r="Y317" s="684"/>
      <c r="Z317" s="684"/>
    </row>
    <row r="318" spans="1:26" ht="16.5">
      <c r="A318" s="684"/>
      <c r="B318" s="684"/>
      <c r="C318" s="684"/>
      <c r="D318" s="684"/>
      <c r="E318" s="684"/>
      <c r="F318" s="684"/>
      <c r="G318" s="684"/>
      <c r="H318" s="684"/>
      <c r="I318" s="684"/>
      <c r="J318" s="684"/>
      <c r="K318" s="684"/>
      <c r="L318" s="684"/>
      <c r="M318" s="684"/>
      <c r="N318" s="684"/>
      <c r="O318" s="684"/>
      <c r="P318" s="684"/>
      <c r="Q318" s="684"/>
      <c r="R318" s="684"/>
      <c r="S318" s="684"/>
      <c r="T318" s="684"/>
      <c r="U318" s="684"/>
      <c r="V318" s="684"/>
      <c r="W318" s="684"/>
      <c r="X318" s="684"/>
      <c r="Y318" s="684"/>
      <c r="Z318" s="684"/>
    </row>
    <row r="319" spans="1:26" ht="16.5">
      <c r="A319" s="684"/>
      <c r="B319" s="684"/>
      <c r="C319" s="684"/>
      <c r="D319" s="684"/>
      <c r="E319" s="684"/>
      <c r="F319" s="684"/>
      <c r="G319" s="684"/>
      <c r="H319" s="684"/>
      <c r="I319" s="684"/>
      <c r="J319" s="684"/>
      <c r="K319" s="684"/>
      <c r="L319" s="684"/>
      <c r="M319" s="684"/>
      <c r="N319" s="684"/>
      <c r="O319" s="684"/>
      <c r="P319" s="684"/>
      <c r="Q319" s="684"/>
      <c r="R319" s="684"/>
      <c r="S319" s="684"/>
      <c r="T319" s="684"/>
      <c r="U319" s="684"/>
      <c r="V319" s="684"/>
      <c r="W319" s="684"/>
      <c r="X319" s="684"/>
      <c r="Y319" s="684"/>
      <c r="Z319" s="684"/>
    </row>
    <row r="320" spans="1:26" ht="16.5">
      <c r="A320" s="684"/>
      <c r="B320" s="684"/>
      <c r="C320" s="684"/>
      <c r="D320" s="684"/>
      <c r="E320" s="684"/>
      <c r="F320" s="684"/>
      <c r="G320" s="684"/>
      <c r="H320" s="684"/>
      <c r="I320" s="684"/>
      <c r="J320" s="684"/>
      <c r="K320" s="684"/>
      <c r="L320" s="684"/>
      <c r="M320" s="684"/>
      <c r="N320" s="684"/>
      <c r="O320" s="684"/>
      <c r="P320" s="684"/>
      <c r="Q320" s="684"/>
      <c r="R320" s="684"/>
      <c r="S320" s="684"/>
      <c r="T320" s="684"/>
      <c r="U320" s="684"/>
      <c r="V320" s="684"/>
      <c r="W320" s="684"/>
      <c r="X320" s="684"/>
      <c r="Y320" s="684"/>
      <c r="Z320" s="684"/>
    </row>
    <row r="321" spans="1:26" ht="16.5">
      <c r="A321" s="684"/>
      <c r="B321" s="684"/>
      <c r="C321" s="684"/>
      <c r="D321" s="684"/>
      <c r="E321" s="684"/>
      <c r="F321" s="684"/>
      <c r="G321" s="684"/>
      <c r="H321" s="684"/>
      <c r="I321" s="684"/>
      <c r="J321" s="684"/>
      <c r="K321" s="684"/>
      <c r="L321" s="684"/>
      <c r="M321" s="684"/>
      <c r="N321" s="684"/>
      <c r="O321" s="684"/>
      <c r="P321" s="684"/>
      <c r="Q321" s="684"/>
      <c r="R321" s="684"/>
      <c r="S321" s="684"/>
      <c r="T321" s="684"/>
      <c r="U321" s="684"/>
      <c r="V321" s="684"/>
      <c r="W321" s="684"/>
      <c r="X321" s="684"/>
      <c r="Y321" s="684"/>
      <c r="Z321" s="684"/>
    </row>
    <row r="322" spans="1:26" ht="16.5">
      <c r="A322" s="684"/>
      <c r="B322" s="684"/>
      <c r="C322" s="684"/>
      <c r="D322" s="684"/>
      <c r="E322" s="684"/>
      <c r="F322" s="684"/>
      <c r="G322" s="684"/>
      <c r="H322" s="684"/>
      <c r="I322" s="684"/>
      <c r="J322" s="684"/>
      <c r="K322" s="684"/>
      <c r="L322" s="684"/>
      <c r="M322" s="684"/>
      <c r="N322" s="684"/>
      <c r="O322" s="684"/>
      <c r="P322" s="684"/>
      <c r="Q322" s="684"/>
      <c r="R322" s="684"/>
      <c r="S322" s="684"/>
      <c r="T322" s="684"/>
      <c r="U322" s="684"/>
      <c r="V322" s="684"/>
      <c r="W322" s="684"/>
      <c r="X322" s="684"/>
      <c r="Y322" s="684"/>
      <c r="Z322" s="684"/>
    </row>
    <row r="323" spans="1:26" ht="16.5">
      <c r="A323" s="684"/>
      <c r="B323" s="684"/>
      <c r="C323" s="684"/>
      <c r="D323" s="684"/>
      <c r="E323" s="684"/>
      <c r="F323" s="684"/>
      <c r="G323" s="684"/>
      <c r="H323" s="684"/>
      <c r="I323" s="684"/>
      <c r="J323" s="684"/>
      <c r="K323" s="684"/>
      <c r="L323" s="684"/>
      <c r="M323" s="684"/>
      <c r="N323" s="684"/>
      <c r="O323" s="684"/>
      <c r="P323" s="684"/>
      <c r="Q323" s="684"/>
      <c r="R323" s="684"/>
      <c r="S323" s="684"/>
      <c r="T323" s="684"/>
      <c r="U323" s="684"/>
      <c r="V323" s="684"/>
      <c r="W323" s="684"/>
      <c r="X323" s="684"/>
      <c r="Y323" s="684"/>
      <c r="Z323" s="684"/>
    </row>
    <row r="324" spans="1:26" ht="16.5">
      <c r="A324" s="684"/>
      <c r="B324" s="684"/>
      <c r="C324" s="684"/>
      <c r="D324" s="684"/>
      <c r="E324" s="684"/>
      <c r="F324" s="684"/>
      <c r="G324" s="684"/>
      <c r="H324" s="684"/>
      <c r="I324" s="684"/>
      <c r="J324" s="684"/>
      <c r="K324" s="684"/>
      <c r="L324" s="684"/>
      <c r="M324" s="684"/>
      <c r="N324" s="684"/>
      <c r="O324" s="684"/>
      <c r="P324" s="684"/>
      <c r="Q324" s="684"/>
      <c r="R324" s="684"/>
      <c r="S324" s="684"/>
      <c r="T324" s="684"/>
      <c r="U324" s="684"/>
      <c r="V324" s="684"/>
      <c r="W324" s="684"/>
      <c r="X324" s="684"/>
      <c r="Y324" s="684"/>
      <c r="Z324" s="684"/>
    </row>
    <row r="325" spans="1:26" ht="16.5">
      <c r="A325" s="684"/>
      <c r="B325" s="684"/>
      <c r="C325" s="684"/>
      <c r="D325" s="684"/>
      <c r="E325" s="684"/>
      <c r="F325" s="684"/>
      <c r="G325" s="684"/>
      <c r="H325" s="684"/>
      <c r="I325" s="684"/>
      <c r="J325" s="684"/>
      <c r="K325" s="684"/>
      <c r="L325" s="684"/>
      <c r="M325" s="684"/>
      <c r="N325" s="684"/>
      <c r="O325" s="684"/>
      <c r="P325" s="684"/>
      <c r="Q325" s="684"/>
      <c r="R325" s="684"/>
      <c r="S325" s="684"/>
      <c r="T325" s="684"/>
      <c r="U325" s="684"/>
      <c r="V325" s="684"/>
      <c r="W325" s="684"/>
      <c r="X325" s="684"/>
      <c r="Y325" s="684"/>
      <c r="Z325" s="684"/>
    </row>
    <row r="326" spans="1:26" ht="16.5">
      <c r="A326" s="684"/>
      <c r="B326" s="684"/>
      <c r="C326" s="684"/>
      <c r="D326" s="684"/>
      <c r="E326" s="684"/>
      <c r="F326" s="684"/>
      <c r="G326" s="684"/>
      <c r="H326" s="684"/>
      <c r="I326" s="684"/>
      <c r="J326" s="684"/>
      <c r="K326" s="684"/>
      <c r="L326" s="684"/>
      <c r="M326" s="684"/>
      <c r="N326" s="684"/>
      <c r="O326" s="684"/>
      <c r="P326" s="684"/>
      <c r="Q326" s="684"/>
      <c r="R326" s="684"/>
      <c r="S326" s="684"/>
      <c r="T326" s="684"/>
      <c r="U326" s="684"/>
      <c r="V326" s="684"/>
      <c r="W326" s="684"/>
      <c r="X326" s="684"/>
      <c r="Y326" s="684"/>
      <c r="Z326" s="684"/>
    </row>
    <row r="327" spans="1:26" ht="16.5">
      <c r="A327" s="684"/>
      <c r="B327" s="684"/>
      <c r="C327" s="684"/>
      <c r="D327" s="684"/>
      <c r="E327" s="684"/>
      <c r="F327" s="684"/>
      <c r="G327" s="684"/>
      <c r="H327" s="684"/>
      <c r="I327" s="684"/>
      <c r="J327" s="684"/>
      <c r="K327" s="684"/>
      <c r="L327" s="684"/>
      <c r="M327" s="684"/>
      <c r="N327" s="684"/>
      <c r="O327" s="684"/>
      <c r="P327" s="684"/>
      <c r="Q327" s="684"/>
      <c r="R327" s="684"/>
      <c r="S327" s="684"/>
      <c r="T327" s="684"/>
      <c r="U327" s="684"/>
      <c r="V327" s="684"/>
      <c r="W327" s="684"/>
      <c r="X327" s="684"/>
      <c r="Y327" s="684"/>
      <c r="Z327" s="684"/>
    </row>
    <row r="328" spans="1:26" ht="16.5">
      <c r="A328" s="684"/>
      <c r="B328" s="684"/>
      <c r="C328" s="684"/>
      <c r="D328" s="684"/>
      <c r="E328" s="684"/>
      <c r="F328" s="684"/>
      <c r="G328" s="684"/>
      <c r="H328" s="684"/>
      <c r="I328" s="684"/>
      <c r="J328" s="684"/>
      <c r="K328" s="684"/>
      <c r="L328" s="684"/>
      <c r="M328" s="684"/>
      <c r="N328" s="684"/>
      <c r="O328" s="684"/>
      <c r="P328" s="684"/>
      <c r="Q328" s="684"/>
      <c r="R328" s="684"/>
      <c r="S328" s="684"/>
      <c r="T328" s="684"/>
      <c r="U328" s="684"/>
      <c r="V328" s="684"/>
      <c r="W328" s="684"/>
      <c r="X328" s="684"/>
      <c r="Y328" s="684"/>
      <c r="Z328" s="684"/>
    </row>
    <row r="329" spans="1:26" ht="16.5">
      <c r="A329" s="684"/>
      <c r="B329" s="684"/>
      <c r="C329" s="684"/>
      <c r="D329" s="684"/>
      <c r="E329" s="684"/>
      <c r="F329" s="684"/>
      <c r="G329" s="684"/>
      <c r="H329" s="684"/>
      <c r="I329" s="684"/>
      <c r="J329" s="684"/>
      <c r="K329" s="684"/>
      <c r="L329" s="684"/>
      <c r="M329" s="684"/>
      <c r="N329" s="684"/>
      <c r="O329" s="684"/>
      <c r="P329" s="684"/>
      <c r="Q329" s="684"/>
      <c r="R329" s="684"/>
      <c r="S329" s="684"/>
      <c r="T329" s="684"/>
      <c r="U329" s="684"/>
      <c r="V329" s="684"/>
      <c r="W329" s="684"/>
      <c r="X329" s="684"/>
      <c r="Y329" s="684"/>
      <c r="Z329" s="684"/>
    </row>
    <row r="330" spans="1:26" ht="16.5">
      <c r="A330" s="684"/>
      <c r="B330" s="684"/>
      <c r="C330" s="684"/>
      <c r="D330" s="684"/>
      <c r="E330" s="684"/>
      <c r="F330" s="684"/>
      <c r="G330" s="684"/>
      <c r="H330" s="684"/>
      <c r="I330" s="684"/>
      <c r="J330" s="684"/>
      <c r="K330" s="684"/>
      <c r="L330" s="684"/>
      <c r="M330" s="684"/>
      <c r="N330" s="684"/>
      <c r="O330" s="684"/>
      <c r="P330" s="684"/>
      <c r="Q330" s="684"/>
      <c r="R330" s="684"/>
      <c r="S330" s="684"/>
      <c r="T330" s="684"/>
      <c r="U330" s="684"/>
      <c r="V330" s="684"/>
      <c r="W330" s="684"/>
      <c r="X330" s="684"/>
      <c r="Y330" s="684"/>
      <c r="Z330" s="684"/>
    </row>
    <row r="331" spans="1:26" ht="16.5">
      <c r="A331" s="684"/>
      <c r="B331" s="684"/>
      <c r="C331" s="684"/>
      <c r="D331" s="684"/>
      <c r="E331" s="684"/>
      <c r="F331" s="684"/>
      <c r="G331" s="684"/>
      <c r="H331" s="684"/>
      <c r="I331" s="684"/>
      <c r="J331" s="684"/>
      <c r="K331" s="684"/>
      <c r="L331" s="684"/>
      <c r="M331" s="684"/>
      <c r="N331" s="684"/>
      <c r="O331" s="684"/>
      <c r="P331" s="684"/>
      <c r="Q331" s="684"/>
      <c r="R331" s="684"/>
      <c r="S331" s="684"/>
      <c r="T331" s="684"/>
      <c r="U331" s="684"/>
      <c r="V331" s="684"/>
      <c r="W331" s="684"/>
      <c r="X331" s="684"/>
      <c r="Y331" s="684"/>
      <c r="Z331" s="684"/>
    </row>
    <row r="332" spans="1:26" ht="16.5">
      <c r="A332" s="684"/>
      <c r="B332" s="684"/>
      <c r="C332" s="684"/>
      <c r="D332" s="684"/>
      <c r="E332" s="684"/>
      <c r="F332" s="684"/>
      <c r="G332" s="684"/>
      <c r="H332" s="684"/>
      <c r="I332" s="684"/>
      <c r="J332" s="684"/>
      <c r="K332" s="684"/>
      <c r="L332" s="684"/>
      <c r="M332" s="684"/>
      <c r="N332" s="684"/>
      <c r="O332" s="684"/>
      <c r="P332" s="684"/>
      <c r="Q332" s="684"/>
      <c r="R332" s="684"/>
      <c r="S332" s="684"/>
      <c r="T332" s="684"/>
      <c r="U332" s="684"/>
      <c r="V332" s="684"/>
      <c r="W332" s="684"/>
      <c r="X332" s="684"/>
      <c r="Y332" s="684"/>
      <c r="Z332" s="684"/>
    </row>
    <row r="333" spans="1:26" ht="16.5">
      <c r="A333" s="684"/>
      <c r="B333" s="684"/>
      <c r="C333" s="684"/>
      <c r="D333" s="684"/>
      <c r="E333" s="684"/>
      <c r="F333" s="684"/>
      <c r="G333" s="684"/>
      <c r="H333" s="684"/>
      <c r="I333" s="684"/>
      <c r="J333" s="684"/>
      <c r="K333" s="684"/>
      <c r="L333" s="684"/>
      <c r="M333" s="684"/>
      <c r="N333" s="684"/>
      <c r="O333" s="684"/>
      <c r="P333" s="684"/>
      <c r="Q333" s="684"/>
      <c r="R333" s="684"/>
      <c r="S333" s="684"/>
      <c r="T333" s="684"/>
      <c r="U333" s="684"/>
      <c r="V333" s="684"/>
      <c r="W333" s="684"/>
      <c r="X333" s="684"/>
      <c r="Y333" s="684"/>
      <c r="Z333" s="684"/>
    </row>
    <row r="334" spans="1:26" ht="16.5">
      <c r="A334" s="684"/>
      <c r="B334" s="684"/>
      <c r="C334" s="684"/>
      <c r="D334" s="684"/>
      <c r="E334" s="684"/>
      <c r="F334" s="684"/>
      <c r="G334" s="684"/>
      <c r="H334" s="684"/>
      <c r="I334" s="684"/>
      <c r="J334" s="684"/>
      <c r="K334" s="684"/>
      <c r="L334" s="684"/>
      <c r="M334" s="684"/>
      <c r="N334" s="684"/>
      <c r="O334" s="684"/>
      <c r="P334" s="684"/>
      <c r="Q334" s="684"/>
      <c r="R334" s="684"/>
      <c r="S334" s="684"/>
      <c r="T334" s="684"/>
      <c r="U334" s="684"/>
      <c r="V334" s="684"/>
      <c r="W334" s="684"/>
      <c r="X334" s="684"/>
      <c r="Y334" s="684"/>
      <c r="Z334" s="684"/>
    </row>
    <row r="335" spans="1:26" ht="16.5">
      <c r="A335" s="684"/>
      <c r="B335" s="684"/>
      <c r="C335" s="684"/>
      <c r="D335" s="684"/>
      <c r="E335" s="684"/>
      <c r="F335" s="684"/>
      <c r="G335" s="684"/>
      <c r="H335" s="684"/>
      <c r="I335" s="684"/>
      <c r="J335" s="684"/>
      <c r="K335" s="684"/>
      <c r="L335" s="684"/>
      <c r="M335" s="684"/>
      <c r="N335" s="684"/>
      <c r="O335" s="684"/>
      <c r="P335" s="684"/>
      <c r="Q335" s="684"/>
      <c r="R335" s="684"/>
      <c r="S335" s="684"/>
      <c r="T335" s="684"/>
      <c r="U335" s="684"/>
      <c r="V335" s="684"/>
      <c r="W335" s="684"/>
      <c r="X335" s="684"/>
      <c r="Y335" s="684"/>
      <c r="Z335" s="684"/>
    </row>
    <row r="336" spans="1:26" ht="16.5">
      <c r="A336" s="684"/>
      <c r="B336" s="684"/>
      <c r="C336" s="684"/>
      <c r="D336" s="684"/>
      <c r="E336" s="684"/>
      <c r="F336" s="684"/>
      <c r="G336" s="684"/>
      <c r="H336" s="684"/>
      <c r="I336" s="684"/>
      <c r="J336" s="684"/>
      <c r="K336" s="684"/>
      <c r="L336" s="684"/>
      <c r="M336" s="684"/>
      <c r="N336" s="684"/>
      <c r="O336" s="684"/>
      <c r="P336" s="684"/>
      <c r="Q336" s="684"/>
      <c r="R336" s="684"/>
      <c r="S336" s="684"/>
      <c r="T336" s="684"/>
      <c r="U336" s="684"/>
      <c r="V336" s="684"/>
      <c r="W336" s="684"/>
      <c r="X336" s="684"/>
      <c r="Y336" s="684"/>
      <c r="Z336" s="684"/>
    </row>
    <row r="337" spans="1:26" ht="16.5">
      <c r="A337" s="684"/>
      <c r="B337" s="684"/>
      <c r="C337" s="684"/>
      <c r="D337" s="684"/>
      <c r="E337" s="684"/>
      <c r="F337" s="684"/>
      <c r="G337" s="684"/>
      <c r="H337" s="684"/>
      <c r="I337" s="684"/>
      <c r="J337" s="684"/>
      <c r="K337" s="684"/>
      <c r="L337" s="684"/>
      <c r="M337" s="684"/>
      <c r="N337" s="684"/>
      <c r="O337" s="684"/>
      <c r="P337" s="684"/>
      <c r="Q337" s="684"/>
      <c r="R337" s="684"/>
      <c r="S337" s="684"/>
      <c r="T337" s="684"/>
      <c r="U337" s="684"/>
      <c r="V337" s="684"/>
      <c r="W337" s="684"/>
      <c r="X337" s="684"/>
      <c r="Y337" s="684"/>
      <c r="Z337" s="684"/>
    </row>
    <row r="338" spans="1:26" ht="16.5">
      <c r="A338" s="684"/>
      <c r="B338" s="684"/>
      <c r="C338" s="684"/>
      <c r="D338" s="684"/>
      <c r="E338" s="684"/>
      <c r="F338" s="684"/>
      <c r="G338" s="684"/>
      <c r="H338" s="684"/>
      <c r="I338" s="684"/>
      <c r="J338" s="684"/>
      <c r="K338" s="684"/>
      <c r="L338" s="684"/>
      <c r="M338" s="684"/>
      <c r="N338" s="684"/>
      <c r="O338" s="684"/>
      <c r="P338" s="684"/>
      <c r="Q338" s="684"/>
      <c r="R338" s="684"/>
      <c r="S338" s="684"/>
      <c r="T338" s="684"/>
      <c r="U338" s="684"/>
      <c r="V338" s="684"/>
      <c r="W338" s="684"/>
      <c r="X338" s="684"/>
      <c r="Y338" s="684"/>
      <c r="Z338" s="684"/>
    </row>
    <row r="339" spans="1:26" ht="16.5">
      <c r="A339" s="684"/>
      <c r="B339" s="684"/>
      <c r="C339" s="684"/>
      <c r="D339" s="684"/>
      <c r="E339" s="684"/>
      <c r="F339" s="684"/>
      <c r="G339" s="684"/>
      <c r="H339" s="684"/>
      <c r="I339" s="684"/>
      <c r="J339" s="684"/>
      <c r="K339" s="684"/>
      <c r="L339" s="684"/>
      <c r="M339" s="684"/>
      <c r="N339" s="684"/>
      <c r="O339" s="684"/>
      <c r="P339" s="684"/>
      <c r="Q339" s="684"/>
      <c r="R339" s="684"/>
      <c r="S339" s="684"/>
      <c r="T339" s="684"/>
      <c r="U339" s="684"/>
      <c r="V339" s="684"/>
      <c r="W339" s="684"/>
      <c r="X339" s="684"/>
      <c r="Y339" s="684"/>
      <c r="Z339" s="684"/>
    </row>
    <row r="340" spans="1:26" ht="16.5">
      <c r="A340" s="684"/>
      <c r="B340" s="684"/>
      <c r="C340" s="684"/>
      <c r="D340" s="684"/>
      <c r="E340" s="684"/>
      <c r="F340" s="684"/>
      <c r="G340" s="684"/>
      <c r="H340" s="684"/>
      <c r="I340" s="684"/>
      <c r="J340" s="684"/>
      <c r="K340" s="684"/>
      <c r="L340" s="684"/>
      <c r="M340" s="684"/>
      <c r="N340" s="684"/>
      <c r="O340" s="684"/>
      <c r="P340" s="684"/>
      <c r="Q340" s="684"/>
      <c r="R340" s="684"/>
      <c r="S340" s="684"/>
      <c r="T340" s="684"/>
      <c r="U340" s="684"/>
      <c r="V340" s="684"/>
      <c r="W340" s="684"/>
      <c r="X340" s="684"/>
      <c r="Y340" s="684"/>
      <c r="Z340" s="684"/>
    </row>
    <row r="341" spans="1:26" ht="16.5">
      <c r="A341" s="684"/>
      <c r="B341" s="684"/>
      <c r="C341" s="684"/>
      <c r="D341" s="684"/>
      <c r="E341" s="684"/>
      <c r="F341" s="684"/>
      <c r="G341" s="684"/>
      <c r="H341" s="684"/>
      <c r="I341" s="684"/>
      <c r="J341" s="684"/>
      <c r="K341" s="684"/>
      <c r="L341" s="684"/>
      <c r="M341" s="684"/>
      <c r="N341" s="684"/>
      <c r="O341" s="684"/>
      <c r="P341" s="684"/>
      <c r="Q341" s="684"/>
      <c r="R341" s="684"/>
      <c r="S341" s="684"/>
      <c r="T341" s="684"/>
      <c r="U341" s="684"/>
      <c r="V341" s="684"/>
      <c r="W341" s="684"/>
      <c r="X341" s="684"/>
      <c r="Y341" s="684"/>
      <c r="Z341" s="684"/>
    </row>
    <row r="342" spans="1:26" ht="16.5">
      <c r="A342" s="684"/>
      <c r="B342" s="684"/>
      <c r="C342" s="684"/>
      <c r="D342" s="684"/>
      <c r="E342" s="684"/>
      <c r="F342" s="684"/>
      <c r="G342" s="684"/>
      <c r="H342" s="684"/>
      <c r="I342" s="684"/>
      <c r="J342" s="684"/>
      <c r="K342" s="684"/>
      <c r="L342" s="684"/>
      <c r="M342" s="684"/>
      <c r="N342" s="684"/>
      <c r="O342" s="684"/>
      <c r="P342" s="684"/>
      <c r="Q342" s="684"/>
      <c r="R342" s="684"/>
      <c r="S342" s="684"/>
      <c r="T342" s="684"/>
      <c r="U342" s="684"/>
      <c r="V342" s="684"/>
      <c r="W342" s="684"/>
      <c r="X342" s="684"/>
      <c r="Y342" s="684"/>
      <c r="Z342" s="684"/>
    </row>
    <row r="343" spans="1:26" ht="16.5">
      <c r="A343" s="684"/>
      <c r="B343" s="684"/>
      <c r="C343" s="684"/>
      <c r="D343" s="684"/>
      <c r="E343" s="684"/>
      <c r="F343" s="684"/>
      <c r="G343" s="684"/>
      <c r="H343" s="684"/>
      <c r="I343" s="684"/>
      <c r="J343" s="684"/>
      <c r="K343" s="684"/>
      <c r="L343" s="684"/>
      <c r="M343" s="684"/>
      <c r="N343" s="684"/>
      <c r="O343" s="684"/>
      <c r="P343" s="684"/>
      <c r="Q343" s="684"/>
      <c r="R343" s="684"/>
      <c r="S343" s="684"/>
      <c r="T343" s="684"/>
      <c r="U343" s="684"/>
      <c r="V343" s="684"/>
      <c r="W343" s="684"/>
      <c r="X343" s="684"/>
      <c r="Y343" s="684"/>
      <c r="Z343" s="684"/>
    </row>
    <row r="344" spans="1:26" ht="16.5">
      <c r="A344" s="684"/>
      <c r="B344" s="684"/>
      <c r="C344" s="684"/>
      <c r="D344" s="684"/>
      <c r="E344" s="684"/>
      <c r="F344" s="684"/>
      <c r="G344" s="684"/>
      <c r="H344" s="684"/>
      <c r="I344" s="684"/>
      <c r="J344" s="684"/>
      <c r="K344" s="684"/>
      <c r="L344" s="684"/>
      <c r="M344" s="684"/>
      <c r="N344" s="684"/>
      <c r="O344" s="684"/>
      <c r="P344" s="684"/>
      <c r="Q344" s="684"/>
      <c r="R344" s="684"/>
      <c r="S344" s="684"/>
      <c r="T344" s="684"/>
      <c r="U344" s="684"/>
      <c r="V344" s="684"/>
      <c r="W344" s="684"/>
      <c r="X344" s="684"/>
      <c r="Y344" s="684"/>
      <c r="Z344" s="684"/>
    </row>
    <row r="345" spans="1:26" ht="16.5">
      <c r="A345" s="684"/>
      <c r="B345" s="684"/>
      <c r="C345" s="684"/>
      <c r="D345" s="684"/>
      <c r="E345" s="684"/>
      <c r="F345" s="684"/>
      <c r="G345" s="684"/>
      <c r="H345" s="684"/>
      <c r="I345" s="684"/>
      <c r="J345" s="684"/>
      <c r="K345" s="684"/>
      <c r="L345" s="684"/>
      <c r="M345" s="684"/>
      <c r="N345" s="684"/>
      <c r="O345" s="684"/>
      <c r="P345" s="684"/>
      <c r="Q345" s="684"/>
      <c r="R345" s="684"/>
      <c r="S345" s="684"/>
      <c r="T345" s="684"/>
      <c r="U345" s="684"/>
      <c r="V345" s="684"/>
      <c r="W345" s="684"/>
      <c r="X345" s="684"/>
      <c r="Y345" s="684"/>
      <c r="Z345" s="684"/>
    </row>
    <row r="346" spans="1:26" ht="16.5">
      <c r="A346" s="684"/>
      <c r="B346" s="684"/>
      <c r="C346" s="684"/>
      <c r="D346" s="684"/>
      <c r="E346" s="684"/>
      <c r="F346" s="684"/>
      <c r="G346" s="684"/>
      <c r="H346" s="684"/>
      <c r="I346" s="684"/>
      <c r="J346" s="684"/>
      <c r="K346" s="684"/>
      <c r="L346" s="684"/>
      <c r="M346" s="684"/>
      <c r="N346" s="684"/>
      <c r="O346" s="684"/>
      <c r="P346" s="684"/>
      <c r="Q346" s="684"/>
      <c r="R346" s="684"/>
      <c r="S346" s="684"/>
      <c r="T346" s="684"/>
      <c r="U346" s="684"/>
      <c r="V346" s="684"/>
      <c r="W346" s="684"/>
      <c r="X346" s="684"/>
      <c r="Y346" s="684"/>
      <c r="Z346" s="684"/>
    </row>
    <row r="347" spans="1:26" ht="16.5">
      <c r="A347" s="684"/>
      <c r="B347" s="684"/>
      <c r="C347" s="684"/>
      <c r="D347" s="684"/>
      <c r="E347" s="684"/>
      <c r="F347" s="684"/>
      <c r="G347" s="684"/>
      <c r="H347" s="684"/>
      <c r="I347" s="684"/>
      <c r="J347" s="684"/>
      <c r="K347" s="684"/>
      <c r="L347" s="684"/>
      <c r="M347" s="684"/>
      <c r="N347" s="684"/>
      <c r="O347" s="684"/>
      <c r="P347" s="684"/>
      <c r="Q347" s="684"/>
      <c r="R347" s="684"/>
      <c r="S347" s="684"/>
      <c r="T347" s="684"/>
      <c r="U347" s="684"/>
      <c r="V347" s="684"/>
      <c r="W347" s="684"/>
      <c r="X347" s="684"/>
      <c r="Y347" s="684"/>
      <c r="Z347" s="684"/>
    </row>
    <row r="348" spans="1:26" ht="16.5">
      <c r="A348" s="684"/>
      <c r="B348" s="684"/>
      <c r="C348" s="684"/>
      <c r="D348" s="684"/>
      <c r="E348" s="684"/>
      <c r="F348" s="684"/>
      <c r="G348" s="684"/>
      <c r="H348" s="684"/>
      <c r="I348" s="684"/>
      <c r="J348" s="684"/>
      <c r="K348" s="684"/>
      <c r="L348" s="684"/>
      <c r="M348" s="684"/>
      <c r="N348" s="684"/>
      <c r="O348" s="684"/>
      <c r="P348" s="684"/>
      <c r="Q348" s="684"/>
      <c r="R348" s="684"/>
      <c r="S348" s="684"/>
      <c r="T348" s="684"/>
      <c r="U348" s="684"/>
      <c r="V348" s="684"/>
      <c r="W348" s="684"/>
      <c r="X348" s="684"/>
      <c r="Y348" s="684"/>
      <c r="Z348" s="684"/>
    </row>
    <row r="349" spans="1:26" ht="16.5">
      <c r="A349" s="684"/>
      <c r="B349" s="684"/>
      <c r="C349" s="684"/>
      <c r="D349" s="684"/>
      <c r="E349" s="684"/>
      <c r="F349" s="684"/>
      <c r="G349" s="684"/>
      <c r="H349" s="684"/>
      <c r="I349" s="684"/>
      <c r="J349" s="684"/>
      <c r="K349" s="684"/>
      <c r="L349" s="684"/>
      <c r="M349" s="684"/>
      <c r="N349" s="684"/>
      <c r="O349" s="684"/>
      <c r="P349" s="684"/>
      <c r="Q349" s="684"/>
      <c r="R349" s="684"/>
      <c r="S349" s="684"/>
      <c r="T349" s="684"/>
      <c r="U349" s="684"/>
      <c r="V349" s="684"/>
      <c r="W349" s="684"/>
      <c r="X349" s="684"/>
      <c r="Y349" s="684"/>
      <c r="Z349" s="684"/>
    </row>
    <row r="350" spans="1:26" ht="16.5">
      <c r="A350" s="684"/>
      <c r="B350" s="684"/>
      <c r="C350" s="684"/>
      <c r="D350" s="684"/>
      <c r="E350" s="684"/>
      <c r="F350" s="684"/>
      <c r="G350" s="684"/>
      <c r="H350" s="684"/>
      <c r="I350" s="684"/>
      <c r="J350" s="684"/>
      <c r="K350" s="684"/>
      <c r="L350" s="684"/>
      <c r="M350" s="684"/>
      <c r="N350" s="684"/>
      <c r="O350" s="684"/>
      <c r="P350" s="684"/>
      <c r="Q350" s="684"/>
      <c r="R350" s="684"/>
      <c r="S350" s="684"/>
      <c r="T350" s="684"/>
      <c r="U350" s="684"/>
      <c r="V350" s="684"/>
      <c r="W350" s="684"/>
      <c r="X350" s="684"/>
      <c r="Y350" s="684"/>
      <c r="Z350" s="684"/>
    </row>
    <row r="351" spans="1:26" ht="16.5">
      <c r="A351" s="684"/>
      <c r="B351" s="684"/>
      <c r="C351" s="684"/>
      <c r="D351" s="684"/>
      <c r="E351" s="684"/>
      <c r="F351" s="684"/>
      <c r="G351" s="684"/>
      <c r="H351" s="684"/>
      <c r="I351" s="684"/>
      <c r="J351" s="684"/>
      <c r="K351" s="684"/>
      <c r="L351" s="684"/>
      <c r="M351" s="684"/>
      <c r="N351" s="684"/>
      <c r="O351" s="684"/>
      <c r="P351" s="684"/>
      <c r="Q351" s="684"/>
      <c r="R351" s="684"/>
      <c r="S351" s="684"/>
      <c r="T351" s="684"/>
      <c r="U351" s="684"/>
      <c r="V351" s="684"/>
      <c r="W351" s="684"/>
      <c r="X351" s="684"/>
      <c r="Y351" s="684"/>
      <c r="Z351" s="684"/>
    </row>
    <row r="352" spans="1:26" ht="16.5">
      <c r="A352" s="684"/>
      <c r="B352" s="684"/>
      <c r="C352" s="684"/>
      <c r="D352" s="684"/>
      <c r="E352" s="684"/>
      <c r="F352" s="684"/>
      <c r="G352" s="684"/>
      <c r="H352" s="684"/>
      <c r="I352" s="684"/>
      <c r="J352" s="684"/>
      <c r="K352" s="684"/>
      <c r="L352" s="684"/>
      <c r="M352" s="684"/>
      <c r="N352" s="684"/>
      <c r="O352" s="684"/>
      <c r="P352" s="684"/>
      <c r="Q352" s="684"/>
      <c r="R352" s="684"/>
      <c r="S352" s="684"/>
      <c r="T352" s="684"/>
      <c r="U352" s="684"/>
      <c r="V352" s="684"/>
      <c r="W352" s="684"/>
      <c r="X352" s="684"/>
      <c r="Y352" s="684"/>
      <c r="Z352" s="684"/>
    </row>
    <row r="353" spans="1:26" ht="16.5">
      <c r="A353" s="684"/>
      <c r="B353" s="684"/>
      <c r="C353" s="684"/>
      <c r="D353" s="684"/>
      <c r="E353" s="684"/>
      <c r="F353" s="684"/>
      <c r="G353" s="684"/>
      <c r="H353" s="684"/>
      <c r="I353" s="684"/>
      <c r="J353" s="684"/>
      <c r="K353" s="684"/>
      <c r="L353" s="684"/>
      <c r="M353" s="684"/>
      <c r="N353" s="684"/>
      <c r="O353" s="684"/>
      <c r="P353" s="684"/>
      <c r="Q353" s="684"/>
      <c r="R353" s="684"/>
      <c r="S353" s="684"/>
      <c r="T353" s="684"/>
      <c r="U353" s="684"/>
      <c r="V353" s="684"/>
      <c r="W353" s="684"/>
      <c r="X353" s="684"/>
      <c r="Y353" s="684"/>
      <c r="Z353" s="684"/>
    </row>
    <row r="354" spans="1:26" ht="16.5">
      <c r="A354" s="684"/>
      <c r="B354" s="684"/>
      <c r="C354" s="684"/>
      <c r="D354" s="684"/>
      <c r="E354" s="684"/>
      <c r="F354" s="684"/>
      <c r="G354" s="684"/>
      <c r="H354" s="684"/>
      <c r="I354" s="684"/>
      <c r="J354" s="684"/>
      <c r="K354" s="684"/>
      <c r="L354" s="684"/>
      <c r="M354" s="684"/>
      <c r="N354" s="684"/>
      <c r="O354" s="684"/>
      <c r="P354" s="684"/>
      <c r="Q354" s="684"/>
      <c r="R354" s="684"/>
      <c r="S354" s="684"/>
      <c r="T354" s="684"/>
      <c r="U354" s="684"/>
      <c r="V354" s="684"/>
      <c r="W354" s="684"/>
      <c r="X354" s="684"/>
      <c r="Y354" s="684"/>
      <c r="Z354" s="684"/>
    </row>
    <row r="355" spans="1:26" ht="16.5">
      <c r="A355" s="684"/>
      <c r="B355" s="684"/>
      <c r="C355" s="684"/>
      <c r="D355" s="684"/>
      <c r="E355" s="684"/>
      <c r="F355" s="684"/>
      <c r="G355" s="684"/>
      <c r="H355" s="684"/>
      <c r="I355" s="684"/>
      <c r="J355" s="684"/>
      <c r="K355" s="684"/>
      <c r="L355" s="684"/>
      <c r="M355" s="684"/>
      <c r="N355" s="684"/>
      <c r="O355" s="684"/>
      <c r="P355" s="684"/>
      <c r="Q355" s="684"/>
      <c r="R355" s="684"/>
      <c r="S355" s="684"/>
      <c r="T355" s="684"/>
      <c r="U355" s="684"/>
      <c r="V355" s="684"/>
      <c r="W355" s="684"/>
      <c r="X355" s="684"/>
      <c r="Y355" s="684"/>
      <c r="Z355" s="684"/>
    </row>
    <row r="356" spans="1:26" ht="16.5">
      <c r="A356" s="684"/>
      <c r="B356" s="684"/>
      <c r="C356" s="684"/>
      <c r="D356" s="684"/>
      <c r="E356" s="684"/>
      <c r="F356" s="684"/>
      <c r="G356" s="684"/>
      <c r="H356" s="684"/>
      <c r="I356" s="684"/>
      <c r="J356" s="684"/>
      <c r="K356" s="684"/>
      <c r="L356" s="684"/>
      <c r="M356" s="684"/>
      <c r="N356" s="684"/>
      <c r="O356" s="684"/>
      <c r="P356" s="684"/>
      <c r="Q356" s="684"/>
      <c r="R356" s="684"/>
      <c r="S356" s="684"/>
      <c r="T356" s="684"/>
      <c r="U356" s="684"/>
      <c r="V356" s="684"/>
      <c r="W356" s="684"/>
      <c r="X356" s="684"/>
      <c r="Y356" s="684"/>
      <c r="Z356" s="684"/>
    </row>
    <row r="357" spans="1:26" ht="16.5">
      <c r="A357" s="684"/>
      <c r="B357" s="684"/>
      <c r="C357" s="684"/>
      <c r="D357" s="684"/>
      <c r="E357" s="684"/>
      <c r="F357" s="684"/>
      <c r="G357" s="684"/>
      <c r="H357" s="684"/>
      <c r="I357" s="684"/>
      <c r="J357" s="684"/>
      <c r="K357" s="684"/>
      <c r="L357" s="684"/>
      <c r="M357" s="684"/>
      <c r="N357" s="684"/>
      <c r="O357" s="684"/>
      <c r="P357" s="684"/>
      <c r="Q357" s="684"/>
      <c r="R357" s="684"/>
      <c r="S357" s="684"/>
      <c r="T357" s="684"/>
      <c r="U357" s="684"/>
      <c r="V357" s="684"/>
      <c r="W357" s="684"/>
      <c r="X357" s="684"/>
      <c r="Y357" s="684"/>
      <c r="Z357" s="684"/>
    </row>
    <row r="358" spans="1:26" ht="16.5">
      <c r="A358" s="684"/>
      <c r="B358" s="684"/>
      <c r="C358" s="684"/>
      <c r="D358" s="684"/>
      <c r="E358" s="684"/>
      <c r="F358" s="684"/>
      <c r="G358" s="684"/>
      <c r="H358" s="684"/>
      <c r="I358" s="684"/>
      <c r="J358" s="684"/>
      <c r="K358" s="684"/>
      <c r="L358" s="684"/>
      <c r="M358" s="684"/>
      <c r="N358" s="684"/>
      <c r="O358" s="684"/>
      <c r="P358" s="684"/>
      <c r="Q358" s="684"/>
      <c r="R358" s="684"/>
      <c r="S358" s="684"/>
      <c r="T358" s="684"/>
      <c r="U358" s="684"/>
      <c r="V358" s="684"/>
      <c r="W358" s="684"/>
      <c r="X358" s="684"/>
      <c r="Y358" s="684"/>
      <c r="Z358" s="684"/>
    </row>
    <row r="359" spans="1:26" ht="16.5">
      <c r="A359" s="684"/>
      <c r="B359" s="684"/>
      <c r="C359" s="684"/>
      <c r="D359" s="684"/>
      <c r="E359" s="684"/>
      <c r="F359" s="684"/>
      <c r="G359" s="684"/>
      <c r="H359" s="684"/>
      <c r="I359" s="684"/>
      <c r="J359" s="684"/>
      <c r="K359" s="684"/>
      <c r="L359" s="684"/>
      <c r="M359" s="684"/>
      <c r="N359" s="684"/>
      <c r="O359" s="684"/>
      <c r="P359" s="684"/>
      <c r="Q359" s="684"/>
      <c r="R359" s="684"/>
      <c r="S359" s="684"/>
      <c r="T359" s="684"/>
      <c r="U359" s="684"/>
      <c r="V359" s="684"/>
      <c r="W359" s="684"/>
      <c r="X359" s="684"/>
      <c r="Y359" s="684"/>
      <c r="Z359" s="684"/>
    </row>
    <row r="360" spans="1:26" ht="16.5">
      <c r="A360" s="684"/>
      <c r="B360" s="684"/>
      <c r="C360" s="684"/>
      <c r="D360" s="684"/>
      <c r="E360" s="684"/>
      <c r="F360" s="684"/>
      <c r="G360" s="684"/>
      <c r="H360" s="684"/>
      <c r="I360" s="684"/>
      <c r="J360" s="684"/>
      <c r="K360" s="684"/>
      <c r="L360" s="684"/>
      <c r="M360" s="684"/>
      <c r="N360" s="684"/>
      <c r="O360" s="684"/>
      <c r="P360" s="684"/>
      <c r="Q360" s="684"/>
      <c r="R360" s="684"/>
      <c r="S360" s="684"/>
      <c r="T360" s="684"/>
      <c r="U360" s="684"/>
      <c r="V360" s="684"/>
      <c r="W360" s="684"/>
      <c r="X360" s="684"/>
      <c r="Y360" s="684"/>
      <c r="Z360" s="684"/>
    </row>
    <row r="361" spans="1:26" ht="16.5">
      <c r="A361" s="684"/>
      <c r="B361" s="684"/>
      <c r="C361" s="684"/>
      <c r="D361" s="684"/>
      <c r="E361" s="684"/>
      <c r="F361" s="684"/>
      <c r="G361" s="684"/>
      <c r="H361" s="684"/>
      <c r="I361" s="684"/>
      <c r="J361" s="684"/>
      <c r="K361" s="684"/>
      <c r="L361" s="684"/>
      <c r="M361" s="684"/>
      <c r="N361" s="684"/>
      <c r="O361" s="684"/>
      <c r="P361" s="684"/>
      <c r="Q361" s="684"/>
      <c r="R361" s="684"/>
      <c r="S361" s="684"/>
      <c r="T361" s="684"/>
      <c r="U361" s="684"/>
      <c r="V361" s="684"/>
      <c r="W361" s="684"/>
      <c r="X361" s="684"/>
      <c r="Y361" s="684"/>
      <c r="Z361" s="684"/>
    </row>
    <row r="362" spans="1:26" ht="16.5">
      <c r="A362" s="684"/>
      <c r="B362" s="684"/>
      <c r="C362" s="684"/>
      <c r="D362" s="684"/>
      <c r="E362" s="684"/>
      <c r="F362" s="684"/>
      <c r="G362" s="684"/>
      <c r="H362" s="684"/>
      <c r="I362" s="684"/>
      <c r="J362" s="684"/>
      <c r="K362" s="684"/>
      <c r="L362" s="684"/>
      <c r="M362" s="684"/>
      <c r="N362" s="684"/>
      <c r="O362" s="684"/>
      <c r="P362" s="684"/>
      <c r="Q362" s="684"/>
      <c r="R362" s="684"/>
      <c r="S362" s="684"/>
      <c r="T362" s="684"/>
      <c r="U362" s="684"/>
      <c r="V362" s="684"/>
      <c r="W362" s="684"/>
      <c r="X362" s="684"/>
      <c r="Y362" s="684"/>
      <c r="Z362" s="684"/>
    </row>
    <row r="363" spans="1:26" ht="16.5">
      <c r="A363" s="684"/>
      <c r="B363" s="684"/>
      <c r="C363" s="684"/>
      <c r="D363" s="684"/>
      <c r="E363" s="684"/>
      <c r="F363" s="684"/>
      <c r="G363" s="684"/>
      <c r="H363" s="684"/>
      <c r="I363" s="684"/>
      <c r="J363" s="684"/>
      <c r="K363" s="684"/>
      <c r="L363" s="684"/>
      <c r="M363" s="684"/>
      <c r="N363" s="684"/>
      <c r="O363" s="684"/>
      <c r="P363" s="684"/>
      <c r="Q363" s="684"/>
      <c r="R363" s="684"/>
      <c r="S363" s="684"/>
      <c r="T363" s="684"/>
      <c r="U363" s="684"/>
      <c r="V363" s="684"/>
      <c r="W363" s="684"/>
      <c r="X363" s="684"/>
      <c r="Y363" s="684"/>
      <c r="Z363" s="684"/>
    </row>
    <row r="364" spans="1:26" ht="16.5">
      <c r="A364" s="684"/>
      <c r="B364" s="684"/>
      <c r="C364" s="684"/>
      <c r="D364" s="684"/>
      <c r="E364" s="684"/>
      <c r="F364" s="684"/>
      <c r="G364" s="684"/>
      <c r="H364" s="684"/>
      <c r="I364" s="684"/>
      <c r="J364" s="684"/>
      <c r="K364" s="684"/>
      <c r="L364" s="684"/>
      <c r="M364" s="684"/>
      <c r="N364" s="684"/>
      <c r="O364" s="684"/>
      <c r="P364" s="684"/>
      <c r="Q364" s="684"/>
      <c r="R364" s="684"/>
      <c r="S364" s="684"/>
      <c r="T364" s="684"/>
      <c r="U364" s="684"/>
      <c r="V364" s="684"/>
      <c r="W364" s="684"/>
      <c r="X364" s="684"/>
      <c r="Y364" s="684"/>
      <c r="Z364" s="684"/>
    </row>
    <row r="365" spans="1:26" ht="16.5">
      <c r="A365" s="684"/>
      <c r="B365" s="684"/>
      <c r="C365" s="684"/>
      <c r="D365" s="684"/>
      <c r="E365" s="684"/>
      <c r="F365" s="684"/>
      <c r="G365" s="684"/>
      <c r="H365" s="684"/>
      <c r="I365" s="684"/>
      <c r="J365" s="684"/>
      <c r="K365" s="684"/>
      <c r="L365" s="684"/>
      <c r="M365" s="684"/>
      <c r="N365" s="684"/>
      <c r="O365" s="684"/>
      <c r="P365" s="684"/>
      <c r="Q365" s="684"/>
      <c r="R365" s="684"/>
      <c r="S365" s="684"/>
      <c r="T365" s="684"/>
      <c r="U365" s="684"/>
      <c r="V365" s="684"/>
      <c r="W365" s="684"/>
      <c r="X365" s="684"/>
      <c r="Y365" s="684"/>
      <c r="Z365" s="684"/>
    </row>
    <row r="366" spans="1:26" ht="16.5">
      <c r="A366" s="684"/>
      <c r="B366" s="684"/>
      <c r="C366" s="684"/>
      <c r="D366" s="684"/>
      <c r="E366" s="684"/>
      <c r="F366" s="684"/>
      <c r="G366" s="684"/>
      <c r="H366" s="684"/>
      <c r="I366" s="684"/>
      <c r="J366" s="684"/>
      <c r="K366" s="684"/>
      <c r="L366" s="684"/>
      <c r="M366" s="684"/>
      <c r="N366" s="684"/>
      <c r="O366" s="684"/>
      <c r="P366" s="684"/>
      <c r="Q366" s="684"/>
      <c r="R366" s="684"/>
      <c r="S366" s="684"/>
      <c r="T366" s="684"/>
      <c r="U366" s="684"/>
      <c r="V366" s="684"/>
      <c r="W366" s="684"/>
      <c r="X366" s="684"/>
      <c r="Y366" s="684"/>
      <c r="Z366" s="684"/>
    </row>
    <row r="367" spans="1:26" ht="16.5">
      <c r="A367" s="684"/>
      <c r="B367" s="684"/>
      <c r="C367" s="684"/>
      <c r="D367" s="684"/>
      <c r="E367" s="684"/>
      <c r="F367" s="684"/>
      <c r="G367" s="684"/>
      <c r="H367" s="684"/>
      <c r="I367" s="684"/>
      <c r="J367" s="684"/>
      <c r="K367" s="684"/>
      <c r="L367" s="684"/>
      <c r="M367" s="684"/>
      <c r="N367" s="684"/>
      <c r="O367" s="684"/>
      <c r="P367" s="684"/>
      <c r="Q367" s="684"/>
      <c r="R367" s="684"/>
      <c r="S367" s="684"/>
      <c r="T367" s="684"/>
      <c r="U367" s="684"/>
      <c r="V367" s="684"/>
      <c r="W367" s="684"/>
      <c r="X367" s="684"/>
      <c r="Y367" s="684"/>
      <c r="Z367" s="684"/>
    </row>
    <row r="368" spans="1:26" ht="16.5">
      <c r="A368" s="684"/>
      <c r="B368" s="684"/>
      <c r="C368" s="684"/>
      <c r="D368" s="684"/>
      <c r="E368" s="684"/>
      <c r="F368" s="684"/>
      <c r="G368" s="684"/>
      <c r="H368" s="684"/>
      <c r="I368" s="684"/>
      <c r="J368" s="684"/>
      <c r="K368" s="684"/>
      <c r="L368" s="684"/>
      <c r="M368" s="684"/>
      <c r="N368" s="684"/>
      <c r="O368" s="684"/>
      <c r="P368" s="684"/>
      <c r="Q368" s="684"/>
      <c r="R368" s="684"/>
      <c r="S368" s="684"/>
      <c r="T368" s="684"/>
      <c r="U368" s="684"/>
      <c r="V368" s="684"/>
      <c r="W368" s="684"/>
      <c r="X368" s="684"/>
      <c r="Y368" s="684"/>
      <c r="Z368" s="684"/>
    </row>
    <row r="369" spans="1:26" ht="16.5">
      <c r="A369" s="684"/>
      <c r="B369" s="684"/>
      <c r="C369" s="684"/>
      <c r="D369" s="684"/>
      <c r="E369" s="684"/>
      <c r="F369" s="684"/>
      <c r="G369" s="684"/>
      <c r="H369" s="684"/>
      <c r="I369" s="684"/>
      <c r="J369" s="684"/>
      <c r="K369" s="684"/>
      <c r="L369" s="684"/>
      <c r="M369" s="684"/>
      <c r="N369" s="684"/>
      <c r="O369" s="684"/>
      <c r="P369" s="684"/>
      <c r="Q369" s="684"/>
      <c r="R369" s="684"/>
      <c r="S369" s="684"/>
      <c r="T369" s="684"/>
      <c r="U369" s="684"/>
      <c r="V369" s="684"/>
      <c r="W369" s="684"/>
      <c r="X369" s="684"/>
      <c r="Y369" s="684"/>
      <c r="Z369" s="684"/>
    </row>
    <row r="370" spans="1:26" ht="16.5">
      <c r="A370" s="684"/>
      <c r="B370" s="684"/>
      <c r="C370" s="684"/>
      <c r="D370" s="684"/>
      <c r="E370" s="684"/>
      <c r="F370" s="684"/>
      <c r="G370" s="684"/>
      <c r="H370" s="684"/>
      <c r="I370" s="684"/>
      <c r="J370" s="684"/>
      <c r="K370" s="684"/>
      <c r="L370" s="684"/>
      <c r="M370" s="684"/>
      <c r="N370" s="684"/>
      <c r="O370" s="684"/>
      <c r="P370" s="684"/>
      <c r="Q370" s="684"/>
      <c r="R370" s="684"/>
      <c r="S370" s="684"/>
      <c r="T370" s="684"/>
      <c r="U370" s="684"/>
      <c r="V370" s="684"/>
      <c r="W370" s="684"/>
      <c r="X370" s="684"/>
      <c r="Y370" s="684"/>
      <c r="Z370" s="684"/>
    </row>
    <row r="371" spans="1:26" ht="16.5">
      <c r="A371" s="684"/>
      <c r="B371" s="684"/>
      <c r="C371" s="684"/>
      <c r="D371" s="684"/>
      <c r="E371" s="684"/>
      <c r="F371" s="684"/>
      <c r="G371" s="684"/>
      <c r="H371" s="684"/>
      <c r="I371" s="684"/>
      <c r="J371" s="684"/>
      <c r="K371" s="684"/>
      <c r="L371" s="684"/>
      <c r="M371" s="684"/>
      <c r="N371" s="684"/>
      <c r="O371" s="684"/>
      <c r="P371" s="684"/>
      <c r="Q371" s="684"/>
      <c r="R371" s="684"/>
      <c r="S371" s="684"/>
      <c r="T371" s="684"/>
      <c r="U371" s="684"/>
      <c r="V371" s="684"/>
      <c r="W371" s="684"/>
      <c r="X371" s="684"/>
      <c r="Y371" s="684"/>
      <c r="Z371" s="684"/>
    </row>
    <row r="372" spans="1:26" ht="16.5">
      <c r="A372" s="684"/>
      <c r="B372" s="684"/>
      <c r="C372" s="684"/>
      <c r="D372" s="684"/>
      <c r="E372" s="684"/>
      <c r="F372" s="684"/>
      <c r="G372" s="684"/>
      <c r="H372" s="684"/>
      <c r="I372" s="684"/>
      <c r="J372" s="684"/>
      <c r="K372" s="684"/>
      <c r="L372" s="684"/>
      <c r="M372" s="684"/>
      <c r="N372" s="684"/>
      <c r="O372" s="684"/>
      <c r="P372" s="684"/>
      <c r="Q372" s="684"/>
      <c r="R372" s="684"/>
      <c r="S372" s="684"/>
      <c r="T372" s="684"/>
      <c r="U372" s="684"/>
      <c r="V372" s="684"/>
      <c r="W372" s="684"/>
      <c r="X372" s="684"/>
      <c r="Y372" s="684"/>
      <c r="Z372" s="684"/>
    </row>
    <row r="373" spans="1:26" ht="16.5">
      <c r="A373" s="684"/>
      <c r="B373" s="684"/>
      <c r="C373" s="684"/>
      <c r="D373" s="684"/>
      <c r="E373" s="684"/>
      <c r="F373" s="684"/>
      <c r="G373" s="684"/>
      <c r="H373" s="684"/>
      <c r="I373" s="684"/>
      <c r="J373" s="684"/>
      <c r="K373" s="684"/>
      <c r="L373" s="684"/>
      <c r="M373" s="684"/>
      <c r="N373" s="684"/>
      <c r="O373" s="684"/>
      <c r="P373" s="684"/>
      <c r="Q373" s="684"/>
      <c r="R373" s="684"/>
      <c r="S373" s="684"/>
      <c r="T373" s="684"/>
      <c r="U373" s="684"/>
      <c r="V373" s="684"/>
      <c r="W373" s="684"/>
      <c r="X373" s="684"/>
      <c r="Y373" s="684"/>
      <c r="Z373" s="684"/>
    </row>
    <row r="374" spans="1:26" ht="16.5">
      <c r="A374" s="684"/>
      <c r="B374" s="684"/>
      <c r="C374" s="684"/>
      <c r="D374" s="684"/>
      <c r="E374" s="684"/>
      <c r="F374" s="684"/>
      <c r="G374" s="684"/>
      <c r="H374" s="684"/>
      <c r="I374" s="684"/>
      <c r="J374" s="684"/>
      <c r="K374" s="684"/>
      <c r="L374" s="684"/>
      <c r="M374" s="684"/>
      <c r="N374" s="684"/>
      <c r="O374" s="684"/>
      <c r="P374" s="684"/>
      <c r="Q374" s="684"/>
      <c r="R374" s="684"/>
      <c r="S374" s="684"/>
      <c r="T374" s="684"/>
      <c r="U374" s="684"/>
      <c r="V374" s="684"/>
      <c r="W374" s="684"/>
      <c r="X374" s="684"/>
      <c r="Y374" s="684"/>
      <c r="Z374" s="684"/>
    </row>
    <row r="375" spans="1:26" ht="16.5">
      <c r="A375" s="684"/>
      <c r="B375" s="684"/>
      <c r="C375" s="684"/>
      <c r="D375" s="684"/>
      <c r="E375" s="684"/>
      <c r="F375" s="684"/>
      <c r="G375" s="684"/>
      <c r="H375" s="684"/>
      <c r="I375" s="684"/>
      <c r="J375" s="684"/>
      <c r="K375" s="684"/>
      <c r="L375" s="684"/>
      <c r="M375" s="684"/>
      <c r="N375" s="684"/>
      <c r="O375" s="684"/>
      <c r="P375" s="684"/>
      <c r="Q375" s="684"/>
      <c r="R375" s="684"/>
      <c r="S375" s="684"/>
      <c r="T375" s="684"/>
      <c r="U375" s="684"/>
      <c r="V375" s="684"/>
      <c r="W375" s="684"/>
      <c r="X375" s="684"/>
      <c r="Y375" s="684"/>
      <c r="Z375" s="684"/>
    </row>
    <row r="376" spans="1:26" ht="16.5">
      <c r="A376" s="684"/>
      <c r="B376" s="684"/>
      <c r="C376" s="684"/>
      <c r="D376" s="684"/>
      <c r="E376" s="684"/>
      <c r="F376" s="684"/>
      <c r="G376" s="684"/>
      <c r="H376" s="684"/>
      <c r="I376" s="684"/>
      <c r="J376" s="684"/>
      <c r="K376" s="684"/>
      <c r="L376" s="684"/>
      <c r="M376" s="684"/>
      <c r="N376" s="684"/>
      <c r="O376" s="684"/>
      <c r="P376" s="684"/>
      <c r="Q376" s="684"/>
      <c r="R376" s="684"/>
      <c r="S376" s="684"/>
      <c r="T376" s="684"/>
      <c r="U376" s="684"/>
      <c r="V376" s="684"/>
      <c r="W376" s="684"/>
      <c r="X376" s="684"/>
      <c r="Y376" s="684"/>
      <c r="Z376" s="684"/>
    </row>
    <row r="377" spans="1:26" ht="16.5">
      <c r="A377" s="684"/>
      <c r="B377" s="684"/>
      <c r="C377" s="684"/>
      <c r="D377" s="684"/>
      <c r="E377" s="684"/>
      <c r="F377" s="684"/>
      <c r="G377" s="684"/>
      <c r="H377" s="684"/>
      <c r="I377" s="684"/>
      <c r="J377" s="684"/>
      <c r="K377" s="684"/>
      <c r="L377" s="684"/>
      <c r="M377" s="684"/>
      <c r="N377" s="684"/>
      <c r="O377" s="684"/>
      <c r="P377" s="684"/>
      <c r="Q377" s="684"/>
      <c r="R377" s="684"/>
      <c r="S377" s="684"/>
      <c r="T377" s="684"/>
      <c r="U377" s="684"/>
      <c r="V377" s="684"/>
      <c r="W377" s="684"/>
      <c r="X377" s="684"/>
      <c r="Y377" s="684"/>
      <c r="Z377" s="684"/>
    </row>
    <row r="378" spans="1:26" ht="16.5">
      <c r="A378" s="684"/>
      <c r="B378" s="684"/>
      <c r="C378" s="684"/>
      <c r="D378" s="684"/>
      <c r="E378" s="684"/>
      <c r="F378" s="684"/>
      <c r="G378" s="684"/>
      <c r="H378" s="684"/>
      <c r="I378" s="684"/>
      <c r="J378" s="684"/>
      <c r="K378" s="684"/>
      <c r="L378" s="684"/>
      <c r="M378" s="684"/>
      <c r="N378" s="684"/>
      <c r="O378" s="684"/>
      <c r="P378" s="684"/>
      <c r="Q378" s="684"/>
      <c r="R378" s="684"/>
      <c r="S378" s="684"/>
      <c r="T378" s="684"/>
      <c r="U378" s="684"/>
      <c r="V378" s="684"/>
      <c r="W378" s="684"/>
      <c r="X378" s="684"/>
      <c r="Y378" s="684"/>
      <c r="Z378" s="684"/>
    </row>
    <row r="379" spans="1:26" ht="16.5">
      <c r="A379" s="684"/>
      <c r="B379" s="684"/>
      <c r="C379" s="684"/>
      <c r="D379" s="684"/>
      <c r="E379" s="684"/>
      <c r="F379" s="684"/>
      <c r="G379" s="684"/>
      <c r="H379" s="684"/>
      <c r="I379" s="684"/>
      <c r="J379" s="684"/>
      <c r="K379" s="684"/>
      <c r="L379" s="684"/>
      <c r="M379" s="684"/>
      <c r="N379" s="684"/>
      <c r="O379" s="684"/>
      <c r="P379" s="684"/>
      <c r="Q379" s="684"/>
      <c r="R379" s="684"/>
      <c r="S379" s="684"/>
      <c r="T379" s="684"/>
      <c r="U379" s="684"/>
      <c r="V379" s="684"/>
      <c r="W379" s="684"/>
      <c r="X379" s="684"/>
      <c r="Y379" s="684"/>
      <c r="Z379" s="684"/>
    </row>
    <row r="380" spans="1:26" ht="16.5">
      <c r="A380" s="684"/>
      <c r="B380" s="684"/>
      <c r="C380" s="684"/>
      <c r="D380" s="684"/>
      <c r="E380" s="684"/>
      <c r="F380" s="684"/>
      <c r="G380" s="684"/>
      <c r="H380" s="684"/>
      <c r="I380" s="684"/>
      <c r="J380" s="684"/>
      <c r="K380" s="684"/>
      <c r="L380" s="684"/>
      <c r="M380" s="684"/>
      <c r="N380" s="684"/>
      <c r="O380" s="684"/>
      <c r="P380" s="684"/>
      <c r="Q380" s="684"/>
      <c r="R380" s="684"/>
      <c r="S380" s="684"/>
      <c r="T380" s="684"/>
      <c r="U380" s="684"/>
      <c r="V380" s="684"/>
      <c r="W380" s="684"/>
      <c r="X380" s="684"/>
      <c r="Y380" s="684"/>
      <c r="Z380" s="684"/>
    </row>
    <row r="381" spans="1:26" ht="16.5">
      <c r="A381" s="684"/>
      <c r="B381" s="684"/>
      <c r="C381" s="684"/>
      <c r="D381" s="684"/>
      <c r="E381" s="684"/>
      <c r="F381" s="684"/>
      <c r="G381" s="684"/>
      <c r="H381" s="684"/>
      <c r="I381" s="684"/>
      <c r="J381" s="684"/>
      <c r="K381" s="684"/>
      <c r="L381" s="684"/>
      <c r="M381" s="684"/>
      <c r="N381" s="684"/>
      <c r="O381" s="684"/>
      <c r="P381" s="684"/>
      <c r="Q381" s="684"/>
      <c r="R381" s="684"/>
      <c r="S381" s="684"/>
      <c r="T381" s="684"/>
      <c r="U381" s="684"/>
      <c r="V381" s="684"/>
      <c r="W381" s="684"/>
      <c r="X381" s="684"/>
      <c r="Y381" s="684"/>
      <c r="Z381" s="684"/>
    </row>
    <row r="382" spans="1:26" ht="16.5">
      <c r="A382" s="684"/>
      <c r="B382" s="684"/>
      <c r="C382" s="684"/>
      <c r="D382" s="684"/>
      <c r="E382" s="684"/>
      <c r="F382" s="684"/>
      <c r="G382" s="684"/>
      <c r="H382" s="684"/>
      <c r="I382" s="684"/>
      <c r="J382" s="684"/>
      <c r="K382" s="684"/>
      <c r="L382" s="684"/>
      <c r="M382" s="684"/>
      <c r="N382" s="684"/>
      <c r="O382" s="684"/>
      <c r="P382" s="684"/>
      <c r="Q382" s="684"/>
      <c r="R382" s="684"/>
      <c r="S382" s="684"/>
      <c r="T382" s="684"/>
      <c r="U382" s="684"/>
      <c r="V382" s="684"/>
      <c r="W382" s="684"/>
      <c r="X382" s="684"/>
      <c r="Y382" s="684"/>
      <c r="Z382" s="684"/>
    </row>
    <row r="383" spans="1:26" ht="16.5">
      <c r="A383" s="684"/>
      <c r="B383" s="684"/>
      <c r="C383" s="684"/>
      <c r="D383" s="684"/>
      <c r="E383" s="684"/>
      <c r="F383" s="684"/>
      <c r="G383" s="684"/>
      <c r="H383" s="684"/>
      <c r="I383" s="684"/>
      <c r="J383" s="684"/>
      <c r="K383" s="684"/>
      <c r="L383" s="684"/>
      <c r="M383" s="684"/>
      <c r="N383" s="684"/>
      <c r="O383" s="684"/>
      <c r="P383" s="684"/>
      <c r="Q383" s="684"/>
      <c r="R383" s="684"/>
      <c r="S383" s="684"/>
      <c r="T383" s="684"/>
      <c r="U383" s="684"/>
      <c r="V383" s="684"/>
      <c r="W383" s="684"/>
      <c r="X383" s="684"/>
      <c r="Y383" s="684"/>
      <c r="Z383" s="684"/>
    </row>
    <row r="384" spans="1:26" ht="16.5">
      <c r="A384" s="684"/>
      <c r="B384" s="684"/>
      <c r="C384" s="684"/>
      <c r="D384" s="684"/>
      <c r="E384" s="684"/>
      <c r="F384" s="684"/>
      <c r="G384" s="684"/>
      <c r="H384" s="684"/>
      <c r="I384" s="684"/>
      <c r="J384" s="684"/>
      <c r="K384" s="684"/>
      <c r="L384" s="684"/>
      <c r="M384" s="684"/>
      <c r="N384" s="684"/>
      <c r="O384" s="684"/>
      <c r="P384" s="684"/>
      <c r="Q384" s="684"/>
      <c r="R384" s="684"/>
      <c r="S384" s="684"/>
      <c r="T384" s="684"/>
      <c r="U384" s="684"/>
      <c r="V384" s="684"/>
      <c r="W384" s="684"/>
      <c r="X384" s="684"/>
      <c r="Y384" s="684"/>
      <c r="Z384" s="684"/>
    </row>
    <row r="385" spans="1:26" ht="16.5">
      <c r="A385" s="684"/>
      <c r="B385" s="684"/>
      <c r="C385" s="684"/>
      <c r="D385" s="684"/>
      <c r="E385" s="684"/>
      <c r="F385" s="684"/>
      <c r="G385" s="684"/>
      <c r="H385" s="684"/>
      <c r="I385" s="684"/>
      <c r="J385" s="684"/>
      <c r="K385" s="684"/>
      <c r="L385" s="684"/>
      <c r="M385" s="684"/>
      <c r="N385" s="684"/>
      <c r="O385" s="684"/>
      <c r="P385" s="684"/>
      <c r="Q385" s="684"/>
      <c r="R385" s="684"/>
      <c r="S385" s="684"/>
      <c r="T385" s="684"/>
      <c r="U385" s="684"/>
      <c r="V385" s="684"/>
      <c r="W385" s="684"/>
      <c r="X385" s="684"/>
      <c r="Y385" s="684"/>
      <c r="Z385" s="684"/>
    </row>
    <row r="386" spans="1:26" ht="16.5">
      <c r="A386" s="684"/>
      <c r="B386" s="684"/>
      <c r="C386" s="684"/>
      <c r="D386" s="684"/>
      <c r="E386" s="684"/>
      <c r="F386" s="684"/>
      <c r="G386" s="684"/>
      <c r="H386" s="684"/>
      <c r="I386" s="684"/>
      <c r="J386" s="684"/>
      <c r="K386" s="684"/>
      <c r="L386" s="684"/>
      <c r="M386" s="684"/>
      <c r="N386" s="684"/>
      <c r="O386" s="684"/>
      <c r="P386" s="684"/>
      <c r="Q386" s="684"/>
      <c r="R386" s="684"/>
      <c r="S386" s="684"/>
      <c r="T386" s="684"/>
      <c r="U386" s="684"/>
      <c r="V386" s="684"/>
      <c r="W386" s="684"/>
      <c r="X386" s="684"/>
      <c r="Y386" s="684"/>
      <c r="Z386" s="684"/>
    </row>
    <row r="387" spans="1:26" ht="16.5">
      <c r="A387" s="684"/>
      <c r="B387" s="684"/>
      <c r="C387" s="684"/>
      <c r="D387" s="684"/>
      <c r="E387" s="684"/>
      <c r="F387" s="684"/>
      <c r="G387" s="684"/>
      <c r="H387" s="684"/>
      <c r="I387" s="684"/>
      <c r="J387" s="684"/>
      <c r="K387" s="684"/>
      <c r="L387" s="684"/>
      <c r="M387" s="684"/>
      <c r="N387" s="684"/>
      <c r="O387" s="684"/>
      <c r="P387" s="684"/>
      <c r="Q387" s="684"/>
      <c r="R387" s="684"/>
      <c r="S387" s="684"/>
      <c r="T387" s="684"/>
      <c r="U387" s="684"/>
      <c r="V387" s="684"/>
      <c r="W387" s="684"/>
      <c r="X387" s="684"/>
      <c r="Y387" s="684"/>
      <c r="Z387" s="684"/>
    </row>
    <row r="388" spans="1:26" ht="16.5">
      <c r="A388" s="684"/>
      <c r="B388" s="684"/>
      <c r="C388" s="684"/>
      <c r="D388" s="684"/>
      <c r="E388" s="684"/>
      <c r="F388" s="684"/>
      <c r="G388" s="684"/>
      <c r="H388" s="684"/>
      <c r="I388" s="684"/>
      <c r="J388" s="684"/>
      <c r="K388" s="684"/>
      <c r="L388" s="684"/>
      <c r="M388" s="684"/>
      <c r="N388" s="684"/>
      <c r="O388" s="684"/>
      <c r="P388" s="684"/>
      <c r="Q388" s="684"/>
      <c r="R388" s="684"/>
      <c r="S388" s="684"/>
      <c r="T388" s="684"/>
      <c r="U388" s="684"/>
      <c r="V388" s="684"/>
      <c r="W388" s="684"/>
      <c r="X388" s="684"/>
      <c r="Y388" s="684"/>
      <c r="Z388" s="684"/>
    </row>
    <row r="389" spans="1:26" ht="16.5">
      <c r="A389" s="684"/>
      <c r="B389" s="684"/>
      <c r="C389" s="684"/>
      <c r="D389" s="684"/>
      <c r="E389" s="684"/>
      <c r="F389" s="684"/>
      <c r="G389" s="684"/>
      <c r="H389" s="684"/>
      <c r="I389" s="684"/>
      <c r="J389" s="684"/>
      <c r="K389" s="684"/>
      <c r="L389" s="684"/>
      <c r="M389" s="684"/>
      <c r="N389" s="684"/>
      <c r="O389" s="684"/>
      <c r="P389" s="684"/>
      <c r="Q389" s="684"/>
      <c r="R389" s="684"/>
      <c r="S389" s="684"/>
      <c r="T389" s="684"/>
      <c r="U389" s="684"/>
      <c r="V389" s="684"/>
      <c r="W389" s="684"/>
      <c r="X389" s="684"/>
      <c r="Y389" s="684"/>
      <c r="Z389" s="684"/>
    </row>
    <row r="390" spans="1:26" ht="16.5">
      <c r="A390" s="684"/>
      <c r="B390" s="684"/>
      <c r="C390" s="684"/>
      <c r="D390" s="684"/>
      <c r="E390" s="684"/>
      <c r="F390" s="684"/>
      <c r="G390" s="684"/>
      <c r="H390" s="684"/>
      <c r="I390" s="684"/>
      <c r="J390" s="684"/>
      <c r="K390" s="684"/>
      <c r="L390" s="684"/>
      <c r="M390" s="684"/>
      <c r="N390" s="684"/>
      <c r="O390" s="684"/>
      <c r="P390" s="684"/>
      <c r="Q390" s="684"/>
      <c r="R390" s="684"/>
      <c r="S390" s="684"/>
      <c r="T390" s="684"/>
      <c r="U390" s="684"/>
      <c r="V390" s="684"/>
      <c r="W390" s="684"/>
      <c r="X390" s="684"/>
      <c r="Y390" s="684"/>
      <c r="Z390" s="684"/>
    </row>
    <row r="391" spans="1:26" ht="16.5">
      <c r="A391" s="684"/>
      <c r="B391" s="684"/>
      <c r="C391" s="684"/>
      <c r="D391" s="684"/>
      <c r="E391" s="684"/>
      <c r="F391" s="684"/>
      <c r="G391" s="684"/>
      <c r="H391" s="684"/>
      <c r="I391" s="684"/>
      <c r="J391" s="684"/>
      <c r="K391" s="684"/>
      <c r="L391" s="684"/>
      <c r="M391" s="684"/>
      <c r="N391" s="684"/>
      <c r="O391" s="684"/>
      <c r="P391" s="684"/>
      <c r="Q391" s="684"/>
      <c r="R391" s="684"/>
      <c r="S391" s="684"/>
      <c r="T391" s="684"/>
      <c r="U391" s="684"/>
      <c r="V391" s="684"/>
      <c r="W391" s="684"/>
      <c r="X391" s="684"/>
      <c r="Y391" s="684"/>
      <c r="Z391" s="684"/>
    </row>
    <row r="392" spans="1:26" ht="16.5">
      <c r="A392" s="684"/>
      <c r="B392" s="684"/>
      <c r="C392" s="684"/>
      <c r="D392" s="684"/>
      <c r="E392" s="684"/>
      <c r="F392" s="684"/>
      <c r="G392" s="684"/>
      <c r="H392" s="684"/>
      <c r="I392" s="684"/>
      <c r="J392" s="684"/>
      <c r="K392" s="684"/>
      <c r="L392" s="684"/>
      <c r="M392" s="684"/>
      <c r="N392" s="684"/>
      <c r="O392" s="684"/>
      <c r="P392" s="684"/>
      <c r="Q392" s="684"/>
      <c r="R392" s="684"/>
      <c r="S392" s="684"/>
      <c r="T392" s="684"/>
      <c r="U392" s="684"/>
      <c r="V392" s="684"/>
      <c r="W392" s="684"/>
      <c r="X392" s="684"/>
      <c r="Y392" s="684"/>
      <c r="Z392" s="684"/>
    </row>
    <row r="393" spans="1:26" ht="16.5">
      <c r="A393" s="684"/>
      <c r="B393" s="684"/>
      <c r="C393" s="684"/>
      <c r="D393" s="684"/>
      <c r="E393" s="684"/>
      <c r="F393" s="684"/>
      <c r="G393" s="684"/>
      <c r="H393" s="684"/>
      <c r="I393" s="684"/>
      <c r="J393" s="684"/>
      <c r="K393" s="684"/>
      <c r="L393" s="684"/>
      <c r="M393" s="684"/>
      <c r="N393" s="684"/>
      <c r="O393" s="684"/>
      <c r="P393" s="684"/>
      <c r="Q393" s="684"/>
      <c r="R393" s="684"/>
      <c r="S393" s="684"/>
      <c r="T393" s="684"/>
      <c r="U393" s="684"/>
      <c r="V393" s="684"/>
      <c r="W393" s="684"/>
      <c r="X393" s="684"/>
      <c r="Y393" s="684"/>
      <c r="Z393" s="684"/>
    </row>
    <row r="394" spans="1:26" ht="16.5">
      <c r="A394" s="684"/>
      <c r="B394" s="684"/>
      <c r="C394" s="684"/>
      <c r="D394" s="684"/>
      <c r="E394" s="684"/>
      <c r="F394" s="684"/>
      <c r="G394" s="684"/>
      <c r="H394" s="684"/>
      <c r="I394" s="684"/>
      <c r="J394" s="684"/>
      <c r="K394" s="684"/>
      <c r="L394" s="684"/>
      <c r="M394" s="684"/>
      <c r="N394" s="684"/>
      <c r="O394" s="684"/>
      <c r="P394" s="684"/>
      <c r="Q394" s="684"/>
      <c r="R394" s="684"/>
      <c r="S394" s="684"/>
      <c r="T394" s="684"/>
      <c r="U394" s="684"/>
      <c r="V394" s="684"/>
      <c r="W394" s="684"/>
      <c r="X394" s="684"/>
      <c r="Y394" s="684"/>
      <c r="Z394" s="684"/>
    </row>
    <row r="395" spans="1:26" ht="16.5">
      <c r="A395" s="684"/>
      <c r="B395" s="684"/>
      <c r="C395" s="684"/>
      <c r="D395" s="684"/>
      <c r="E395" s="684"/>
      <c r="F395" s="684"/>
      <c r="G395" s="684"/>
      <c r="H395" s="684"/>
      <c r="I395" s="684"/>
      <c r="J395" s="684"/>
      <c r="K395" s="684"/>
      <c r="L395" s="684"/>
      <c r="M395" s="684"/>
      <c r="N395" s="684"/>
      <c r="O395" s="684"/>
      <c r="P395" s="684"/>
      <c r="Q395" s="684"/>
      <c r="R395" s="684"/>
      <c r="S395" s="684"/>
      <c r="T395" s="684"/>
      <c r="U395" s="684"/>
      <c r="V395" s="684"/>
      <c r="W395" s="684"/>
      <c r="X395" s="684"/>
      <c r="Y395" s="684"/>
      <c r="Z395" s="684"/>
    </row>
    <row r="396" spans="1:26" ht="16.5">
      <c r="A396" s="684"/>
      <c r="B396" s="684"/>
      <c r="C396" s="684"/>
      <c r="D396" s="684"/>
      <c r="E396" s="684"/>
      <c r="F396" s="684"/>
      <c r="G396" s="684"/>
      <c r="H396" s="684"/>
      <c r="I396" s="684"/>
      <c r="J396" s="684"/>
      <c r="K396" s="684"/>
      <c r="L396" s="684"/>
      <c r="M396" s="684"/>
      <c r="N396" s="684"/>
      <c r="O396" s="684"/>
      <c r="P396" s="684"/>
      <c r="Q396" s="684"/>
      <c r="R396" s="684"/>
      <c r="S396" s="684"/>
      <c r="T396" s="684"/>
      <c r="U396" s="684"/>
      <c r="V396" s="684"/>
      <c r="W396" s="684"/>
      <c r="X396" s="684"/>
      <c r="Y396" s="684"/>
      <c r="Z396" s="684"/>
    </row>
    <row r="397" spans="1:26" ht="16.5">
      <c r="A397" s="684"/>
      <c r="B397" s="684"/>
      <c r="C397" s="684"/>
      <c r="D397" s="684"/>
      <c r="E397" s="684"/>
      <c r="F397" s="684"/>
      <c r="G397" s="684"/>
      <c r="H397" s="684"/>
      <c r="I397" s="684"/>
      <c r="J397" s="684"/>
      <c r="K397" s="684"/>
      <c r="L397" s="684"/>
      <c r="M397" s="684"/>
      <c r="N397" s="684"/>
      <c r="O397" s="684"/>
      <c r="P397" s="684"/>
      <c r="Q397" s="684"/>
      <c r="R397" s="684"/>
      <c r="S397" s="684"/>
      <c r="T397" s="684"/>
      <c r="U397" s="684"/>
      <c r="V397" s="684"/>
      <c r="W397" s="684"/>
      <c r="X397" s="684"/>
      <c r="Y397" s="684"/>
      <c r="Z397" s="684"/>
    </row>
    <row r="398" spans="1:26" ht="16.5">
      <c r="A398" s="684"/>
      <c r="B398" s="684"/>
      <c r="C398" s="684"/>
      <c r="D398" s="684"/>
      <c r="E398" s="684"/>
      <c r="F398" s="684"/>
      <c r="G398" s="684"/>
      <c r="H398" s="684"/>
      <c r="I398" s="684"/>
      <c r="J398" s="684"/>
      <c r="K398" s="684"/>
      <c r="L398" s="684"/>
      <c r="M398" s="684"/>
      <c r="N398" s="684"/>
      <c r="O398" s="684"/>
      <c r="P398" s="684"/>
      <c r="Q398" s="684"/>
      <c r="R398" s="684"/>
      <c r="S398" s="684"/>
      <c r="T398" s="684"/>
      <c r="U398" s="684"/>
      <c r="V398" s="684"/>
      <c r="W398" s="684"/>
      <c r="X398" s="684"/>
      <c r="Y398" s="684"/>
      <c r="Z398" s="684"/>
    </row>
    <row r="399" spans="1:26" ht="16.5">
      <c r="A399" s="684"/>
      <c r="B399" s="684"/>
      <c r="C399" s="684"/>
      <c r="D399" s="684"/>
      <c r="E399" s="684"/>
      <c r="F399" s="684"/>
      <c r="G399" s="684"/>
      <c r="H399" s="684"/>
      <c r="I399" s="684"/>
      <c r="J399" s="684"/>
      <c r="K399" s="684"/>
      <c r="L399" s="684"/>
      <c r="M399" s="684"/>
      <c r="N399" s="684"/>
      <c r="O399" s="684"/>
      <c r="P399" s="684"/>
      <c r="Q399" s="684"/>
      <c r="R399" s="684"/>
      <c r="S399" s="684"/>
      <c r="T399" s="684"/>
      <c r="U399" s="684"/>
      <c r="V399" s="684"/>
      <c r="W399" s="684"/>
      <c r="X399" s="684"/>
      <c r="Y399" s="684"/>
      <c r="Z399" s="684"/>
    </row>
    <row r="400" spans="1:26" ht="16.5">
      <c r="A400" s="684"/>
      <c r="B400" s="684"/>
      <c r="C400" s="684"/>
      <c r="D400" s="684"/>
      <c r="E400" s="684"/>
      <c r="F400" s="684"/>
      <c r="G400" s="684"/>
      <c r="H400" s="684"/>
      <c r="I400" s="684"/>
      <c r="J400" s="684"/>
      <c r="K400" s="684"/>
      <c r="L400" s="684"/>
      <c r="M400" s="684"/>
      <c r="N400" s="684"/>
      <c r="O400" s="684"/>
      <c r="P400" s="684"/>
      <c r="Q400" s="684"/>
      <c r="R400" s="684"/>
      <c r="S400" s="684"/>
      <c r="T400" s="684"/>
      <c r="U400" s="684"/>
      <c r="V400" s="684"/>
      <c r="W400" s="684"/>
      <c r="X400" s="684"/>
      <c r="Y400" s="684"/>
      <c r="Z400" s="684"/>
    </row>
    <row r="401" spans="1:26" ht="16.5">
      <c r="A401" s="684"/>
      <c r="B401" s="684"/>
      <c r="C401" s="684"/>
      <c r="D401" s="684"/>
      <c r="E401" s="684"/>
      <c r="F401" s="684"/>
      <c r="G401" s="684"/>
      <c r="H401" s="684"/>
      <c r="I401" s="684"/>
      <c r="J401" s="684"/>
      <c r="K401" s="684"/>
      <c r="L401" s="684"/>
      <c r="M401" s="684"/>
      <c r="N401" s="684"/>
      <c r="O401" s="684"/>
      <c r="P401" s="684"/>
      <c r="Q401" s="684"/>
      <c r="R401" s="684"/>
      <c r="S401" s="684"/>
      <c r="T401" s="684"/>
      <c r="U401" s="684"/>
      <c r="V401" s="684"/>
      <c r="W401" s="684"/>
      <c r="X401" s="684"/>
      <c r="Y401" s="684"/>
      <c r="Z401" s="684"/>
    </row>
    <row r="402" spans="1:26" ht="16.5">
      <c r="A402" s="684"/>
      <c r="B402" s="684"/>
      <c r="C402" s="684"/>
      <c r="D402" s="684"/>
      <c r="E402" s="684"/>
      <c r="F402" s="684"/>
      <c r="G402" s="684"/>
      <c r="H402" s="684"/>
      <c r="I402" s="684"/>
      <c r="J402" s="684"/>
      <c r="K402" s="684"/>
      <c r="L402" s="684"/>
      <c r="M402" s="684"/>
      <c r="N402" s="684"/>
      <c r="O402" s="684"/>
      <c r="P402" s="684"/>
      <c r="Q402" s="684"/>
      <c r="R402" s="684"/>
      <c r="S402" s="684"/>
      <c r="T402" s="684"/>
      <c r="U402" s="684"/>
      <c r="V402" s="684"/>
      <c r="W402" s="684"/>
      <c r="X402" s="684"/>
      <c r="Y402" s="684"/>
      <c r="Z402" s="684"/>
    </row>
    <row r="403" spans="1:26" ht="16.5">
      <c r="A403" s="684"/>
      <c r="B403" s="684"/>
      <c r="C403" s="684"/>
      <c r="D403" s="684"/>
      <c r="E403" s="684"/>
      <c r="F403" s="684"/>
      <c r="G403" s="684"/>
      <c r="H403" s="684"/>
      <c r="I403" s="684"/>
      <c r="J403" s="684"/>
      <c r="K403" s="684"/>
      <c r="L403" s="684"/>
      <c r="M403" s="684"/>
      <c r="N403" s="684"/>
      <c r="O403" s="684"/>
      <c r="P403" s="684"/>
      <c r="Q403" s="684"/>
      <c r="R403" s="684"/>
      <c r="S403" s="684"/>
      <c r="T403" s="684"/>
      <c r="U403" s="684"/>
      <c r="V403" s="684"/>
      <c r="W403" s="684"/>
      <c r="X403" s="684"/>
      <c r="Y403" s="684"/>
      <c r="Z403" s="684"/>
    </row>
    <row r="404" spans="1:26" ht="16.5">
      <c r="A404" s="684"/>
      <c r="B404" s="684"/>
      <c r="C404" s="684"/>
      <c r="D404" s="684"/>
      <c r="E404" s="684"/>
      <c r="F404" s="684"/>
      <c r="G404" s="684"/>
      <c r="H404" s="684"/>
      <c r="I404" s="684"/>
      <c r="J404" s="684"/>
      <c r="K404" s="684"/>
      <c r="L404" s="684"/>
      <c r="M404" s="684"/>
      <c r="N404" s="684"/>
      <c r="O404" s="684"/>
      <c r="P404" s="684"/>
      <c r="Q404" s="684"/>
      <c r="R404" s="684"/>
      <c r="S404" s="684"/>
      <c r="T404" s="684"/>
      <c r="U404" s="684"/>
      <c r="V404" s="684"/>
      <c r="W404" s="684"/>
      <c r="X404" s="684"/>
      <c r="Y404" s="684"/>
      <c r="Z404" s="684"/>
    </row>
    <row r="405" spans="1:26" ht="16.5">
      <c r="A405" s="684"/>
      <c r="B405" s="684"/>
      <c r="C405" s="684"/>
      <c r="D405" s="684"/>
      <c r="E405" s="684"/>
      <c r="F405" s="684"/>
      <c r="G405" s="684"/>
      <c r="H405" s="684"/>
      <c r="I405" s="684"/>
      <c r="J405" s="684"/>
      <c r="K405" s="684"/>
      <c r="L405" s="684"/>
      <c r="M405" s="684"/>
      <c r="N405" s="684"/>
      <c r="O405" s="684"/>
      <c r="P405" s="684"/>
      <c r="Q405" s="684"/>
      <c r="R405" s="684"/>
      <c r="S405" s="684"/>
      <c r="T405" s="684"/>
      <c r="U405" s="684"/>
      <c r="V405" s="684"/>
      <c r="W405" s="684"/>
      <c r="X405" s="684"/>
      <c r="Y405" s="684"/>
      <c r="Z405" s="684"/>
    </row>
    <row r="406" spans="1:26" ht="16.5">
      <c r="A406" s="684"/>
      <c r="B406" s="684"/>
      <c r="C406" s="684"/>
      <c r="D406" s="684"/>
      <c r="E406" s="684"/>
      <c r="F406" s="684"/>
      <c r="G406" s="684"/>
      <c r="H406" s="684"/>
      <c r="I406" s="684"/>
      <c r="J406" s="684"/>
      <c r="K406" s="684"/>
      <c r="L406" s="684"/>
      <c r="M406" s="684"/>
      <c r="N406" s="684"/>
      <c r="O406" s="684"/>
      <c r="P406" s="684"/>
      <c r="Q406" s="684"/>
      <c r="R406" s="684"/>
      <c r="S406" s="684"/>
      <c r="T406" s="684"/>
      <c r="U406" s="684"/>
      <c r="V406" s="684"/>
      <c r="W406" s="684"/>
      <c r="X406" s="684"/>
      <c r="Y406" s="684"/>
      <c r="Z406" s="684"/>
    </row>
    <row r="407" spans="1:26" ht="16.5">
      <c r="A407" s="684"/>
      <c r="B407" s="684"/>
      <c r="C407" s="684"/>
      <c r="D407" s="684"/>
      <c r="E407" s="684"/>
      <c r="F407" s="684"/>
      <c r="G407" s="684"/>
      <c r="H407" s="684"/>
      <c r="I407" s="684"/>
      <c r="J407" s="684"/>
      <c r="K407" s="684"/>
      <c r="L407" s="684"/>
      <c r="M407" s="684"/>
      <c r="N407" s="684"/>
      <c r="O407" s="684"/>
      <c r="P407" s="684"/>
      <c r="Q407" s="684"/>
      <c r="R407" s="684"/>
      <c r="S407" s="684"/>
      <c r="T407" s="684"/>
      <c r="U407" s="684"/>
      <c r="V407" s="684"/>
      <c r="W407" s="684"/>
      <c r="X407" s="684"/>
      <c r="Y407" s="684"/>
      <c r="Z407" s="684"/>
    </row>
    <row r="408" spans="1:26" ht="16.5">
      <c r="A408" s="684"/>
      <c r="B408" s="684"/>
      <c r="C408" s="684"/>
      <c r="D408" s="684"/>
      <c r="E408" s="684"/>
      <c r="F408" s="684"/>
      <c r="G408" s="684"/>
      <c r="H408" s="684"/>
      <c r="I408" s="684"/>
      <c r="J408" s="684"/>
      <c r="K408" s="684"/>
      <c r="L408" s="684"/>
      <c r="M408" s="684"/>
      <c r="N408" s="684"/>
      <c r="O408" s="684"/>
      <c r="P408" s="684"/>
      <c r="Q408" s="684"/>
      <c r="R408" s="684"/>
      <c r="S408" s="684"/>
      <c r="T408" s="684"/>
      <c r="U408" s="684"/>
      <c r="V408" s="684"/>
      <c r="W408" s="684"/>
      <c r="X408" s="684"/>
      <c r="Y408" s="684"/>
      <c r="Z408" s="684"/>
    </row>
    <row r="409" spans="1:26" ht="16.5">
      <c r="A409" s="684"/>
      <c r="B409" s="684"/>
      <c r="C409" s="684"/>
      <c r="D409" s="684"/>
      <c r="E409" s="684"/>
      <c r="F409" s="684"/>
      <c r="G409" s="684"/>
      <c r="H409" s="684"/>
      <c r="I409" s="684"/>
      <c r="J409" s="684"/>
      <c r="K409" s="684"/>
      <c r="L409" s="684"/>
      <c r="M409" s="684"/>
      <c r="N409" s="684"/>
      <c r="O409" s="684"/>
      <c r="P409" s="684"/>
      <c r="Q409" s="684"/>
      <c r="R409" s="684"/>
      <c r="S409" s="684"/>
      <c r="T409" s="684"/>
      <c r="U409" s="684"/>
      <c r="V409" s="684"/>
      <c r="W409" s="684"/>
      <c r="X409" s="684"/>
      <c r="Y409" s="684"/>
      <c r="Z409" s="684"/>
    </row>
    <row r="410" spans="1:26" ht="16.5">
      <c r="A410" s="684"/>
      <c r="B410" s="684"/>
      <c r="C410" s="684"/>
      <c r="D410" s="684"/>
      <c r="E410" s="684"/>
      <c r="F410" s="684"/>
      <c r="G410" s="684"/>
      <c r="H410" s="684"/>
      <c r="I410" s="684"/>
      <c r="J410" s="684"/>
      <c r="K410" s="684"/>
      <c r="L410" s="684"/>
      <c r="M410" s="684"/>
      <c r="N410" s="684"/>
      <c r="O410" s="684"/>
      <c r="P410" s="684"/>
      <c r="Q410" s="684"/>
      <c r="R410" s="684"/>
      <c r="S410" s="684"/>
      <c r="T410" s="684"/>
      <c r="U410" s="684"/>
      <c r="V410" s="684"/>
      <c r="W410" s="684"/>
      <c r="X410" s="684"/>
      <c r="Y410" s="684"/>
      <c r="Z410" s="684"/>
    </row>
    <row r="411" spans="1:26" ht="16.5">
      <c r="A411" s="684"/>
      <c r="B411" s="684"/>
      <c r="C411" s="684"/>
      <c r="D411" s="684"/>
      <c r="E411" s="684"/>
      <c r="F411" s="684"/>
      <c r="G411" s="684"/>
      <c r="H411" s="684"/>
      <c r="I411" s="684"/>
      <c r="J411" s="684"/>
      <c r="K411" s="684"/>
      <c r="L411" s="684"/>
      <c r="M411" s="684"/>
      <c r="N411" s="684"/>
      <c r="O411" s="684"/>
      <c r="P411" s="684"/>
      <c r="Q411" s="684"/>
      <c r="R411" s="684"/>
      <c r="S411" s="684"/>
      <c r="T411" s="684"/>
      <c r="U411" s="684"/>
      <c r="V411" s="684"/>
      <c r="W411" s="684"/>
      <c r="X411" s="684"/>
      <c r="Y411" s="684"/>
      <c r="Z411" s="684"/>
    </row>
    <row r="412" spans="1:26" ht="16.5">
      <c r="A412" s="684"/>
      <c r="B412" s="684"/>
      <c r="C412" s="684"/>
      <c r="D412" s="684"/>
      <c r="E412" s="684"/>
      <c r="F412" s="684"/>
      <c r="G412" s="684"/>
      <c r="H412" s="684"/>
      <c r="I412" s="684"/>
      <c r="J412" s="684"/>
      <c r="K412" s="684"/>
      <c r="L412" s="684"/>
      <c r="M412" s="684"/>
      <c r="N412" s="684"/>
      <c r="O412" s="684"/>
      <c r="P412" s="684"/>
      <c r="Q412" s="684"/>
      <c r="R412" s="684"/>
      <c r="S412" s="684"/>
      <c r="T412" s="684"/>
      <c r="U412" s="684"/>
      <c r="V412" s="684"/>
      <c r="W412" s="684"/>
      <c r="X412" s="684"/>
      <c r="Y412" s="684"/>
      <c r="Z412" s="684"/>
    </row>
    <row r="413" spans="1:26" ht="16.5">
      <c r="A413" s="684"/>
      <c r="B413" s="684"/>
      <c r="C413" s="684"/>
      <c r="D413" s="684"/>
      <c r="E413" s="684"/>
      <c r="F413" s="684"/>
      <c r="G413" s="684"/>
      <c r="H413" s="684"/>
      <c r="I413" s="684"/>
      <c r="J413" s="684"/>
      <c r="K413" s="684"/>
      <c r="L413" s="684"/>
      <c r="M413" s="684"/>
      <c r="N413" s="684"/>
      <c r="O413" s="684"/>
      <c r="P413" s="684"/>
      <c r="Q413" s="684"/>
      <c r="R413" s="684"/>
      <c r="S413" s="684"/>
      <c r="T413" s="684"/>
      <c r="U413" s="684"/>
      <c r="V413" s="684"/>
      <c r="W413" s="684"/>
      <c r="X413" s="684"/>
      <c r="Y413" s="684"/>
      <c r="Z413" s="684"/>
    </row>
    <row r="414" spans="1:26" ht="16.5">
      <c r="A414" s="684"/>
      <c r="B414" s="684"/>
      <c r="C414" s="684"/>
      <c r="D414" s="684"/>
      <c r="E414" s="684"/>
      <c r="F414" s="684"/>
      <c r="G414" s="684"/>
      <c r="H414" s="684"/>
      <c r="I414" s="684"/>
      <c r="J414" s="684"/>
      <c r="K414" s="684"/>
      <c r="L414" s="684"/>
      <c r="M414" s="684"/>
      <c r="N414" s="684"/>
      <c r="O414" s="684"/>
      <c r="P414" s="684"/>
      <c r="Q414" s="684"/>
      <c r="R414" s="684"/>
      <c r="S414" s="684"/>
      <c r="T414" s="684"/>
      <c r="U414" s="684"/>
      <c r="V414" s="684"/>
      <c r="W414" s="684"/>
      <c r="X414" s="684"/>
      <c r="Y414" s="684"/>
      <c r="Z414" s="684"/>
    </row>
    <row r="415" spans="1:26" ht="16.5">
      <c r="A415" s="684"/>
      <c r="B415" s="684"/>
      <c r="C415" s="684"/>
      <c r="D415" s="684"/>
      <c r="E415" s="684"/>
      <c r="F415" s="684"/>
      <c r="G415" s="684"/>
      <c r="H415" s="684"/>
      <c r="I415" s="684"/>
      <c r="J415" s="684"/>
      <c r="K415" s="684"/>
      <c r="L415" s="684"/>
      <c r="M415" s="684"/>
      <c r="N415" s="684"/>
      <c r="O415" s="684"/>
      <c r="P415" s="684"/>
      <c r="Q415" s="684"/>
      <c r="R415" s="684"/>
      <c r="S415" s="684"/>
      <c r="T415" s="684"/>
      <c r="U415" s="684"/>
      <c r="V415" s="684"/>
      <c r="W415" s="684"/>
      <c r="X415" s="684"/>
      <c r="Y415" s="684"/>
      <c r="Z415" s="684"/>
    </row>
    <row r="416" spans="1:26" ht="16.5">
      <c r="A416" s="684"/>
      <c r="B416" s="684"/>
      <c r="C416" s="684"/>
      <c r="D416" s="684"/>
      <c r="E416" s="684"/>
      <c r="F416" s="684"/>
      <c r="G416" s="684"/>
      <c r="H416" s="684"/>
      <c r="I416" s="684"/>
      <c r="J416" s="684"/>
      <c r="K416" s="684"/>
      <c r="L416" s="684"/>
      <c r="M416" s="684"/>
      <c r="N416" s="684"/>
      <c r="O416" s="684"/>
      <c r="P416" s="684"/>
      <c r="Q416" s="684"/>
      <c r="R416" s="684"/>
      <c r="S416" s="684"/>
      <c r="T416" s="684"/>
      <c r="U416" s="684"/>
      <c r="V416" s="684"/>
      <c r="W416" s="684"/>
      <c r="X416" s="684"/>
      <c r="Y416" s="684"/>
      <c r="Z416" s="684"/>
    </row>
    <row r="417" spans="1:26" ht="16.5">
      <c r="A417" s="684"/>
      <c r="B417" s="684"/>
      <c r="C417" s="684"/>
      <c r="D417" s="684"/>
      <c r="E417" s="684"/>
      <c r="F417" s="684"/>
      <c r="G417" s="684"/>
      <c r="H417" s="684"/>
      <c r="I417" s="684"/>
      <c r="J417" s="684"/>
      <c r="K417" s="684"/>
      <c r="L417" s="684"/>
      <c r="M417" s="684"/>
      <c r="N417" s="684"/>
      <c r="O417" s="684"/>
      <c r="P417" s="684"/>
      <c r="Q417" s="684"/>
      <c r="R417" s="684"/>
      <c r="S417" s="684"/>
      <c r="T417" s="684"/>
      <c r="U417" s="684"/>
      <c r="V417" s="684"/>
      <c r="W417" s="684"/>
      <c r="X417" s="684"/>
      <c r="Y417" s="684"/>
      <c r="Z417" s="684"/>
    </row>
    <row r="418" spans="1:26" ht="16.5">
      <c r="A418" s="684"/>
      <c r="B418" s="684"/>
      <c r="C418" s="684"/>
      <c r="D418" s="684"/>
      <c r="E418" s="684"/>
      <c r="F418" s="684"/>
      <c r="G418" s="684"/>
      <c r="H418" s="684"/>
      <c r="I418" s="684"/>
      <c r="J418" s="684"/>
      <c r="K418" s="684"/>
      <c r="L418" s="684"/>
      <c r="M418" s="684"/>
      <c r="N418" s="684"/>
      <c r="O418" s="684"/>
      <c r="P418" s="684"/>
      <c r="Q418" s="684"/>
      <c r="R418" s="684"/>
      <c r="S418" s="684"/>
      <c r="T418" s="684"/>
      <c r="U418" s="684"/>
      <c r="V418" s="684"/>
      <c r="W418" s="684"/>
      <c r="X418" s="684"/>
      <c r="Y418" s="684"/>
      <c r="Z418" s="684"/>
    </row>
    <row r="419" spans="1:26" ht="16.5">
      <c r="A419" s="684"/>
      <c r="B419" s="684"/>
      <c r="C419" s="684"/>
      <c r="D419" s="684"/>
      <c r="E419" s="684"/>
      <c r="F419" s="684"/>
      <c r="G419" s="684"/>
      <c r="H419" s="684"/>
      <c r="I419" s="684"/>
      <c r="J419" s="684"/>
      <c r="K419" s="684"/>
      <c r="L419" s="684"/>
      <c r="M419" s="684"/>
      <c r="N419" s="684"/>
      <c r="O419" s="684"/>
      <c r="P419" s="684"/>
      <c r="Q419" s="684"/>
      <c r="R419" s="684"/>
      <c r="S419" s="684"/>
      <c r="T419" s="684"/>
      <c r="U419" s="684"/>
      <c r="V419" s="684"/>
      <c r="W419" s="684"/>
      <c r="X419" s="684"/>
      <c r="Y419" s="684"/>
      <c r="Z419" s="684"/>
    </row>
    <row r="420" spans="1:26" ht="16.5">
      <c r="A420" s="684"/>
      <c r="B420" s="684"/>
      <c r="C420" s="684"/>
      <c r="D420" s="684"/>
      <c r="E420" s="684"/>
      <c r="F420" s="684"/>
      <c r="G420" s="684"/>
      <c r="H420" s="684"/>
      <c r="I420" s="684"/>
      <c r="J420" s="684"/>
      <c r="K420" s="684"/>
      <c r="L420" s="684"/>
      <c r="M420" s="684"/>
      <c r="N420" s="684"/>
      <c r="O420" s="684"/>
      <c r="P420" s="684"/>
      <c r="Q420" s="684"/>
      <c r="R420" s="684"/>
      <c r="S420" s="684"/>
      <c r="T420" s="684"/>
      <c r="U420" s="684"/>
      <c r="V420" s="684"/>
      <c r="W420" s="684"/>
      <c r="X420" s="684"/>
      <c r="Y420" s="684"/>
      <c r="Z420" s="684"/>
    </row>
    <row r="421" spans="1:26" ht="16.5">
      <c r="A421" s="684"/>
      <c r="B421" s="684"/>
      <c r="C421" s="684"/>
      <c r="D421" s="684"/>
      <c r="E421" s="684"/>
      <c r="F421" s="684"/>
      <c r="G421" s="684"/>
      <c r="H421" s="684"/>
      <c r="I421" s="684"/>
      <c r="J421" s="684"/>
      <c r="K421" s="684"/>
      <c r="L421" s="684"/>
      <c r="M421" s="684"/>
      <c r="N421" s="684"/>
      <c r="O421" s="684"/>
      <c r="P421" s="684"/>
      <c r="Q421" s="684"/>
      <c r="R421" s="684"/>
      <c r="S421" s="684"/>
      <c r="T421" s="684"/>
      <c r="U421" s="684"/>
      <c r="V421" s="684"/>
      <c r="W421" s="684"/>
      <c r="X421" s="684"/>
      <c r="Y421" s="684"/>
      <c r="Z421" s="684"/>
    </row>
    <row r="422" spans="1:26" ht="16.5">
      <c r="A422" s="684"/>
      <c r="B422" s="684"/>
      <c r="C422" s="684"/>
      <c r="D422" s="684"/>
      <c r="E422" s="684"/>
      <c r="F422" s="684"/>
      <c r="G422" s="684"/>
      <c r="H422" s="684"/>
      <c r="I422" s="684"/>
      <c r="J422" s="684"/>
      <c r="K422" s="684"/>
      <c r="L422" s="684"/>
      <c r="M422" s="684"/>
      <c r="N422" s="684"/>
      <c r="O422" s="684"/>
      <c r="P422" s="684"/>
      <c r="Q422" s="684"/>
      <c r="R422" s="684"/>
      <c r="S422" s="684"/>
      <c r="T422" s="684"/>
      <c r="U422" s="684"/>
      <c r="V422" s="684"/>
      <c r="W422" s="684"/>
      <c r="X422" s="684"/>
      <c r="Y422" s="684"/>
      <c r="Z422" s="684"/>
    </row>
    <row r="423" spans="1:26" ht="16.5">
      <c r="A423" s="684"/>
      <c r="B423" s="684"/>
      <c r="C423" s="684"/>
      <c r="D423" s="684"/>
      <c r="E423" s="684"/>
      <c r="F423" s="684"/>
      <c r="G423" s="684"/>
      <c r="H423" s="684"/>
      <c r="I423" s="684"/>
      <c r="J423" s="684"/>
      <c r="K423" s="684"/>
      <c r="L423" s="684"/>
      <c r="M423" s="684"/>
      <c r="N423" s="684"/>
      <c r="O423" s="684"/>
      <c r="P423" s="684"/>
      <c r="Q423" s="684"/>
      <c r="R423" s="684"/>
      <c r="S423" s="684"/>
      <c r="T423" s="684"/>
      <c r="U423" s="684"/>
      <c r="V423" s="684"/>
      <c r="W423" s="684"/>
      <c r="X423" s="684"/>
      <c r="Y423" s="684"/>
      <c r="Z423" s="684"/>
    </row>
    <row r="424" spans="1:26" ht="16.5">
      <c r="A424" s="684"/>
      <c r="B424" s="684"/>
      <c r="C424" s="684"/>
      <c r="D424" s="684"/>
      <c r="E424" s="684"/>
      <c r="F424" s="684"/>
      <c r="G424" s="684"/>
      <c r="H424" s="684"/>
      <c r="I424" s="684"/>
      <c r="J424" s="684"/>
      <c r="K424" s="684"/>
      <c r="L424" s="684"/>
      <c r="M424" s="684"/>
      <c r="N424" s="684"/>
      <c r="O424" s="684"/>
      <c r="P424" s="684"/>
      <c r="Q424" s="684"/>
      <c r="R424" s="684"/>
      <c r="S424" s="684"/>
      <c r="T424" s="684"/>
      <c r="U424" s="684"/>
      <c r="V424" s="684"/>
      <c r="W424" s="684"/>
      <c r="X424" s="684"/>
      <c r="Y424" s="684"/>
      <c r="Z424" s="684"/>
    </row>
    <row r="425" spans="1:26" ht="16.5">
      <c r="A425" s="684"/>
      <c r="B425" s="684"/>
      <c r="C425" s="684"/>
      <c r="D425" s="684"/>
      <c r="E425" s="684"/>
      <c r="F425" s="684"/>
      <c r="G425" s="684"/>
      <c r="H425" s="684"/>
      <c r="I425" s="684"/>
      <c r="J425" s="684"/>
      <c r="K425" s="684"/>
      <c r="L425" s="684"/>
      <c r="M425" s="684"/>
      <c r="N425" s="684"/>
      <c r="O425" s="684"/>
      <c r="P425" s="684"/>
      <c r="Q425" s="684"/>
      <c r="R425" s="684"/>
      <c r="S425" s="684"/>
      <c r="T425" s="684"/>
      <c r="U425" s="684"/>
      <c r="V425" s="684"/>
      <c r="W425" s="684"/>
      <c r="X425" s="684"/>
      <c r="Y425" s="684"/>
      <c r="Z425" s="684"/>
    </row>
    <row r="426" spans="1:26" ht="16.5">
      <c r="A426" s="684"/>
      <c r="B426" s="684"/>
      <c r="C426" s="684"/>
      <c r="D426" s="684"/>
      <c r="E426" s="684"/>
      <c r="F426" s="684"/>
      <c r="G426" s="684"/>
      <c r="H426" s="684"/>
      <c r="I426" s="684"/>
      <c r="J426" s="684"/>
      <c r="K426" s="684"/>
      <c r="L426" s="684"/>
      <c r="M426" s="684"/>
      <c r="N426" s="684"/>
      <c r="O426" s="684"/>
      <c r="P426" s="684"/>
      <c r="Q426" s="684"/>
      <c r="R426" s="684"/>
      <c r="S426" s="684"/>
      <c r="T426" s="684"/>
      <c r="U426" s="684"/>
      <c r="V426" s="684"/>
      <c r="W426" s="684"/>
      <c r="X426" s="684"/>
      <c r="Y426" s="684"/>
      <c r="Z426" s="684"/>
    </row>
    <row r="427" spans="1:26" ht="16.5">
      <c r="A427" s="684"/>
      <c r="B427" s="684"/>
      <c r="C427" s="684"/>
      <c r="D427" s="684"/>
      <c r="E427" s="684"/>
      <c r="F427" s="684"/>
      <c r="G427" s="684"/>
      <c r="H427" s="684"/>
      <c r="I427" s="684"/>
      <c r="J427" s="684"/>
      <c r="K427" s="684"/>
      <c r="L427" s="684"/>
      <c r="M427" s="684"/>
      <c r="N427" s="684"/>
      <c r="O427" s="684"/>
      <c r="P427" s="684"/>
      <c r="Q427" s="684"/>
      <c r="R427" s="684"/>
      <c r="S427" s="684"/>
      <c r="T427" s="684"/>
      <c r="U427" s="684"/>
      <c r="V427" s="684"/>
      <c r="W427" s="684"/>
      <c r="X427" s="684"/>
      <c r="Y427" s="684"/>
      <c r="Z427" s="684"/>
    </row>
    <row r="428" spans="1:26" ht="16.5">
      <c r="A428" s="684"/>
      <c r="B428" s="684"/>
      <c r="C428" s="684"/>
      <c r="D428" s="684"/>
      <c r="E428" s="684"/>
      <c r="F428" s="684"/>
      <c r="G428" s="684"/>
      <c r="H428" s="684"/>
      <c r="I428" s="684"/>
      <c r="J428" s="684"/>
      <c r="K428" s="684"/>
      <c r="L428" s="684"/>
      <c r="M428" s="684"/>
      <c r="N428" s="684"/>
      <c r="O428" s="684"/>
      <c r="P428" s="684"/>
      <c r="Q428" s="684"/>
      <c r="R428" s="684"/>
      <c r="S428" s="684"/>
      <c r="T428" s="684"/>
      <c r="U428" s="684"/>
      <c r="V428" s="684"/>
      <c r="W428" s="684"/>
      <c r="X428" s="684"/>
      <c r="Y428" s="684"/>
      <c r="Z428" s="684"/>
    </row>
    <row r="429" spans="1:26" ht="16.5">
      <c r="A429" s="684"/>
      <c r="B429" s="684"/>
      <c r="C429" s="684"/>
      <c r="D429" s="684"/>
      <c r="E429" s="684"/>
      <c r="F429" s="684"/>
      <c r="G429" s="684"/>
      <c r="H429" s="684"/>
      <c r="I429" s="684"/>
      <c r="J429" s="684"/>
      <c r="K429" s="684"/>
      <c r="L429" s="684"/>
      <c r="M429" s="684"/>
      <c r="N429" s="684"/>
      <c r="O429" s="684"/>
      <c r="P429" s="684"/>
      <c r="Q429" s="684"/>
      <c r="R429" s="684"/>
      <c r="S429" s="684"/>
      <c r="T429" s="684"/>
      <c r="U429" s="684"/>
      <c r="V429" s="684"/>
      <c r="W429" s="684"/>
      <c r="X429" s="684"/>
      <c r="Y429" s="684"/>
      <c r="Z429" s="684"/>
    </row>
    <row r="430" spans="1:26" ht="16.5">
      <c r="A430" s="684"/>
      <c r="B430" s="684"/>
      <c r="C430" s="684"/>
      <c r="D430" s="684"/>
      <c r="E430" s="684"/>
      <c r="F430" s="684"/>
      <c r="G430" s="684"/>
      <c r="H430" s="684"/>
      <c r="I430" s="684"/>
      <c r="J430" s="684"/>
      <c r="K430" s="684"/>
      <c r="L430" s="684"/>
      <c r="M430" s="684"/>
      <c r="N430" s="684"/>
      <c r="O430" s="684"/>
      <c r="P430" s="684"/>
      <c r="Q430" s="684"/>
      <c r="R430" s="684"/>
      <c r="S430" s="684"/>
      <c r="T430" s="684"/>
      <c r="U430" s="684"/>
      <c r="V430" s="684"/>
      <c r="W430" s="684"/>
      <c r="X430" s="684"/>
      <c r="Y430" s="684"/>
      <c r="Z430" s="684"/>
    </row>
    <row r="431" spans="1:26" ht="16.5">
      <c r="A431" s="684"/>
      <c r="B431" s="684"/>
      <c r="C431" s="684"/>
      <c r="D431" s="684"/>
      <c r="E431" s="684"/>
      <c r="F431" s="684"/>
      <c r="G431" s="684"/>
      <c r="H431" s="684"/>
      <c r="I431" s="684"/>
      <c r="J431" s="684"/>
      <c r="K431" s="684"/>
      <c r="L431" s="684"/>
      <c r="M431" s="684"/>
      <c r="N431" s="684"/>
      <c r="O431" s="684"/>
      <c r="P431" s="684"/>
      <c r="Q431" s="684"/>
      <c r="R431" s="684"/>
      <c r="S431" s="684"/>
      <c r="T431" s="684"/>
      <c r="U431" s="684"/>
      <c r="V431" s="684"/>
      <c r="W431" s="684"/>
      <c r="X431" s="684"/>
      <c r="Y431" s="684"/>
      <c r="Z431" s="684"/>
    </row>
    <row r="432" spans="1:26" ht="16.5">
      <c r="A432" s="684"/>
      <c r="B432" s="684"/>
      <c r="C432" s="684"/>
      <c r="D432" s="684"/>
      <c r="E432" s="684"/>
      <c r="F432" s="684"/>
      <c r="G432" s="684"/>
      <c r="H432" s="684"/>
      <c r="I432" s="684"/>
      <c r="J432" s="684"/>
      <c r="K432" s="684"/>
      <c r="L432" s="684"/>
      <c r="M432" s="684"/>
      <c r="N432" s="684"/>
      <c r="O432" s="684"/>
      <c r="P432" s="684"/>
      <c r="Q432" s="684"/>
      <c r="R432" s="684"/>
      <c r="S432" s="684"/>
      <c r="T432" s="684"/>
      <c r="U432" s="684"/>
      <c r="V432" s="684"/>
      <c r="W432" s="684"/>
      <c r="X432" s="684"/>
      <c r="Y432" s="684"/>
      <c r="Z432" s="684"/>
    </row>
    <row r="433" spans="1:26" ht="16.5">
      <c r="A433" s="684"/>
      <c r="B433" s="684"/>
      <c r="C433" s="684"/>
      <c r="D433" s="684"/>
      <c r="E433" s="684"/>
      <c r="F433" s="684"/>
      <c r="G433" s="684"/>
      <c r="H433" s="684"/>
      <c r="I433" s="684"/>
      <c r="J433" s="684"/>
      <c r="K433" s="684"/>
      <c r="L433" s="684"/>
      <c r="M433" s="684"/>
      <c r="N433" s="684"/>
      <c r="O433" s="684"/>
      <c r="P433" s="684"/>
      <c r="Q433" s="684"/>
      <c r="R433" s="684"/>
      <c r="S433" s="684"/>
      <c r="T433" s="684"/>
      <c r="U433" s="684"/>
      <c r="V433" s="684"/>
      <c r="W433" s="684"/>
      <c r="X433" s="684"/>
      <c r="Y433" s="684"/>
      <c r="Z433" s="684"/>
    </row>
    <row r="434" spans="1:26" ht="16.5">
      <c r="A434" s="684"/>
      <c r="B434" s="684"/>
      <c r="C434" s="684"/>
      <c r="D434" s="684"/>
      <c r="E434" s="684"/>
      <c r="F434" s="684"/>
      <c r="G434" s="684"/>
      <c r="H434" s="684"/>
      <c r="I434" s="684"/>
      <c r="J434" s="684"/>
      <c r="K434" s="684"/>
      <c r="L434" s="684"/>
      <c r="M434" s="684"/>
      <c r="N434" s="684"/>
      <c r="O434" s="684"/>
      <c r="P434" s="684"/>
      <c r="Q434" s="684"/>
      <c r="R434" s="684"/>
      <c r="S434" s="684"/>
      <c r="T434" s="684"/>
      <c r="U434" s="684"/>
      <c r="V434" s="684"/>
      <c r="W434" s="684"/>
      <c r="X434" s="684"/>
      <c r="Y434" s="684"/>
      <c r="Z434" s="684"/>
    </row>
    <row r="435" spans="1:26" ht="16.5">
      <c r="A435" s="684"/>
      <c r="B435" s="684"/>
      <c r="C435" s="684"/>
      <c r="D435" s="684"/>
      <c r="E435" s="684"/>
      <c r="F435" s="684"/>
      <c r="G435" s="684"/>
      <c r="H435" s="684"/>
      <c r="I435" s="684"/>
      <c r="J435" s="684"/>
      <c r="K435" s="684"/>
      <c r="L435" s="684"/>
      <c r="M435" s="684"/>
      <c r="N435" s="684"/>
      <c r="O435" s="684"/>
      <c r="P435" s="684"/>
      <c r="Q435" s="684"/>
      <c r="R435" s="684"/>
      <c r="S435" s="684"/>
      <c r="T435" s="684"/>
      <c r="U435" s="684"/>
      <c r="V435" s="684"/>
      <c r="W435" s="684"/>
      <c r="X435" s="684"/>
      <c r="Y435" s="684"/>
      <c r="Z435" s="684"/>
    </row>
    <row r="436" spans="1:26" ht="16.5">
      <c r="A436" s="684"/>
      <c r="B436" s="684"/>
      <c r="C436" s="684"/>
      <c r="D436" s="684"/>
      <c r="E436" s="684"/>
      <c r="F436" s="684"/>
      <c r="G436" s="684"/>
      <c r="H436" s="684"/>
      <c r="I436" s="684"/>
      <c r="J436" s="684"/>
      <c r="K436" s="684"/>
      <c r="L436" s="684"/>
      <c r="M436" s="684"/>
      <c r="N436" s="684"/>
      <c r="O436" s="684"/>
      <c r="P436" s="684"/>
      <c r="Q436" s="684"/>
      <c r="R436" s="684"/>
      <c r="S436" s="684"/>
      <c r="T436" s="684"/>
      <c r="U436" s="684"/>
      <c r="V436" s="684"/>
      <c r="W436" s="684"/>
      <c r="X436" s="684"/>
      <c r="Y436" s="684"/>
      <c r="Z436" s="684"/>
    </row>
    <row r="437" spans="1:26" ht="16.5">
      <c r="A437" s="684"/>
      <c r="B437" s="684"/>
      <c r="C437" s="684"/>
      <c r="D437" s="684"/>
      <c r="E437" s="684"/>
      <c r="F437" s="684"/>
      <c r="G437" s="684"/>
      <c r="H437" s="684"/>
      <c r="I437" s="684"/>
      <c r="J437" s="684"/>
      <c r="K437" s="684"/>
      <c r="L437" s="684"/>
      <c r="M437" s="684"/>
      <c r="N437" s="684"/>
      <c r="O437" s="684"/>
      <c r="P437" s="684"/>
      <c r="Q437" s="684"/>
      <c r="R437" s="684"/>
      <c r="S437" s="684"/>
      <c r="T437" s="684"/>
      <c r="U437" s="684"/>
      <c r="V437" s="684"/>
      <c r="W437" s="684"/>
      <c r="X437" s="684"/>
      <c r="Y437" s="684"/>
      <c r="Z437" s="684"/>
    </row>
    <row r="438" spans="1:26" ht="16.5">
      <c r="A438" s="684"/>
      <c r="B438" s="684"/>
      <c r="C438" s="684"/>
      <c r="D438" s="684"/>
      <c r="E438" s="684"/>
      <c r="F438" s="684"/>
      <c r="G438" s="684"/>
      <c r="H438" s="684"/>
      <c r="I438" s="684"/>
      <c r="J438" s="684"/>
      <c r="K438" s="684"/>
      <c r="L438" s="684"/>
      <c r="M438" s="684"/>
      <c r="N438" s="684"/>
      <c r="O438" s="684"/>
      <c r="P438" s="684"/>
      <c r="Q438" s="684"/>
      <c r="R438" s="684"/>
      <c r="S438" s="684"/>
      <c r="T438" s="684"/>
      <c r="U438" s="684"/>
      <c r="V438" s="684"/>
      <c r="W438" s="684"/>
      <c r="X438" s="684"/>
      <c r="Y438" s="684"/>
      <c r="Z438" s="684"/>
    </row>
    <row r="439" spans="1:26" ht="16.5">
      <c r="A439" s="684"/>
      <c r="B439" s="684"/>
      <c r="C439" s="684"/>
      <c r="D439" s="684"/>
      <c r="E439" s="684"/>
      <c r="F439" s="684"/>
      <c r="G439" s="684"/>
      <c r="H439" s="684"/>
      <c r="I439" s="684"/>
      <c r="J439" s="684"/>
      <c r="K439" s="684"/>
      <c r="L439" s="684"/>
      <c r="M439" s="684"/>
      <c r="N439" s="684"/>
      <c r="O439" s="684"/>
      <c r="P439" s="684"/>
      <c r="Q439" s="684"/>
      <c r="R439" s="684"/>
      <c r="S439" s="684"/>
      <c r="T439" s="684"/>
      <c r="U439" s="684"/>
      <c r="V439" s="684"/>
      <c r="W439" s="684"/>
      <c r="X439" s="684"/>
      <c r="Y439" s="684"/>
      <c r="Z439" s="684"/>
    </row>
    <row r="440" spans="1:26" ht="16.5">
      <c r="A440" s="684"/>
      <c r="B440" s="684"/>
      <c r="C440" s="684"/>
      <c r="D440" s="684"/>
      <c r="E440" s="684"/>
      <c r="F440" s="684"/>
      <c r="G440" s="684"/>
      <c r="H440" s="684"/>
      <c r="I440" s="684"/>
      <c r="J440" s="684"/>
      <c r="K440" s="684"/>
      <c r="L440" s="684"/>
      <c r="M440" s="684"/>
      <c r="N440" s="684"/>
      <c r="O440" s="684"/>
      <c r="P440" s="684"/>
      <c r="Q440" s="684"/>
      <c r="R440" s="684"/>
      <c r="S440" s="684"/>
      <c r="T440" s="684"/>
      <c r="U440" s="684"/>
      <c r="V440" s="684"/>
      <c r="W440" s="684"/>
      <c r="X440" s="684"/>
      <c r="Y440" s="684"/>
      <c r="Z440" s="684"/>
    </row>
    <row r="441" spans="1:26" ht="16.5">
      <c r="A441" s="684"/>
      <c r="B441" s="684"/>
      <c r="C441" s="684"/>
      <c r="D441" s="684"/>
      <c r="E441" s="684"/>
      <c r="F441" s="684"/>
      <c r="G441" s="684"/>
      <c r="H441" s="684"/>
      <c r="I441" s="684"/>
      <c r="J441" s="684"/>
      <c r="K441" s="684"/>
      <c r="L441" s="684"/>
      <c r="M441" s="684"/>
      <c r="N441" s="684"/>
      <c r="O441" s="684"/>
      <c r="P441" s="684"/>
      <c r="Q441" s="684"/>
      <c r="R441" s="684"/>
      <c r="S441" s="684"/>
      <c r="T441" s="684"/>
      <c r="U441" s="684"/>
      <c r="V441" s="684"/>
      <c r="W441" s="684"/>
      <c r="X441" s="684"/>
      <c r="Y441" s="684"/>
      <c r="Z441" s="684"/>
    </row>
    <row r="442" spans="1:26" ht="16.5">
      <c r="A442" s="684"/>
      <c r="B442" s="684"/>
      <c r="C442" s="684"/>
      <c r="D442" s="684"/>
      <c r="E442" s="684"/>
      <c r="F442" s="684"/>
      <c r="G442" s="684"/>
      <c r="H442" s="684"/>
      <c r="I442" s="684"/>
      <c r="J442" s="684"/>
      <c r="K442" s="684"/>
      <c r="L442" s="684"/>
      <c r="M442" s="684"/>
      <c r="N442" s="684"/>
      <c r="O442" s="684"/>
      <c r="P442" s="684"/>
      <c r="Q442" s="684"/>
      <c r="R442" s="684"/>
      <c r="S442" s="684"/>
      <c r="T442" s="684"/>
      <c r="U442" s="684"/>
      <c r="V442" s="684"/>
      <c r="W442" s="684"/>
      <c r="X442" s="684"/>
      <c r="Y442" s="684"/>
      <c r="Z442" s="684"/>
    </row>
    <row r="443" spans="1:26" ht="16.5">
      <c r="A443" s="684"/>
      <c r="B443" s="684"/>
      <c r="C443" s="684"/>
      <c r="D443" s="684"/>
      <c r="E443" s="684"/>
      <c r="F443" s="684"/>
      <c r="G443" s="684"/>
      <c r="H443" s="684"/>
      <c r="I443" s="684"/>
      <c r="J443" s="684"/>
      <c r="K443" s="684"/>
      <c r="L443" s="684"/>
      <c r="M443" s="684"/>
      <c r="N443" s="684"/>
      <c r="O443" s="684"/>
      <c r="P443" s="684"/>
      <c r="Q443" s="684"/>
      <c r="R443" s="684"/>
      <c r="S443" s="684"/>
      <c r="T443" s="684"/>
      <c r="U443" s="684"/>
      <c r="V443" s="684"/>
      <c r="W443" s="684"/>
      <c r="X443" s="684"/>
      <c r="Y443" s="684"/>
      <c r="Z443" s="684"/>
    </row>
    <row r="444" spans="1:26" ht="16.5">
      <c r="A444" s="684"/>
      <c r="B444" s="684"/>
      <c r="C444" s="684"/>
      <c r="D444" s="684"/>
      <c r="E444" s="684"/>
      <c r="F444" s="684"/>
      <c r="G444" s="684"/>
      <c r="H444" s="684"/>
      <c r="I444" s="684"/>
      <c r="J444" s="684"/>
      <c r="K444" s="684"/>
      <c r="L444" s="684"/>
      <c r="M444" s="684"/>
      <c r="N444" s="684"/>
      <c r="O444" s="684"/>
      <c r="P444" s="684"/>
      <c r="Q444" s="684"/>
      <c r="R444" s="684"/>
      <c r="S444" s="684"/>
      <c r="T444" s="684"/>
      <c r="U444" s="684"/>
      <c r="V444" s="684"/>
      <c r="W444" s="684"/>
      <c r="X444" s="684"/>
      <c r="Y444" s="684"/>
      <c r="Z444" s="684"/>
    </row>
    <row r="445" spans="1:26" ht="16.5">
      <c r="A445" s="684"/>
      <c r="B445" s="684"/>
      <c r="C445" s="684"/>
      <c r="D445" s="684"/>
      <c r="E445" s="684"/>
      <c r="F445" s="684"/>
      <c r="G445" s="684"/>
      <c r="H445" s="684"/>
      <c r="I445" s="684"/>
      <c r="J445" s="684"/>
      <c r="K445" s="684"/>
      <c r="L445" s="684"/>
      <c r="M445" s="684"/>
      <c r="N445" s="684"/>
      <c r="O445" s="684"/>
      <c r="P445" s="684"/>
      <c r="Q445" s="684"/>
      <c r="R445" s="684"/>
      <c r="S445" s="684"/>
      <c r="T445" s="684"/>
      <c r="U445" s="684"/>
      <c r="V445" s="684"/>
      <c r="W445" s="684"/>
      <c r="X445" s="684"/>
      <c r="Y445" s="684"/>
      <c r="Z445" s="684"/>
    </row>
    <row r="446" spans="1:26" ht="16.5">
      <c r="A446" s="684"/>
      <c r="B446" s="684"/>
      <c r="C446" s="684"/>
      <c r="D446" s="684"/>
      <c r="E446" s="684"/>
      <c r="F446" s="684"/>
      <c r="G446" s="684"/>
      <c r="H446" s="684"/>
      <c r="I446" s="684"/>
      <c r="J446" s="684"/>
      <c r="K446" s="684"/>
      <c r="L446" s="684"/>
      <c r="M446" s="684"/>
      <c r="N446" s="684"/>
      <c r="O446" s="684"/>
      <c r="P446" s="684"/>
      <c r="Q446" s="684"/>
      <c r="R446" s="684"/>
      <c r="S446" s="684"/>
      <c r="T446" s="684"/>
      <c r="U446" s="684"/>
      <c r="V446" s="684"/>
      <c r="W446" s="684"/>
      <c r="X446" s="684"/>
      <c r="Y446" s="684"/>
      <c r="Z446" s="684"/>
    </row>
    <row r="447" spans="1:26" ht="16.5">
      <c r="A447" s="684"/>
      <c r="B447" s="684"/>
      <c r="C447" s="684"/>
      <c r="D447" s="684"/>
      <c r="E447" s="684"/>
      <c r="F447" s="684"/>
      <c r="G447" s="684"/>
      <c r="H447" s="684"/>
      <c r="I447" s="684"/>
      <c r="J447" s="684"/>
      <c r="K447" s="684"/>
      <c r="L447" s="684"/>
      <c r="M447" s="684"/>
      <c r="N447" s="684"/>
      <c r="O447" s="684"/>
      <c r="P447" s="684"/>
      <c r="Q447" s="684"/>
      <c r="R447" s="684"/>
      <c r="S447" s="684"/>
      <c r="T447" s="684"/>
      <c r="U447" s="684"/>
      <c r="V447" s="684"/>
      <c r="W447" s="684"/>
      <c r="X447" s="684"/>
      <c r="Y447" s="684"/>
      <c r="Z447" s="684"/>
    </row>
    <row r="448" spans="1:26" ht="16.5">
      <c r="A448" s="684"/>
      <c r="B448" s="684"/>
      <c r="C448" s="684"/>
      <c r="D448" s="684"/>
      <c r="E448" s="684"/>
      <c r="F448" s="684"/>
      <c r="G448" s="684"/>
      <c r="H448" s="684"/>
      <c r="I448" s="684"/>
      <c r="J448" s="684"/>
      <c r="K448" s="684"/>
      <c r="L448" s="684"/>
      <c r="M448" s="684"/>
      <c r="N448" s="684"/>
      <c r="O448" s="684"/>
      <c r="P448" s="684"/>
      <c r="Q448" s="684"/>
      <c r="R448" s="684"/>
      <c r="S448" s="684"/>
      <c r="T448" s="684"/>
      <c r="U448" s="684"/>
      <c r="V448" s="684"/>
      <c r="W448" s="684"/>
      <c r="X448" s="684"/>
      <c r="Y448" s="684"/>
      <c r="Z448" s="684"/>
    </row>
    <row r="449" spans="1:26" ht="16.5">
      <c r="A449" s="684"/>
      <c r="B449" s="684"/>
      <c r="C449" s="684"/>
      <c r="D449" s="684"/>
      <c r="E449" s="684"/>
      <c r="F449" s="684"/>
      <c r="G449" s="684"/>
      <c r="H449" s="684"/>
      <c r="I449" s="684"/>
      <c r="J449" s="684"/>
      <c r="K449" s="684"/>
      <c r="L449" s="684"/>
      <c r="M449" s="684"/>
      <c r="N449" s="684"/>
      <c r="O449" s="684"/>
      <c r="P449" s="684"/>
      <c r="Q449" s="684"/>
      <c r="R449" s="684"/>
      <c r="S449" s="684"/>
      <c r="T449" s="684"/>
      <c r="U449" s="684"/>
      <c r="V449" s="684"/>
      <c r="W449" s="684"/>
      <c r="X449" s="684"/>
      <c r="Y449" s="684"/>
      <c r="Z449" s="684"/>
    </row>
    <row r="450" spans="1:26" ht="16.5">
      <c r="A450" s="684"/>
      <c r="B450" s="684"/>
      <c r="C450" s="684"/>
      <c r="D450" s="684"/>
      <c r="E450" s="684"/>
      <c r="F450" s="684"/>
      <c r="G450" s="684"/>
      <c r="H450" s="684"/>
      <c r="I450" s="684"/>
      <c r="J450" s="684"/>
      <c r="K450" s="684"/>
      <c r="L450" s="684"/>
      <c r="M450" s="684"/>
      <c r="N450" s="684"/>
      <c r="O450" s="684"/>
      <c r="P450" s="684"/>
      <c r="Q450" s="684"/>
      <c r="R450" s="684"/>
      <c r="S450" s="684"/>
      <c r="T450" s="684"/>
      <c r="U450" s="684"/>
      <c r="V450" s="684"/>
      <c r="W450" s="684"/>
      <c r="X450" s="684"/>
      <c r="Y450" s="684"/>
      <c r="Z450" s="684"/>
    </row>
    <row r="451" spans="1:26" ht="16.5">
      <c r="A451" s="684"/>
      <c r="B451" s="684"/>
      <c r="C451" s="684"/>
      <c r="D451" s="684"/>
      <c r="E451" s="684"/>
      <c r="F451" s="684"/>
      <c r="G451" s="684"/>
      <c r="H451" s="684"/>
      <c r="I451" s="684"/>
      <c r="J451" s="684"/>
      <c r="K451" s="684"/>
      <c r="L451" s="684"/>
      <c r="M451" s="684"/>
      <c r="N451" s="684"/>
      <c r="O451" s="684"/>
      <c r="P451" s="684"/>
      <c r="Q451" s="684"/>
      <c r="R451" s="684"/>
      <c r="S451" s="684"/>
      <c r="T451" s="684"/>
      <c r="U451" s="684"/>
      <c r="V451" s="684"/>
      <c r="W451" s="684"/>
      <c r="X451" s="684"/>
      <c r="Y451" s="684"/>
      <c r="Z451" s="684"/>
    </row>
    <row r="452" spans="1:26" ht="16.5">
      <c r="A452" s="684"/>
      <c r="B452" s="684"/>
      <c r="C452" s="684"/>
      <c r="D452" s="684"/>
      <c r="E452" s="684"/>
      <c r="F452" s="684"/>
      <c r="G452" s="684"/>
      <c r="H452" s="684"/>
      <c r="I452" s="684"/>
      <c r="J452" s="684"/>
      <c r="K452" s="684"/>
      <c r="L452" s="684"/>
      <c r="M452" s="684"/>
      <c r="N452" s="684"/>
      <c r="O452" s="684"/>
      <c r="P452" s="684"/>
      <c r="Q452" s="684"/>
      <c r="R452" s="684"/>
      <c r="S452" s="684"/>
      <c r="T452" s="684"/>
      <c r="U452" s="684"/>
      <c r="V452" s="684"/>
      <c r="W452" s="684"/>
      <c r="X452" s="684"/>
      <c r="Y452" s="684"/>
      <c r="Z452" s="684"/>
    </row>
    <row r="453" spans="1:26" ht="16.5">
      <c r="A453" s="684"/>
      <c r="B453" s="684"/>
      <c r="C453" s="684"/>
      <c r="D453" s="684"/>
      <c r="E453" s="684"/>
      <c r="F453" s="684"/>
      <c r="G453" s="684"/>
      <c r="H453" s="684"/>
      <c r="I453" s="684"/>
      <c r="J453" s="684"/>
      <c r="K453" s="684"/>
      <c r="L453" s="684"/>
      <c r="M453" s="684"/>
      <c r="N453" s="684"/>
      <c r="O453" s="684"/>
      <c r="P453" s="684"/>
      <c r="Q453" s="684"/>
      <c r="R453" s="684"/>
      <c r="S453" s="684"/>
      <c r="T453" s="684"/>
      <c r="U453" s="684"/>
      <c r="V453" s="684"/>
      <c r="W453" s="684"/>
      <c r="X453" s="684"/>
      <c r="Y453" s="684"/>
      <c r="Z453" s="684"/>
    </row>
    <row r="454" spans="1:26" ht="16.5">
      <c r="A454" s="684"/>
      <c r="B454" s="684"/>
      <c r="C454" s="684"/>
      <c r="D454" s="684"/>
      <c r="E454" s="684"/>
      <c r="F454" s="684"/>
      <c r="G454" s="684"/>
      <c r="H454" s="684"/>
      <c r="I454" s="684"/>
      <c r="J454" s="684"/>
      <c r="K454" s="684"/>
      <c r="L454" s="684"/>
      <c r="M454" s="684"/>
      <c r="N454" s="684"/>
      <c r="O454" s="684"/>
      <c r="P454" s="684"/>
      <c r="Q454" s="684"/>
      <c r="R454" s="684"/>
      <c r="S454" s="684"/>
      <c r="T454" s="684"/>
      <c r="U454" s="684"/>
      <c r="V454" s="684"/>
      <c r="W454" s="684"/>
      <c r="X454" s="684"/>
      <c r="Y454" s="684"/>
      <c r="Z454" s="684"/>
    </row>
    <row r="455" spans="1:26" ht="16.5">
      <c r="A455" s="684"/>
      <c r="B455" s="684"/>
      <c r="C455" s="684"/>
      <c r="D455" s="684"/>
      <c r="E455" s="684"/>
      <c r="F455" s="684"/>
      <c r="G455" s="684"/>
      <c r="H455" s="684"/>
      <c r="I455" s="684"/>
      <c r="J455" s="684"/>
      <c r="K455" s="684"/>
      <c r="L455" s="684"/>
      <c r="M455" s="684"/>
      <c r="N455" s="684"/>
      <c r="O455" s="684"/>
      <c r="P455" s="684"/>
      <c r="Q455" s="684"/>
      <c r="R455" s="684"/>
      <c r="S455" s="684"/>
      <c r="T455" s="684"/>
      <c r="U455" s="684"/>
      <c r="V455" s="684"/>
      <c r="W455" s="684"/>
      <c r="X455" s="684"/>
      <c r="Y455" s="684"/>
      <c r="Z455" s="684"/>
    </row>
    <row r="456" spans="1:26" ht="16.5">
      <c r="A456" s="684"/>
      <c r="B456" s="684"/>
      <c r="C456" s="684"/>
      <c r="D456" s="684"/>
      <c r="E456" s="684"/>
      <c r="F456" s="684"/>
      <c r="G456" s="684"/>
      <c r="H456" s="684"/>
      <c r="I456" s="684"/>
      <c r="J456" s="684"/>
      <c r="K456" s="684"/>
      <c r="L456" s="684"/>
      <c r="M456" s="684"/>
      <c r="N456" s="684"/>
      <c r="O456" s="684"/>
      <c r="P456" s="684"/>
      <c r="Q456" s="684"/>
      <c r="R456" s="684"/>
      <c r="S456" s="684"/>
      <c r="T456" s="684"/>
      <c r="U456" s="684"/>
      <c r="V456" s="684"/>
      <c r="W456" s="684"/>
      <c r="X456" s="684"/>
      <c r="Y456" s="684"/>
      <c r="Z456" s="684"/>
    </row>
    <row r="457" spans="1:26" ht="16.5">
      <c r="A457" s="684"/>
      <c r="B457" s="684"/>
      <c r="C457" s="684"/>
      <c r="D457" s="684"/>
      <c r="E457" s="684"/>
      <c r="F457" s="684"/>
      <c r="G457" s="684"/>
      <c r="H457" s="684"/>
      <c r="I457" s="684"/>
      <c r="J457" s="684"/>
      <c r="K457" s="684"/>
      <c r="L457" s="684"/>
      <c r="M457" s="684"/>
      <c r="N457" s="684"/>
      <c r="O457" s="684"/>
      <c r="P457" s="684"/>
      <c r="Q457" s="684"/>
      <c r="R457" s="684"/>
      <c r="S457" s="684"/>
      <c r="T457" s="684"/>
      <c r="U457" s="684"/>
      <c r="V457" s="684"/>
      <c r="W457" s="684"/>
      <c r="X457" s="684"/>
      <c r="Y457" s="684"/>
      <c r="Z457" s="684"/>
    </row>
    <row r="458" spans="1:26" ht="16.5">
      <c r="A458" s="684"/>
      <c r="B458" s="684"/>
      <c r="C458" s="684"/>
      <c r="D458" s="684"/>
      <c r="E458" s="684"/>
      <c r="F458" s="684"/>
      <c r="G458" s="684"/>
      <c r="H458" s="684"/>
      <c r="I458" s="684"/>
      <c r="J458" s="684"/>
      <c r="K458" s="684"/>
      <c r="L458" s="684"/>
      <c r="M458" s="684"/>
      <c r="N458" s="684"/>
      <c r="O458" s="684"/>
      <c r="P458" s="684"/>
      <c r="Q458" s="684"/>
      <c r="R458" s="684"/>
      <c r="S458" s="684"/>
      <c r="T458" s="684"/>
      <c r="U458" s="684"/>
      <c r="V458" s="684"/>
      <c r="W458" s="684"/>
      <c r="X458" s="684"/>
      <c r="Y458" s="684"/>
      <c r="Z458" s="684"/>
    </row>
    <row r="459" spans="1:26" ht="16.5">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row>
    <row r="460" spans="1:26" ht="16.5">
      <c r="A460" s="684"/>
      <c r="B460" s="684"/>
      <c r="C460" s="684"/>
      <c r="D460" s="684"/>
      <c r="E460" s="684"/>
      <c r="F460" s="684"/>
      <c r="G460" s="684"/>
      <c r="H460" s="684"/>
      <c r="I460" s="684"/>
      <c r="J460" s="684"/>
      <c r="K460" s="684"/>
      <c r="L460" s="684"/>
      <c r="M460" s="684"/>
      <c r="N460" s="684"/>
      <c r="O460" s="684"/>
      <c r="P460" s="684"/>
      <c r="Q460" s="684"/>
      <c r="R460" s="684"/>
      <c r="S460" s="684"/>
      <c r="T460" s="684"/>
      <c r="U460" s="684"/>
      <c r="V460" s="684"/>
      <c r="W460" s="684"/>
      <c r="X460" s="684"/>
      <c r="Y460" s="684"/>
      <c r="Z460" s="684"/>
    </row>
    <row r="461" spans="1:26" ht="16.5">
      <c r="A461" s="684"/>
      <c r="B461" s="684"/>
      <c r="C461" s="684"/>
      <c r="D461" s="684"/>
      <c r="E461" s="684"/>
      <c r="F461" s="684"/>
      <c r="G461" s="684"/>
      <c r="H461" s="684"/>
      <c r="I461" s="684"/>
      <c r="J461" s="684"/>
      <c r="K461" s="684"/>
      <c r="L461" s="684"/>
      <c r="M461" s="684"/>
      <c r="N461" s="684"/>
      <c r="O461" s="684"/>
      <c r="P461" s="684"/>
      <c r="Q461" s="684"/>
      <c r="R461" s="684"/>
      <c r="S461" s="684"/>
      <c r="T461" s="684"/>
      <c r="U461" s="684"/>
      <c r="V461" s="684"/>
      <c r="W461" s="684"/>
      <c r="X461" s="684"/>
      <c r="Y461" s="684"/>
      <c r="Z461" s="684"/>
    </row>
    <row r="462" spans="1:26" ht="16.5">
      <c r="A462" s="684"/>
      <c r="B462" s="684"/>
      <c r="C462" s="684"/>
      <c r="D462" s="684"/>
      <c r="E462" s="684"/>
      <c r="F462" s="684"/>
      <c r="G462" s="684"/>
      <c r="H462" s="684"/>
      <c r="I462" s="684"/>
      <c r="J462" s="684"/>
      <c r="K462" s="684"/>
      <c r="L462" s="684"/>
      <c r="M462" s="684"/>
      <c r="N462" s="684"/>
      <c r="O462" s="684"/>
      <c r="P462" s="684"/>
      <c r="Q462" s="684"/>
      <c r="R462" s="684"/>
      <c r="S462" s="684"/>
      <c r="T462" s="684"/>
      <c r="U462" s="684"/>
      <c r="V462" s="684"/>
      <c r="W462" s="684"/>
      <c r="X462" s="684"/>
      <c r="Y462" s="684"/>
      <c r="Z462" s="684"/>
    </row>
    <row r="463" spans="1:26" ht="16.5">
      <c r="A463" s="684"/>
      <c r="B463" s="684"/>
      <c r="C463" s="684"/>
      <c r="D463" s="684"/>
      <c r="E463" s="684"/>
      <c r="F463" s="684"/>
      <c r="G463" s="684"/>
      <c r="H463" s="684"/>
      <c r="I463" s="684"/>
      <c r="J463" s="684"/>
      <c r="K463" s="684"/>
      <c r="L463" s="684"/>
      <c r="M463" s="684"/>
      <c r="N463" s="684"/>
      <c r="O463" s="684"/>
      <c r="P463" s="684"/>
      <c r="Q463" s="684"/>
      <c r="R463" s="684"/>
      <c r="S463" s="684"/>
      <c r="T463" s="684"/>
      <c r="U463" s="684"/>
      <c r="V463" s="684"/>
      <c r="W463" s="684"/>
      <c r="X463" s="684"/>
      <c r="Y463" s="684"/>
      <c r="Z463" s="684"/>
    </row>
    <row r="464" spans="1:26" ht="16.5">
      <c r="A464" s="684"/>
      <c r="B464" s="684"/>
      <c r="C464" s="684"/>
      <c r="D464" s="684"/>
      <c r="E464" s="684"/>
      <c r="F464" s="684"/>
      <c r="G464" s="684"/>
      <c r="H464" s="684"/>
      <c r="I464" s="684"/>
      <c r="J464" s="684"/>
      <c r="K464" s="684"/>
      <c r="L464" s="684"/>
      <c r="M464" s="684"/>
      <c r="N464" s="684"/>
      <c r="O464" s="684"/>
      <c r="P464" s="684"/>
      <c r="Q464" s="684"/>
      <c r="R464" s="684"/>
      <c r="S464" s="684"/>
      <c r="T464" s="684"/>
      <c r="U464" s="684"/>
      <c r="V464" s="684"/>
      <c r="W464" s="684"/>
      <c r="X464" s="684"/>
      <c r="Y464" s="684"/>
      <c r="Z464" s="684"/>
    </row>
    <row r="465" spans="1:26" ht="16.5">
      <c r="A465" s="684"/>
      <c r="B465" s="684"/>
      <c r="C465" s="684"/>
      <c r="D465" s="684"/>
      <c r="E465" s="684"/>
      <c r="F465" s="684"/>
      <c r="G465" s="684"/>
      <c r="H465" s="684"/>
      <c r="I465" s="684"/>
      <c r="J465" s="684"/>
      <c r="K465" s="684"/>
      <c r="L465" s="684"/>
      <c r="M465" s="684"/>
      <c r="N465" s="684"/>
      <c r="O465" s="684"/>
      <c r="P465" s="684"/>
      <c r="Q465" s="684"/>
      <c r="R465" s="684"/>
      <c r="S465" s="684"/>
      <c r="T465" s="684"/>
      <c r="U465" s="684"/>
      <c r="V465" s="684"/>
      <c r="W465" s="684"/>
      <c r="X465" s="684"/>
      <c r="Y465" s="684"/>
      <c r="Z465" s="684"/>
    </row>
    <row r="466" spans="1:26" ht="16.5">
      <c r="A466" s="684"/>
      <c r="B466" s="684"/>
      <c r="C466" s="684"/>
      <c r="D466" s="684"/>
      <c r="E466" s="684"/>
      <c r="F466" s="684"/>
      <c r="G466" s="684"/>
      <c r="H466" s="684"/>
      <c r="I466" s="684"/>
      <c r="J466" s="684"/>
      <c r="K466" s="684"/>
      <c r="L466" s="684"/>
      <c r="M466" s="684"/>
      <c r="N466" s="684"/>
      <c r="O466" s="684"/>
      <c r="P466" s="684"/>
      <c r="Q466" s="684"/>
      <c r="R466" s="684"/>
      <c r="S466" s="684"/>
      <c r="T466" s="684"/>
      <c r="U466" s="684"/>
      <c r="V466" s="684"/>
      <c r="W466" s="684"/>
      <c r="X466" s="684"/>
      <c r="Y466" s="684"/>
      <c r="Z466" s="684"/>
    </row>
    <row r="467" spans="1:26" ht="16.5">
      <c r="A467" s="684"/>
      <c r="B467" s="684"/>
      <c r="C467" s="684"/>
      <c r="D467" s="684"/>
      <c r="E467" s="684"/>
      <c r="F467" s="684"/>
      <c r="G467" s="684"/>
      <c r="H467" s="684"/>
      <c r="I467" s="684"/>
      <c r="J467" s="684"/>
      <c r="K467" s="684"/>
      <c r="L467" s="684"/>
      <c r="M467" s="684"/>
      <c r="N467" s="684"/>
      <c r="O467" s="684"/>
      <c r="P467" s="684"/>
      <c r="Q467" s="684"/>
      <c r="R467" s="684"/>
      <c r="S467" s="684"/>
      <c r="T467" s="684"/>
      <c r="U467" s="684"/>
      <c r="V467" s="684"/>
      <c r="W467" s="684"/>
      <c r="X467" s="684"/>
      <c r="Y467" s="684"/>
      <c r="Z467" s="684"/>
    </row>
    <row r="468" spans="1:26" ht="16.5">
      <c r="A468" s="684"/>
      <c r="B468" s="684"/>
      <c r="C468" s="684"/>
      <c r="D468" s="684"/>
      <c r="E468" s="684"/>
      <c r="F468" s="684"/>
      <c r="G468" s="684"/>
      <c r="H468" s="684"/>
      <c r="I468" s="684"/>
      <c r="J468" s="684"/>
      <c r="K468" s="684"/>
      <c r="L468" s="684"/>
      <c r="M468" s="684"/>
      <c r="N468" s="684"/>
      <c r="O468" s="684"/>
      <c r="P468" s="684"/>
      <c r="Q468" s="684"/>
      <c r="R468" s="684"/>
      <c r="S468" s="684"/>
      <c r="T468" s="684"/>
      <c r="U468" s="684"/>
      <c r="V468" s="684"/>
      <c r="W468" s="684"/>
      <c r="X468" s="684"/>
      <c r="Y468" s="684"/>
      <c r="Z468" s="684"/>
    </row>
    <row r="469" spans="1:26" ht="16.5">
      <c r="A469" s="684"/>
      <c r="B469" s="684"/>
      <c r="C469" s="684"/>
      <c r="D469" s="684"/>
      <c r="E469" s="684"/>
      <c r="F469" s="684"/>
      <c r="G469" s="684"/>
      <c r="H469" s="684"/>
      <c r="I469" s="684"/>
      <c r="J469" s="684"/>
      <c r="K469" s="684"/>
      <c r="L469" s="684"/>
      <c r="M469" s="684"/>
      <c r="N469" s="684"/>
      <c r="O469" s="684"/>
      <c r="P469" s="684"/>
      <c r="Q469" s="684"/>
      <c r="R469" s="684"/>
      <c r="S469" s="684"/>
      <c r="T469" s="684"/>
      <c r="U469" s="684"/>
      <c r="V469" s="684"/>
      <c r="W469" s="684"/>
      <c r="X469" s="684"/>
      <c r="Y469" s="684"/>
      <c r="Z469" s="684"/>
    </row>
    <row r="470" spans="1:26" ht="16.5">
      <c r="A470" s="684"/>
      <c r="B470" s="684"/>
      <c r="C470" s="684"/>
      <c r="D470" s="684"/>
      <c r="E470" s="684"/>
      <c r="F470" s="684"/>
      <c r="G470" s="684"/>
      <c r="H470" s="684"/>
      <c r="I470" s="684"/>
      <c r="J470" s="684"/>
      <c r="K470" s="684"/>
      <c r="L470" s="684"/>
      <c r="M470" s="684"/>
      <c r="N470" s="684"/>
      <c r="O470" s="684"/>
      <c r="P470" s="684"/>
      <c r="Q470" s="684"/>
      <c r="R470" s="684"/>
      <c r="S470" s="684"/>
      <c r="T470" s="684"/>
      <c r="U470" s="684"/>
      <c r="V470" s="684"/>
      <c r="W470" s="684"/>
      <c r="X470" s="684"/>
      <c r="Y470" s="684"/>
      <c r="Z470" s="684"/>
    </row>
    <row r="471" spans="1:26" ht="16.5">
      <c r="A471" s="684"/>
      <c r="B471" s="684"/>
      <c r="C471" s="684"/>
      <c r="D471" s="684"/>
      <c r="E471" s="684"/>
      <c r="F471" s="684"/>
      <c r="G471" s="684"/>
      <c r="H471" s="684"/>
      <c r="I471" s="684"/>
      <c r="J471" s="684"/>
      <c r="K471" s="684"/>
      <c r="L471" s="684"/>
      <c r="M471" s="684"/>
      <c r="N471" s="684"/>
      <c r="O471" s="684"/>
      <c r="P471" s="684"/>
      <c r="Q471" s="684"/>
      <c r="R471" s="684"/>
      <c r="S471" s="684"/>
      <c r="T471" s="684"/>
      <c r="U471" s="684"/>
      <c r="V471" s="684"/>
      <c r="W471" s="684"/>
      <c r="X471" s="684"/>
      <c r="Y471" s="684"/>
      <c r="Z471" s="684"/>
    </row>
    <row r="472" spans="1:26" ht="16.5">
      <c r="A472" s="684"/>
      <c r="B472" s="684"/>
      <c r="C472" s="684"/>
      <c r="D472" s="684"/>
      <c r="E472" s="684"/>
      <c r="F472" s="684"/>
      <c r="G472" s="684"/>
      <c r="H472" s="684"/>
      <c r="I472" s="684"/>
      <c r="J472" s="684"/>
      <c r="K472" s="684"/>
      <c r="L472" s="684"/>
      <c r="M472" s="684"/>
      <c r="N472" s="684"/>
      <c r="O472" s="684"/>
      <c r="P472" s="684"/>
      <c r="Q472" s="684"/>
      <c r="R472" s="684"/>
      <c r="S472" s="684"/>
      <c r="T472" s="684"/>
      <c r="U472" s="684"/>
      <c r="V472" s="684"/>
      <c r="W472" s="684"/>
      <c r="X472" s="684"/>
      <c r="Y472" s="684"/>
      <c r="Z472" s="684"/>
    </row>
    <row r="473" spans="1:26" ht="16.5">
      <c r="A473" s="684"/>
      <c r="B473" s="684"/>
      <c r="C473" s="684"/>
      <c r="D473" s="684"/>
      <c r="E473" s="684"/>
      <c r="F473" s="684"/>
      <c r="G473" s="684"/>
      <c r="H473" s="684"/>
      <c r="I473" s="684"/>
      <c r="J473" s="684"/>
      <c r="K473" s="684"/>
      <c r="L473" s="684"/>
      <c r="M473" s="684"/>
      <c r="N473" s="684"/>
      <c r="O473" s="684"/>
      <c r="P473" s="684"/>
      <c r="Q473" s="684"/>
      <c r="R473" s="684"/>
      <c r="S473" s="684"/>
      <c r="T473" s="684"/>
      <c r="U473" s="684"/>
      <c r="V473" s="684"/>
      <c r="W473" s="684"/>
      <c r="X473" s="684"/>
      <c r="Y473" s="684"/>
      <c r="Z473" s="684"/>
    </row>
    <row r="474" spans="1:26" ht="16.5">
      <c r="A474" s="684"/>
      <c r="B474" s="684"/>
      <c r="C474" s="684"/>
      <c r="D474" s="684"/>
      <c r="E474" s="684"/>
      <c r="F474" s="684"/>
      <c r="G474" s="684"/>
      <c r="H474" s="684"/>
      <c r="I474" s="684"/>
      <c r="J474" s="684"/>
      <c r="K474" s="684"/>
      <c r="L474" s="684"/>
      <c r="M474" s="684"/>
      <c r="N474" s="684"/>
      <c r="O474" s="684"/>
      <c r="P474" s="684"/>
      <c r="Q474" s="684"/>
      <c r="R474" s="684"/>
      <c r="S474" s="684"/>
      <c r="T474" s="684"/>
      <c r="U474" s="684"/>
      <c r="V474" s="684"/>
      <c r="W474" s="684"/>
      <c r="X474" s="684"/>
      <c r="Y474" s="684"/>
      <c r="Z474" s="684"/>
    </row>
    <row r="475" spans="1:26" ht="16.5">
      <c r="A475" s="684"/>
      <c r="B475" s="684"/>
      <c r="C475" s="684"/>
      <c r="D475" s="684"/>
      <c r="E475" s="684"/>
      <c r="F475" s="684"/>
      <c r="G475" s="684"/>
      <c r="H475" s="684"/>
      <c r="I475" s="684"/>
      <c r="J475" s="684"/>
      <c r="K475" s="684"/>
      <c r="L475" s="684"/>
      <c r="M475" s="684"/>
      <c r="N475" s="684"/>
      <c r="O475" s="684"/>
      <c r="P475" s="684"/>
      <c r="Q475" s="684"/>
      <c r="R475" s="684"/>
      <c r="S475" s="684"/>
      <c r="T475" s="684"/>
      <c r="U475" s="684"/>
      <c r="V475" s="684"/>
      <c r="W475" s="684"/>
      <c r="X475" s="684"/>
      <c r="Y475" s="684"/>
      <c r="Z475" s="684"/>
    </row>
    <row r="476" spans="1:26" ht="16.5">
      <c r="A476" s="684"/>
      <c r="B476" s="684"/>
      <c r="C476" s="684"/>
      <c r="D476" s="684"/>
      <c r="E476" s="684"/>
      <c r="F476" s="684"/>
      <c r="G476" s="684"/>
      <c r="H476" s="684"/>
      <c r="I476" s="684"/>
      <c r="J476" s="684"/>
      <c r="K476" s="684"/>
      <c r="L476" s="684"/>
      <c r="M476" s="684"/>
      <c r="N476" s="684"/>
      <c r="O476" s="684"/>
      <c r="P476" s="684"/>
      <c r="Q476" s="684"/>
      <c r="R476" s="684"/>
      <c r="S476" s="684"/>
      <c r="T476" s="684"/>
      <c r="U476" s="684"/>
      <c r="V476" s="684"/>
      <c r="W476" s="684"/>
      <c r="X476" s="684"/>
      <c r="Y476" s="684"/>
      <c r="Z476" s="684"/>
    </row>
    <row r="477" spans="1:26" ht="16.5">
      <c r="A477" s="684"/>
      <c r="B477" s="684"/>
      <c r="C477" s="684"/>
      <c r="D477" s="684"/>
      <c r="E477" s="684"/>
      <c r="F477" s="684"/>
      <c r="G477" s="684"/>
      <c r="H477" s="684"/>
      <c r="I477" s="684"/>
      <c r="J477" s="684"/>
      <c r="K477" s="684"/>
      <c r="L477" s="684"/>
      <c r="M477" s="684"/>
      <c r="N477" s="684"/>
      <c r="O477" s="684"/>
      <c r="P477" s="684"/>
      <c r="Q477" s="684"/>
      <c r="R477" s="684"/>
      <c r="S477" s="684"/>
      <c r="T477" s="684"/>
      <c r="U477" s="684"/>
      <c r="V477" s="684"/>
      <c r="W477" s="684"/>
      <c r="X477" s="684"/>
      <c r="Y477" s="684"/>
      <c r="Z477" s="684"/>
    </row>
    <row r="478" spans="1:26" ht="16.5">
      <c r="A478" s="684"/>
      <c r="B478" s="684"/>
      <c r="C478" s="684"/>
      <c r="D478" s="684"/>
      <c r="E478" s="684"/>
      <c r="F478" s="684"/>
      <c r="G478" s="684"/>
      <c r="H478" s="684"/>
      <c r="I478" s="684"/>
      <c r="J478" s="684"/>
      <c r="K478" s="684"/>
      <c r="L478" s="684"/>
      <c r="M478" s="684"/>
      <c r="N478" s="684"/>
      <c r="O478" s="684"/>
      <c r="P478" s="684"/>
      <c r="Q478" s="684"/>
      <c r="R478" s="684"/>
      <c r="S478" s="684"/>
      <c r="T478" s="684"/>
      <c r="U478" s="684"/>
      <c r="V478" s="684"/>
      <c r="W478" s="684"/>
      <c r="X478" s="684"/>
      <c r="Y478" s="684"/>
      <c r="Z478" s="684"/>
    </row>
    <row r="479" spans="1:26" ht="16.5">
      <c r="A479" s="684"/>
      <c r="B479" s="684"/>
      <c r="C479" s="684"/>
      <c r="D479" s="684"/>
      <c r="E479" s="684"/>
      <c r="F479" s="684"/>
      <c r="G479" s="684"/>
      <c r="H479" s="684"/>
      <c r="I479" s="684"/>
      <c r="J479" s="684"/>
      <c r="K479" s="684"/>
      <c r="L479" s="684"/>
      <c r="M479" s="684"/>
      <c r="N479" s="684"/>
      <c r="O479" s="684"/>
      <c r="P479" s="684"/>
      <c r="Q479" s="684"/>
      <c r="R479" s="684"/>
      <c r="S479" s="684"/>
      <c r="T479" s="684"/>
      <c r="U479" s="684"/>
      <c r="V479" s="684"/>
      <c r="W479" s="684"/>
      <c r="X479" s="684"/>
      <c r="Y479" s="684"/>
      <c r="Z479" s="684"/>
    </row>
    <row r="480" spans="1:26" ht="16.5">
      <c r="A480" s="684"/>
      <c r="B480" s="684"/>
      <c r="C480" s="684"/>
      <c r="D480" s="684"/>
      <c r="E480" s="684"/>
      <c r="F480" s="684"/>
      <c r="G480" s="684"/>
      <c r="H480" s="684"/>
      <c r="I480" s="684"/>
      <c r="J480" s="684"/>
      <c r="K480" s="684"/>
      <c r="L480" s="684"/>
      <c r="M480" s="684"/>
      <c r="N480" s="684"/>
      <c r="O480" s="684"/>
      <c r="P480" s="684"/>
      <c r="Q480" s="684"/>
      <c r="R480" s="684"/>
      <c r="S480" s="684"/>
      <c r="T480" s="684"/>
      <c r="U480" s="684"/>
      <c r="V480" s="684"/>
      <c r="W480" s="684"/>
      <c r="X480" s="684"/>
      <c r="Y480" s="684"/>
      <c r="Z480" s="684"/>
    </row>
    <row r="481" spans="1:26" ht="16.5">
      <c r="A481" s="684"/>
      <c r="B481" s="684"/>
      <c r="C481" s="684"/>
      <c r="D481" s="684"/>
      <c r="E481" s="684"/>
      <c r="F481" s="684"/>
      <c r="G481" s="684"/>
      <c r="H481" s="684"/>
      <c r="I481" s="684"/>
      <c r="J481" s="684"/>
      <c r="K481" s="684"/>
      <c r="L481" s="684"/>
      <c r="M481" s="684"/>
      <c r="N481" s="684"/>
      <c r="O481" s="684"/>
      <c r="P481" s="684"/>
      <c r="Q481" s="684"/>
      <c r="R481" s="684"/>
      <c r="S481" s="684"/>
      <c r="T481" s="684"/>
      <c r="U481" s="684"/>
      <c r="V481" s="684"/>
      <c r="W481" s="684"/>
      <c r="X481" s="684"/>
      <c r="Y481" s="684"/>
      <c r="Z481" s="684"/>
    </row>
    <row r="482" spans="1:26" ht="16.5">
      <c r="A482" s="684"/>
      <c r="B482" s="684"/>
      <c r="C482" s="684"/>
      <c r="D482" s="684"/>
      <c r="E482" s="684"/>
      <c r="F482" s="684"/>
      <c r="G482" s="684"/>
      <c r="H482" s="684"/>
      <c r="I482" s="684"/>
      <c r="J482" s="684"/>
      <c r="K482" s="684"/>
      <c r="L482" s="684"/>
      <c r="M482" s="684"/>
      <c r="N482" s="684"/>
      <c r="O482" s="684"/>
      <c r="P482" s="684"/>
      <c r="Q482" s="684"/>
      <c r="R482" s="684"/>
      <c r="S482" s="684"/>
      <c r="T482" s="684"/>
      <c r="U482" s="684"/>
      <c r="V482" s="684"/>
      <c r="W482" s="684"/>
      <c r="X482" s="684"/>
      <c r="Y482" s="684"/>
      <c r="Z482" s="684"/>
    </row>
    <row r="483" spans="1:26" ht="16.5">
      <c r="A483" s="684"/>
      <c r="B483" s="684"/>
      <c r="C483" s="684"/>
      <c r="D483" s="684"/>
      <c r="E483" s="684"/>
      <c r="F483" s="684"/>
      <c r="G483" s="684"/>
      <c r="H483" s="684"/>
      <c r="I483" s="684"/>
      <c r="J483" s="684"/>
      <c r="K483" s="684"/>
      <c r="L483" s="684"/>
      <c r="M483" s="684"/>
      <c r="N483" s="684"/>
      <c r="O483" s="684"/>
      <c r="P483" s="684"/>
      <c r="Q483" s="684"/>
      <c r="R483" s="684"/>
      <c r="S483" s="684"/>
      <c r="T483" s="684"/>
      <c r="U483" s="684"/>
      <c r="V483" s="684"/>
      <c r="W483" s="684"/>
      <c r="X483" s="684"/>
      <c r="Y483" s="684"/>
      <c r="Z483" s="684"/>
    </row>
    <row r="484" spans="1:26" ht="16.5">
      <c r="A484" s="684"/>
      <c r="B484" s="684"/>
      <c r="C484" s="684"/>
      <c r="D484" s="684"/>
      <c r="E484" s="684"/>
      <c r="F484" s="684"/>
      <c r="G484" s="684"/>
      <c r="H484" s="684"/>
      <c r="I484" s="684"/>
      <c r="J484" s="684"/>
      <c r="K484" s="684"/>
      <c r="L484" s="684"/>
      <c r="M484" s="684"/>
      <c r="N484" s="684"/>
      <c r="O484" s="684"/>
      <c r="P484" s="684"/>
      <c r="Q484" s="684"/>
      <c r="R484" s="684"/>
      <c r="S484" s="684"/>
      <c r="T484" s="684"/>
      <c r="U484" s="684"/>
      <c r="V484" s="684"/>
      <c r="W484" s="684"/>
      <c r="X484" s="684"/>
      <c r="Y484" s="684"/>
      <c r="Z484" s="684"/>
    </row>
    <row r="485" spans="1:26" ht="16.5">
      <c r="A485" s="684"/>
      <c r="B485" s="684"/>
      <c r="C485" s="684"/>
      <c r="D485" s="684"/>
      <c r="E485" s="684"/>
      <c r="F485" s="684"/>
      <c r="G485" s="684"/>
      <c r="H485" s="684"/>
      <c r="I485" s="684"/>
      <c r="J485" s="684"/>
      <c r="K485" s="684"/>
      <c r="L485" s="684"/>
      <c r="M485" s="684"/>
      <c r="N485" s="684"/>
      <c r="O485" s="684"/>
      <c r="P485" s="684"/>
      <c r="Q485" s="684"/>
      <c r="R485" s="684"/>
      <c r="S485" s="684"/>
      <c r="T485" s="684"/>
      <c r="U485" s="684"/>
      <c r="V485" s="684"/>
      <c r="W485" s="684"/>
      <c r="X485" s="684"/>
      <c r="Y485" s="684"/>
      <c r="Z485" s="684"/>
    </row>
    <row r="486" spans="1:26" ht="16.5">
      <c r="A486" s="684"/>
      <c r="B486" s="684"/>
      <c r="C486" s="684"/>
      <c r="D486" s="684"/>
      <c r="E486" s="684"/>
      <c r="F486" s="684"/>
      <c r="G486" s="684"/>
      <c r="H486" s="684"/>
      <c r="I486" s="684"/>
      <c r="J486" s="684"/>
      <c r="K486" s="684"/>
      <c r="L486" s="684"/>
      <c r="M486" s="684"/>
      <c r="N486" s="684"/>
      <c r="O486" s="684"/>
      <c r="P486" s="684"/>
      <c r="Q486" s="684"/>
      <c r="R486" s="684"/>
      <c r="S486" s="684"/>
      <c r="T486" s="684"/>
      <c r="U486" s="684"/>
      <c r="V486" s="684"/>
      <c r="W486" s="684"/>
      <c r="X486" s="684"/>
      <c r="Y486" s="684"/>
      <c r="Z486" s="684"/>
    </row>
    <row r="487" spans="1:26" ht="16.5">
      <c r="A487" s="684"/>
      <c r="B487" s="684"/>
      <c r="C487" s="684"/>
      <c r="D487" s="684"/>
      <c r="E487" s="684"/>
      <c r="F487" s="684"/>
      <c r="G487" s="684"/>
      <c r="H487" s="684"/>
      <c r="I487" s="684"/>
      <c r="J487" s="684"/>
      <c r="K487" s="684"/>
      <c r="L487" s="684"/>
      <c r="M487" s="684"/>
      <c r="N487" s="684"/>
      <c r="O487" s="684"/>
      <c r="P487" s="684"/>
      <c r="Q487" s="684"/>
      <c r="R487" s="684"/>
      <c r="S487" s="684"/>
      <c r="T487" s="684"/>
      <c r="U487" s="684"/>
      <c r="V487" s="684"/>
      <c r="W487" s="684"/>
      <c r="X487" s="684"/>
      <c r="Y487" s="684"/>
      <c r="Z487" s="684"/>
    </row>
    <row r="488" spans="1:26" ht="16.5">
      <c r="A488" s="684"/>
      <c r="B488" s="684"/>
      <c r="C488" s="684"/>
      <c r="D488" s="684"/>
      <c r="E488" s="684"/>
      <c r="F488" s="684"/>
      <c r="G488" s="684"/>
      <c r="H488" s="684"/>
      <c r="I488" s="684"/>
      <c r="J488" s="684"/>
      <c r="K488" s="684"/>
      <c r="L488" s="684"/>
      <c r="M488" s="684"/>
      <c r="N488" s="684"/>
      <c r="O488" s="684"/>
      <c r="P488" s="684"/>
      <c r="Q488" s="684"/>
      <c r="R488" s="684"/>
      <c r="S488" s="684"/>
      <c r="T488" s="684"/>
      <c r="U488" s="684"/>
      <c r="V488" s="684"/>
      <c r="W488" s="684"/>
      <c r="X488" s="684"/>
      <c r="Y488" s="684"/>
      <c r="Z488" s="684"/>
    </row>
    <row r="489" spans="1:26" ht="16.5">
      <c r="A489" s="684"/>
      <c r="B489" s="684"/>
      <c r="C489" s="684"/>
      <c r="D489" s="684"/>
      <c r="E489" s="684"/>
      <c r="F489" s="684"/>
      <c r="G489" s="684"/>
      <c r="H489" s="684"/>
      <c r="I489" s="684"/>
      <c r="J489" s="684"/>
      <c r="K489" s="684"/>
      <c r="L489" s="684"/>
      <c r="M489" s="684"/>
      <c r="N489" s="684"/>
      <c r="O489" s="684"/>
      <c r="P489" s="684"/>
      <c r="Q489" s="684"/>
      <c r="R489" s="684"/>
      <c r="S489" s="684"/>
      <c r="T489" s="684"/>
      <c r="U489" s="684"/>
      <c r="V489" s="684"/>
      <c r="W489" s="684"/>
      <c r="X489" s="684"/>
      <c r="Y489" s="684"/>
      <c r="Z489" s="684"/>
    </row>
    <row r="490" spans="1:26" ht="16.5">
      <c r="A490" s="684"/>
      <c r="B490" s="684"/>
      <c r="C490" s="684"/>
      <c r="D490" s="684"/>
      <c r="E490" s="684"/>
      <c r="F490" s="684"/>
      <c r="G490" s="684"/>
      <c r="H490" s="684"/>
      <c r="I490" s="684"/>
      <c r="J490" s="684"/>
      <c r="K490" s="684"/>
      <c r="L490" s="684"/>
      <c r="M490" s="684"/>
      <c r="N490" s="684"/>
      <c r="O490" s="684"/>
      <c r="P490" s="684"/>
      <c r="Q490" s="684"/>
      <c r="R490" s="684"/>
      <c r="S490" s="684"/>
      <c r="T490" s="684"/>
      <c r="U490" s="684"/>
      <c r="V490" s="684"/>
      <c r="W490" s="684"/>
      <c r="X490" s="684"/>
      <c r="Y490" s="684"/>
      <c r="Z490" s="684"/>
    </row>
    <row r="491" spans="1:26" ht="16.5">
      <c r="A491" s="684"/>
      <c r="B491" s="684"/>
      <c r="C491" s="684"/>
      <c r="D491" s="684"/>
      <c r="E491" s="684"/>
      <c r="F491" s="684"/>
      <c r="G491" s="684"/>
      <c r="H491" s="684"/>
      <c r="I491" s="684"/>
      <c r="J491" s="684"/>
      <c r="K491" s="684"/>
      <c r="L491" s="684"/>
      <c r="M491" s="684"/>
      <c r="N491" s="684"/>
      <c r="O491" s="684"/>
      <c r="P491" s="684"/>
      <c r="Q491" s="684"/>
      <c r="R491" s="684"/>
      <c r="S491" s="684"/>
      <c r="T491" s="684"/>
      <c r="U491" s="684"/>
      <c r="V491" s="684"/>
      <c r="W491" s="684"/>
      <c r="X491" s="684"/>
      <c r="Y491" s="684"/>
      <c r="Z491" s="684"/>
    </row>
    <row r="492" spans="1:26" ht="16.5">
      <c r="A492" s="684"/>
      <c r="B492" s="684"/>
      <c r="C492" s="684"/>
      <c r="D492" s="684"/>
      <c r="E492" s="684"/>
      <c r="F492" s="684"/>
      <c r="G492" s="684"/>
      <c r="H492" s="684"/>
      <c r="I492" s="684"/>
      <c r="J492" s="684"/>
      <c r="K492" s="684"/>
      <c r="L492" s="684"/>
      <c r="M492" s="684"/>
      <c r="N492" s="684"/>
      <c r="O492" s="684"/>
      <c r="P492" s="684"/>
      <c r="Q492" s="684"/>
      <c r="R492" s="684"/>
      <c r="S492" s="684"/>
      <c r="T492" s="684"/>
      <c r="U492" s="684"/>
      <c r="V492" s="684"/>
      <c r="W492" s="684"/>
      <c r="X492" s="684"/>
      <c r="Y492" s="684"/>
      <c r="Z492" s="684"/>
    </row>
    <row r="493" spans="1:26" ht="16.5">
      <c r="A493" s="684"/>
      <c r="B493" s="684"/>
      <c r="C493" s="684"/>
      <c r="D493" s="684"/>
      <c r="E493" s="684"/>
      <c r="F493" s="684"/>
      <c r="G493" s="684"/>
      <c r="H493" s="684"/>
      <c r="I493" s="684"/>
      <c r="J493" s="684"/>
      <c r="K493" s="684"/>
      <c r="L493" s="684"/>
      <c r="M493" s="684"/>
      <c r="N493" s="684"/>
      <c r="O493" s="684"/>
      <c r="P493" s="684"/>
      <c r="Q493" s="684"/>
      <c r="R493" s="684"/>
      <c r="S493" s="684"/>
      <c r="T493" s="684"/>
      <c r="U493" s="684"/>
      <c r="V493" s="684"/>
      <c r="W493" s="684"/>
      <c r="X493" s="684"/>
      <c r="Y493" s="684"/>
      <c r="Z493" s="684"/>
    </row>
    <row r="494" spans="1:26" ht="16.5">
      <c r="A494" s="684"/>
      <c r="B494" s="684"/>
      <c r="C494" s="684"/>
      <c r="D494" s="684"/>
      <c r="E494" s="684"/>
      <c r="F494" s="684"/>
      <c r="G494" s="684"/>
      <c r="H494" s="684"/>
      <c r="I494" s="684"/>
      <c r="J494" s="684"/>
      <c r="K494" s="684"/>
      <c r="L494" s="684"/>
      <c r="M494" s="684"/>
      <c r="N494" s="684"/>
      <c r="O494" s="684"/>
      <c r="P494" s="684"/>
      <c r="Q494" s="684"/>
      <c r="R494" s="684"/>
      <c r="S494" s="684"/>
      <c r="T494" s="684"/>
      <c r="U494" s="684"/>
      <c r="V494" s="684"/>
      <c r="W494" s="684"/>
      <c r="X494" s="684"/>
      <c r="Y494" s="684"/>
      <c r="Z494" s="684"/>
    </row>
    <row r="495" spans="1:26" ht="16.5">
      <c r="A495" s="684"/>
      <c r="B495" s="684"/>
      <c r="C495" s="684"/>
      <c r="D495" s="684"/>
      <c r="E495" s="684"/>
      <c r="F495" s="684"/>
      <c r="G495" s="684"/>
      <c r="H495" s="684"/>
      <c r="I495" s="684"/>
      <c r="J495" s="684"/>
      <c r="K495" s="684"/>
      <c r="L495" s="684"/>
      <c r="M495" s="684"/>
      <c r="N495" s="684"/>
      <c r="O495" s="684"/>
      <c r="P495" s="684"/>
      <c r="Q495" s="684"/>
      <c r="R495" s="684"/>
      <c r="S495" s="684"/>
      <c r="T495" s="684"/>
      <c r="U495" s="684"/>
      <c r="V495" s="684"/>
      <c r="W495" s="684"/>
      <c r="X495" s="684"/>
      <c r="Y495" s="684"/>
      <c r="Z495" s="684"/>
    </row>
    <row r="496" spans="1:26" ht="16.5">
      <c r="A496" s="684"/>
      <c r="B496" s="684"/>
      <c r="C496" s="684"/>
      <c r="D496" s="684"/>
      <c r="E496" s="684"/>
      <c r="F496" s="684"/>
      <c r="G496" s="684"/>
      <c r="H496" s="684"/>
      <c r="I496" s="684"/>
      <c r="J496" s="684"/>
      <c r="K496" s="684"/>
      <c r="L496" s="684"/>
      <c r="M496" s="684"/>
      <c r="N496" s="684"/>
      <c r="O496" s="684"/>
      <c r="P496" s="684"/>
      <c r="Q496" s="684"/>
      <c r="R496" s="684"/>
      <c r="S496" s="684"/>
      <c r="T496" s="684"/>
      <c r="U496" s="684"/>
      <c r="V496" s="684"/>
      <c r="W496" s="684"/>
      <c r="X496" s="684"/>
      <c r="Y496" s="684"/>
      <c r="Z496" s="684"/>
    </row>
    <row r="497" spans="1:26" ht="16.5">
      <c r="A497" s="684"/>
      <c r="B497" s="684"/>
      <c r="C497" s="684"/>
      <c r="D497" s="684"/>
      <c r="E497" s="684"/>
      <c r="F497" s="684"/>
      <c r="G497" s="684"/>
      <c r="H497" s="684"/>
      <c r="I497" s="684"/>
      <c r="J497" s="684"/>
      <c r="K497" s="684"/>
      <c r="L497" s="684"/>
      <c r="M497" s="684"/>
      <c r="N497" s="684"/>
      <c r="O497" s="684"/>
      <c r="P497" s="684"/>
      <c r="Q497" s="684"/>
      <c r="R497" s="684"/>
      <c r="S497" s="684"/>
      <c r="T497" s="684"/>
      <c r="U497" s="684"/>
      <c r="V497" s="684"/>
      <c r="W497" s="684"/>
      <c r="X497" s="684"/>
      <c r="Y497" s="684"/>
      <c r="Z497" s="684"/>
    </row>
    <row r="498" spans="1:26" ht="16.5">
      <c r="A498" s="684"/>
      <c r="B498" s="684"/>
      <c r="C498" s="684"/>
      <c r="D498" s="684"/>
      <c r="E498" s="684"/>
      <c r="F498" s="684"/>
      <c r="G498" s="684"/>
      <c r="H498" s="684"/>
      <c r="I498" s="684"/>
      <c r="J498" s="684"/>
      <c r="K498" s="684"/>
      <c r="L498" s="684"/>
      <c r="M498" s="684"/>
      <c r="N498" s="684"/>
      <c r="O498" s="684"/>
      <c r="P498" s="684"/>
      <c r="Q498" s="684"/>
      <c r="R498" s="684"/>
      <c r="S498" s="684"/>
      <c r="T498" s="684"/>
      <c r="U498" s="684"/>
      <c r="V498" s="684"/>
      <c r="W498" s="684"/>
      <c r="X498" s="684"/>
      <c r="Y498" s="684"/>
      <c r="Z498" s="684"/>
    </row>
    <row r="499" spans="1:26" ht="16.5">
      <c r="A499" s="684"/>
      <c r="B499" s="684"/>
      <c r="C499" s="684"/>
      <c r="D499" s="684"/>
      <c r="E499" s="684"/>
      <c r="F499" s="684"/>
      <c r="G499" s="684"/>
      <c r="H499" s="684"/>
      <c r="I499" s="684"/>
      <c r="J499" s="684"/>
      <c r="K499" s="684"/>
      <c r="L499" s="684"/>
      <c r="M499" s="684"/>
      <c r="N499" s="684"/>
      <c r="O499" s="684"/>
      <c r="P499" s="684"/>
      <c r="Q499" s="684"/>
      <c r="R499" s="684"/>
      <c r="S499" s="684"/>
      <c r="T499" s="684"/>
      <c r="U499" s="684"/>
      <c r="V499" s="684"/>
      <c r="W499" s="684"/>
      <c r="X499" s="684"/>
      <c r="Y499" s="684"/>
      <c r="Z499" s="684"/>
    </row>
    <row r="500" spans="1:26" ht="16.5">
      <c r="A500" s="684"/>
      <c r="B500" s="684"/>
      <c r="C500" s="684"/>
      <c r="D500" s="684"/>
      <c r="E500" s="684"/>
      <c r="F500" s="684"/>
      <c r="G500" s="684"/>
      <c r="H500" s="684"/>
      <c r="I500" s="684"/>
      <c r="J500" s="684"/>
      <c r="K500" s="684"/>
      <c r="L500" s="684"/>
      <c r="M500" s="684"/>
      <c r="N500" s="684"/>
      <c r="O500" s="684"/>
      <c r="P500" s="684"/>
      <c r="Q500" s="684"/>
      <c r="R500" s="684"/>
      <c r="S500" s="684"/>
      <c r="T500" s="684"/>
      <c r="U500" s="684"/>
      <c r="V500" s="684"/>
      <c r="W500" s="684"/>
      <c r="X500" s="684"/>
      <c r="Y500" s="684"/>
      <c r="Z500" s="684"/>
    </row>
    <row r="501" spans="1:26" ht="16.5">
      <c r="A501" s="684"/>
      <c r="B501" s="684"/>
      <c r="C501" s="684"/>
      <c r="D501" s="684"/>
      <c r="E501" s="684"/>
      <c r="F501" s="684"/>
      <c r="G501" s="684"/>
      <c r="H501" s="684"/>
      <c r="I501" s="684"/>
      <c r="J501" s="684"/>
      <c r="K501" s="684"/>
      <c r="L501" s="684"/>
      <c r="M501" s="684"/>
      <c r="N501" s="684"/>
      <c r="O501" s="684"/>
      <c r="P501" s="684"/>
      <c r="Q501" s="684"/>
      <c r="R501" s="684"/>
      <c r="S501" s="684"/>
      <c r="T501" s="684"/>
      <c r="U501" s="684"/>
      <c r="V501" s="684"/>
      <c r="W501" s="684"/>
      <c r="X501" s="684"/>
      <c r="Y501" s="684"/>
      <c r="Z501" s="684"/>
    </row>
    <row r="502" spans="1:26" ht="16.5">
      <c r="A502" s="684"/>
      <c r="B502" s="684"/>
      <c r="C502" s="684"/>
      <c r="D502" s="684"/>
      <c r="E502" s="684"/>
      <c r="F502" s="684"/>
      <c r="G502" s="684"/>
      <c r="H502" s="684"/>
      <c r="I502" s="684"/>
      <c r="J502" s="684"/>
      <c r="K502" s="684"/>
      <c r="L502" s="684"/>
      <c r="M502" s="684"/>
      <c r="N502" s="684"/>
      <c r="O502" s="684"/>
      <c r="P502" s="684"/>
      <c r="Q502" s="684"/>
      <c r="R502" s="684"/>
      <c r="S502" s="684"/>
      <c r="T502" s="684"/>
      <c r="U502" s="684"/>
      <c r="V502" s="684"/>
      <c r="W502" s="684"/>
      <c r="X502" s="684"/>
      <c r="Y502" s="684"/>
      <c r="Z502" s="684"/>
    </row>
    <row r="503" spans="1:26" ht="16.5">
      <c r="A503" s="684"/>
      <c r="B503" s="684"/>
      <c r="C503" s="684"/>
      <c r="D503" s="684"/>
      <c r="E503" s="684"/>
      <c r="F503" s="684"/>
      <c r="G503" s="684"/>
      <c r="H503" s="684"/>
      <c r="I503" s="684"/>
      <c r="J503" s="684"/>
      <c r="K503" s="684"/>
      <c r="L503" s="684"/>
      <c r="M503" s="684"/>
      <c r="N503" s="684"/>
      <c r="O503" s="684"/>
      <c r="P503" s="684"/>
      <c r="Q503" s="684"/>
      <c r="R503" s="684"/>
      <c r="S503" s="684"/>
      <c r="T503" s="684"/>
      <c r="U503" s="684"/>
      <c r="V503" s="684"/>
      <c r="W503" s="684"/>
      <c r="X503" s="684"/>
      <c r="Y503" s="684"/>
      <c r="Z503" s="684"/>
    </row>
    <row r="504" spans="1:26" ht="16.5">
      <c r="A504" s="684"/>
      <c r="B504" s="684"/>
      <c r="C504" s="684"/>
      <c r="D504" s="684"/>
      <c r="E504" s="684"/>
      <c r="F504" s="684"/>
      <c r="G504" s="684"/>
      <c r="H504" s="684"/>
      <c r="I504" s="684"/>
      <c r="J504" s="684"/>
      <c r="K504" s="684"/>
      <c r="L504" s="684"/>
      <c r="M504" s="684"/>
      <c r="N504" s="684"/>
      <c r="O504" s="684"/>
      <c r="P504" s="684"/>
      <c r="Q504" s="684"/>
      <c r="R504" s="684"/>
      <c r="S504" s="684"/>
      <c r="T504" s="684"/>
      <c r="U504" s="684"/>
      <c r="V504" s="684"/>
      <c r="W504" s="684"/>
      <c r="X504" s="684"/>
      <c r="Y504" s="684"/>
      <c r="Z504" s="684"/>
    </row>
    <row r="505" spans="1:26" ht="16.5">
      <c r="A505" s="684"/>
      <c r="B505" s="684"/>
      <c r="C505" s="684"/>
      <c r="D505" s="684"/>
      <c r="E505" s="684"/>
      <c r="F505" s="684"/>
      <c r="G505" s="684"/>
      <c r="H505" s="684"/>
      <c r="I505" s="684"/>
      <c r="J505" s="684"/>
      <c r="K505" s="684"/>
      <c r="L505" s="684"/>
      <c r="M505" s="684"/>
      <c r="N505" s="684"/>
      <c r="O505" s="684"/>
      <c r="P505" s="684"/>
      <c r="Q505" s="684"/>
      <c r="R505" s="684"/>
      <c r="S505" s="684"/>
      <c r="T505" s="684"/>
      <c r="U505" s="684"/>
      <c r="V505" s="684"/>
      <c r="W505" s="684"/>
      <c r="X505" s="684"/>
      <c r="Y505" s="684"/>
      <c r="Z505" s="684"/>
    </row>
    <row r="506" spans="1:26" ht="16.5">
      <c r="A506" s="684"/>
      <c r="B506" s="684"/>
      <c r="C506" s="684"/>
      <c r="D506" s="684"/>
      <c r="E506" s="684"/>
      <c r="F506" s="684"/>
      <c r="G506" s="684"/>
      <c r="H506" s="684"/>
      <c r="I506" s="684"/>
      <c r="J506" s="684"/>
      <c r="K506" s="684"/>
      <c r="L506" s="684"/>
      <c r="M506" s="684"/>
      <c r="N506" s="684"/>
      <c r="O506" s="684"/>
      <c r="P506" s="684"/>
      <c r="Q506" s="684"/>
      <c r="R506" s="684"/>
      <c r="S506" s="684"/>
      <c r="T506" s="684"/>
      <c r="U506" s="684"/>
      <c r="V506" s="684"/>
      <c r="W506" s="684"/>
      <c r="X506" s="684"/>
      <c r="Y506" s="684"/>
      <c r="Z506" s="684"/>
    </row>
    <row r="507" spans="1:26" ht="16.5">
      <c r="A507" s="684"/>
      <c r="B507" s="684"/>
      <c r="C507" s="684"/>
      <c r="D507" s="684"/>
      <c r="E507" s="684"/>
      <c r="F507" s="684"/>
      <c r="G507" s="684"/>
      <c r="H507" s="684"/>
      <c r="I507" s="684"/>
      <c r="J507" s="684"/>
      <c r="K507" s="684"/>
      <c r="L507" s="684"/>
      <c r="M507" s="684"/>
      <c r="N507" s="684"/>
      <c r="O507" s="684"/>
      <c r="P507" s="684"/>
      <c r="Q507" s="684"/>
      <c r="R507" s="684"/>
      <c r="S507" s="684"/>
      <c r="T507" s="684"/>
      <c r="U507" s="684"/>
      <c r="V507" s="684"/>
      <c r="W507" s="684"/>
      <c r="X507" s="684"/>
      <c r="Y507" s="684"/>
      <c r="Z507" s="684"/>
    </row>
    <row r="508" spans="1:26" ht="16.5">
      <c r="A508" s="684"/>
      <c r="B508" s="684"/>
      <c r="C508" s="684"/>
      <c r="D508" s="684"/>
      <c r="E508" s="684"/>
      <c r="F508" s="684"/>
      <c r="G508" s="684"/>
      <c r="H508" s="684"/>
      <c r="I508" s="684"/>
      <c r="J508" s="684"/>
      <c r="K508" s="684"/>
      <c r="L508" s="684"/>
      <c r="M508" s="684"/>
      <c r="N508" s="684"/>
      <c r="O508" s="684"/>
      <c r="P508" s="684"/>
      <c r="Q508" s="684"/>
      <c r="R508" s="684"/>
      <c r="S508" s="684"/>
      <c r="T508" s="684"/>
      <c r="U508" s="684"/>
      <c r="V508" s="684"/>
      <c r="W508" s="684"/>
      <c r="X508" s="684"/>
      <c r="Y508" s="684"/>
      <c r="Z508" s="684"/>
    </row>
    <row r="509" spans="1:26" ht="16.5">
      <c r="A509" s="684"/>
      <c r="B509" s="684"/>
      <c r="C509" s="684"/>
      <c r="D509" s="684"/>
      <c r="E509" s="684"/>
      <c r="F509" s="684"/>
      <c r="G509" s="684"/>
      <c r="H509" s="684"/>
      <c r="I509" s="684"/>
      <c r="J509" s="684"/>
      <c r="K509" s="684"/>
      <c r="L509" s="684"/>
      <c r="M509" s="684"/>
      <c r="N509" s="684"/>
      <c r="O509" s="684"/>
      <c r="P509" s="684"/>
      <c r="Q509" s="684"/>
      <c r="R509" s="684"/>
      <c r="S509" s="684"/>
      <c r="T509" s="684"/>
      <c r="U509" s="684"/>
      <c r="V509" s="684"/>
      <c r="W509" s="684"/>
      <c r="X509" s="684"/>
      <c r="Y509" s="684"/>
      <c r="Z509" s="684"/>
    </row>
    <row r="510" spans="1:26" ht="16.5">
      <c r="A510" s="684"/>
      <c r="B510" s="684"/>
      <c r="C510" s="684"/>
      <c r="D510" s="684"/>
      <c r="E510" s="684"/>
      <c r="F510" s="684"/>
      <c r="G510" s="684"/>
      <c r="H510" s="684"/>
      <c r="I510" s="684"/>
      <c r="J510" s="684"/>
      <c r="K510" s="684"/>
      <c r="L510" s="684"/>
      <c r="M510" s="684"/>
      <c r="N510" s="684"/>
      <c r="O510" s="684"/>
      <c r="P510" s="684"/>
      <c r="Q510" s="684"/>
      <c r="R510" s="684"/>
      <c r="S510" s="684"/>
      <c r="T510" s="684"/>
      <c r="U510" s="684"/>
      <c r="V510" s="684"/>
      <c r="W510" s="684"/>
      <c r="X510" s="684"/>
      <c r="Y510" s="684"/>
      <c r="Z510" s="684"/>
    </row>
    <row r="511" spans="1:26" ht="16.5">
      <c r="A511" s="684"/>
      <c r="B511" s="684"/>
      <c r="C511" s="684"/>
      <c r="D511" s="684"/>
      <c r="E511" s="684"/>
      <c r="F511" s="684"/>
      <c r="G511" s="684"/>
      <c r="H511" s="684"/>
      <c r="I511" s="684"/>
      <c r="J511" s="684"/>
      <c r="K511" s="684"/>
      <c r="L511" s="684"/>
      <c r="M511" s="684"/>
      <c r="N511" s="684"/>
      <c r="O511" s="684"/>
      <c r="P511" s="684"/>
      <c r="Q511" s="684"/>
      <c r="R511" s="684"/>
      <c r="S511" s="684"/>
      <c r="T511" s="684"/>
      <c r="U511" s="684"/>
      <c r="V511" s="684"/>
      <c r="W511" s="684"/>
      <c r="X511" s="684"/>
      <c r="Y511" s="684"/>
      <c r="Z511" s="684"/>
    </row>
    <row r="512" spans="1:26" ht="16.5">
      <c r="A512" s="684"/>
      <c r="B512" s="684"/>
      <c r="C512" s="684"/>
      <c r="D512" s="684"/>
      <c r="E512" s="684"/>
      <c r="F512" s="684"/>
      <c r="G512" s="684"/>
      <c r="H512" s="684"/>
      <c r="I512" s="684"/>
      <c r="J512" s="684"/>
      <c r="K512" s="684"/>
      <c r="L512" s="684"/>
      <c r="M512" s="684"/>
      <c r="N512" s="684"/>
      <c r="O512" s="684"/>
      <c r="P512" s="684"/>
      <c r="Q512" s="684"/>
      <c r="R512" s="684"/>
      <c r="S512" s="684"/>
      <c r="T512" s="684"/>
      <c r="U512" s="684"/>
      <c r="V512" s="684"/>
      <c r="W512" s="684"/>
      <c r="X512" s="684"/>
      <c r="Y512" s="684"/>
      <c r="Z512" s="684"/>
    </row>
    <row r="513" spans="1:26" ht="16.5">
      <c r="A513" s="684"/>
      <c r="B513" s="684"/>
      <c r="C513" s="684"/>
      <c r="D513" s="684"/>
      <c r="E513" s="684"/>
      <c r="F513" s="684"/>
      <c r="G513" s="684"/>
      <c r="H513" s="684"/>
      <c r="I513" s="684"/>
      <c r="J513" s="684"/>
      <c r="K513" s="684"/>
      <c r="L513" s="684"/>
      <c r="M513" s="684"/>
      <c r="N513" s="684"/>
      <c r="O513" s="684"/>
      <c r="P513" s="684"/>
      <c r="Q513" s="684"/>
      <c r="R513" s="684"/>
      <c r="S513" s="684"/>
      <c r="T513" s="684"/>
      <c r="U513" s="684"/>
      <c r="V513" s="684"/>
      <c r="W513" s="684"/>
      <c r="X513" s="684"/>
      <c r="Y513" s="684"/>
      <c r="Z513" s="684"/>
    </row>
    <row r="514" spans="1:26" ht="16.5">
      <c r="A514" s="684"/>
      <c r="B514" s="684"/>
      <c r="C514" s="684"/>
      <c r="D514" s="684"/>
      <c r="E514" s="684"/>
      <c r="F514" s="684"/>
      <c r="G514" s="684"/>
      <c r="H514" s="684"/>
      <c r="I514" s="684"/>
      <c r="J514" s="684"/>
      <c r="K514" s="684"/>
      <c r="L514" s="684"/>
      <c r="M514" s="684"/>
      <c r="N514" s="684"/>
      <c r="O514" s="684"/>
      <c r="P514" s="684"/>
      <c r="Q514" s="684"/>
      <c r="R514" s="684"/>
      <c r="S514" s="684"/>
      <c r="T514" s="684"/>
      <c r="U514" s="684"/>
      <c r="V514" s="684"/>
      <c r="W514" s="684"/>
      <c r="X514" s="684"/>
      <c r="Y514" s="684"/>
      <c r="Z514" s="684"/>
    </row>
    <row r="515" spans="1:26" ht="16.5">
      <c r="A515" s="684"/>
      <c r="B515" s="684"/>
      <c r="C515" s="684"/>
      <c r="D515" s="684"/>
      <c r="E515" s="684"/>
      <c r="F515" s="684"/>
      <c r="G515" s="684"/>
      <c r="H515" s="684"/>
      <c r="I515" s="684"/>
      <c r="J515" s="684"/>
      <c r="K515" s="684"/>
      <c r="L515" s="684"/>
      <c r="M515" s="684"/>
      <c r="N515" s="684"/>
      <c r="O515" s="684"/>
      <c r="P515" s="684"/>
      <c r="Q515" s="684"/>
      <c r="R515" s="684"/>
      <c r="S515" s="684"/>
      <c r="T515" s="684"/>
      <c r="U515" s="684"/>
      <c r="V515" s="684"/>
      <c r="W515" s="684"/>
      <c r="X515" s="684"/>
      <c r="Y515" s="684"/>
      <c r="Z515" s="684"/>
    </row>
    <row r="516" spans="1:26" ht="16.5">
      <c r="A516" s="684"/>
      <c r="B516" s="684"/>
      <c r="C516" s="684"/>
      <c r="D516" s="684"/>
      <c r="E516" s="684"/>
      <c r="F516" s="684"/>
      <c r="G516" s="684"/>
      <c r="H516" s="684"/>
      <c r="I516" s="684"/>
      <c r="J516" s="684"/>
      <c r="K516" s="684"/>
      <c r="L516" s="684"/>
      <c r="M516" s="684"/>
      <c r="N516" s="684"/>
      <c r="O516" s="684"/>
      <c r="P516" s="684"/>
      <c r="Q516" s="684"/>
      <c r="R516" s="684"/>
      <c r="S516" s="684"/>
      <c r="T516" s="684"/>
      <c r="U516" s="684"/>
      <c r="V516" s="684"/>
      <c r="W516" s="684"/>
      <c r="X516" s="684"/>
      <c r="Y516" s="684"/>
      <c r="Z516" s="684"/>
    </row>
    <row r="517" spans="1:26" ht="16.5">
      <c r="A517" s="684"/>
      <c r="B517" s="684"/>
      <c r="C517" s="684"/>
      <c r="D517" s="684"/>
      <c r="E517" s="684"/>
      <c r="F517" s="684"/>
      <c r="G517" s="684"/>
      <c r="H517" s="684"/>
      <c r="I517" s="684"/>
      <c r="J517" s="684"/>
      <c r="K517" s="684"/>
      <c r="L517" s="684"/>
      <c r="M517" s="684"/>
      <c r="N517" s="684"/>
      <c r="O517" s="684"/>
      <c r="P517" s="684"/>
      <c r="Q517" s="684"/>
      <c r="R517" s="684"/>
      <c r="S517" s="684"/>
      <c r="T517" s="684"/>
      <c r="U517" s="684"/>
      <c r="V517" s="684"/>
      <c r="W517" s="684"/>
      <c r="X517" s="684"/>
      <c r="Y517" s="684"/>
      <c r="Z517" s="684"/>
    </row>
    <row r="518" spans="1:26" ht="16.5">
      <c r="A518" s="684"/>
      <c r="B518" s="684"/>
      <c r="C518" s="684"/>
      <c r="D518" s="684"/>
      <c r="E518" s="684"/>
      <c r="F518" s="684"/>
      <c r="G518" s="684"/>
      <c r="H518" s="684"/>
      <c r="I518" s="684"/>
      <c r="J518" s="684"/>
      <c r="K518" s="684"/>
      <c r="L518" s="684"/>
      <c r="M518" s="684"/>
      <c r="N518" s="684"/>
      <c r="O518" s="684"/>
      <c r="P518" s="684"/>
      <c r="Q518" s="684"/>
      <c r="R518" s="684"/>
      <c r="S518" s="684"/>
      <c r="T518" s="684"/>
      <c r="U518" s="684"/>
      <c r="V518" s="684"/>
      <c r="W518" s="684"/>
      <c r="X518" s="684"/>
      <c r="Y518" s="684"/>
      <c r="Z518" s="684"/>
    </row>
    <row r="519" spans="1:26" ht="16.5">
      <c r="A519" s="684"/>
      <c r="B519" s="684"/>
      <c r="C519" s="684"/>
      <c r="D519" s="684"/>
      <c r="E519" s="684"/>
      <c r="F519" s="684"/>
      <c r="G519" s="684"/>
      <c r="H519" s="684"/>
      <c r="I519" s="684"/>
      <c r="J519" s="684"/>
      <c r="K519" s="684"/>
      <c r="L519" s="684"/>
      <c r="M519" s="684"/>
      <c r="N519" s="684"/>
      <c r="O519" s="684"/>
      <c r="P519" s="684"/>
      <c r="Q519" s="684"/>
      <c r="R519" s="684"/>
      <c r="S519" s="684"/>
      <c r="T519" s="684"/>
      <c r="U519" s="684"/>
      <c r="V519" s="684"/>
      <c r="W519" s="684"/>
      <c r="X519" s="684"/>
      <c r="Y519" s="684"/>
      <c r="Z519" s="684"/>
    </row>
    <row r="520" spans="1:26" ht="16.5">
      <c r="A520" s="684"/>
      <c r="B520" s="684"/>
      <c r="C520" s="684"/>
      <c r="D520" s="684"/>
      <c r="E520" s="684"/>
      <c r="F520" s="684"/>
      <c r="G520" s="684"/>
      <c r="H520" s="684"/>
      <c r="I520" s="684"/>
      <c r="J520" s="684"/>
      <c r="K520" s="684"/>
      <c r="L520" s="684"/>
      <c r="M520" s="684"/>
      <c r="N520" s="684"/>
      <c r="O520" s="684"/>
      <c r="P520" s="684"/>
      <c r="Q520" s="684"/>
      <c r="R520" s="684"/>
      <c r="S520" s="684"/>
      <c r="T520" s="684"/>
      <c r="U520" s="684"/>
      <c r="V520" s="684"/>
      <c r="W520" s="684"/>
      <c r="X520" s="684"/>
      <c r="Y520" s="684"/>
      <c r="Z520" s="684"/>
    </row>
    <row r="521" spans="1:26" ht="16.5">
      <c r="A521" s="684"/>
      <c r="B521" s="684"/>
      <c r="C521" s="684"/>
      <c r="D521" s="684"/>
      <c r="E521" s="684"/>
      <c r="F521" s="684"/>
      <c r="G521" s="684"/>
      <c r="H521" s="684"/>
      <c r="I521" s="684"/>
      <c r="J521" s="684"/>
      <c r="K521" s="684"/>
      <c r="L521" s="684"/>
      <c r="M521" s="684"/>
      <c r="N521" s="684"/>
      <c r="O521" s="684"/>
      <c r="P521" s="684"/>
      <c r="Q521" s="684"/>
      <c r="R521" s="684"/>
      <c r="S521" s="684"/>
      <c r="T521" s="684"/>
      <c r="U521" s="684"/>
      <c r="V521" s="684"/>
      <c r="W521" s="684"/>
      <c r="X521" s="684"/>
      <c r="Y521" s="684"/>
      <c r="Z521" s="684"/>
    </row>
    <row r="522" spans="1:26" ht="16.5">
      <c r="A522" s="684"/>
      <c r="B522" s="684"/>
      <c r="C522" s="684"/>
      <c r="D522" s="684"/>
      <c r="E522" s="684"/>
      <c r="F522" s="684"/>
      <c r="G522" s="684"/>
      <c r="H522" s="684"/>
      <c r="I522" s="684"/>
      <c r="J522" s="684"/>
      <c r="K522" s="684"/>
      <c r="L522" s="684"/>
      <c r="M522" s="684"/>
      <c r="N522" s="684"/>
      <c r="O522" s="684"/>
      <c r="P522" s="684"/>
      <c r="Q522" s="684"/>
      <c r="R522" s="684"/>
      <c r="S522" s="684"/>
      <c r="T522" s="684"/>
      <c r="U522" s="684"/>
      <c r="V522" s="684"/>
      <c r="W522" s="684"/>
      <c r="X522" s="684"/>
      <c r="Y522" s="684"/>
      <c r="Z522" s="684"/>
    </row>
    <row r="523" spans="1:26" ht="16.5">
      <c r="A523" s="684"/>
      <c r="B523" s="684"/>
      <c r="C523" s="684"/>
      <c r="D523" s="684"/>
      <c r="E523" s="684"/>
      <c r="F523" s="684"/>
      <c r="G523" s="684"/>
      <c r="H523" s="684"/>
      <c r="I523" s="684"/>
      <c r="J523" s="684"/>
      <c r="K523" s="684"/>
      <c r="L523" s="684"/>
      <c r="M523" s="684"/>
      <c r="N523" s="684"/>
      <c r="O523" s="684"/>
      <c r="P523" s="684"/>
      <c r="Q523" s="684"/>
      <c r="R523" s="684"/>
      <c r="S523" s="684"/>
      <c r="T523" s="684"/>
      <c r="U523" s="684"/>
      <c r="V523" s="684"/>
      <c r="W523" s="684"/>
      <c r="X523" s="684"/>
      <c r="Y523" s="684"/>
      <c r="Z523" s="684"/>
    </row>
    <row r="524" spans="1:26" ht="16.5">
      <c r="A524" s="684"/>
      <c r="B524" s="684"/>
      <c r="C524" s="684"/>
      <c r="D524" s="684"/>
      <c r="E524" s="684"/>
      <c r="F524" s="684"/>
      <c r="G524" s="684"/>
      <c r="H524" s="684"/>
      <c r="I524" s="684"/>
      <c r="J524" s="684"/>
      <c r="K524" s="684"/>
      <c r="L524" s="684"/>
      <c r="M524" s="684"/>
      <c r="N524" s="684"/>
      <c r="O524" s="684"/>
      <c r="P524" s="684"/>
      <c r="Q524" s="684"/>
      <c r="R524" s="684"/>
      <c r="S524" s="684"/>
      <c r="T524" s="684"/>
      <c r="U524" s="684"/>
      <c r="V524" s="684"/>
      <c r="W524" s="684"/>
      <c r="X524" s="684"/>
      <c r="Y524" s="684"/>
      <c r="Z524" s="684"/>
    </row>
    <row r="525" spans="1:26" ht="16.5">
      <c r="A525" s="684"/>
      <c r="B525" s="684"/>
      <c r="C525" s="684"/>
      <c r="D525" s="684"/>
      <c r="E525" s="684"/>
      <c r="F525" s="684"/>
      <c r="G525" s="684"/>
      <c r="H525" s="684"/>
      <c r="I525" s="684"/>
      <c r="J525" s="684"/>
      <c r="K525" s="684"/>
      <c r="L525" s="684"/>
      <c r="M525" s="684"/>
      <c r="N525" s="684"/>
      <c r="O525" s="684"/>
      <c r="P525" s="684"/>
      <c r="Q525" s="684"/>
      <c r="R525" s="684"/>
      <c r="S525" s="684"/>
      <c r="T525" s="684"/>
      <c r="U525" s="684"/>
      <c r="V525" s="684"/>
      <c r="W525" s="684"/>
      <c r="X525" s="684"/>
      <c r="Y525" s="684"/>
      <c r="Z525" s="684"/>
    </row>
    <row r="526" spans="1:26" ht="16.5">
      <c r="A526" s="684"/>
      <c r="B526" s="684"/>
      <c r="C526" s="684"/>
      <c r="D526" s="684"/>
      <c r="E526" s="684"/>
      <c r="F526" s="684"/>
      <c r="G526" s="684"/>
      <c r="H526" s="684"/>
      <c r="I526" s="684"/>
      <c r="J526" s="684"/>
      <c r="K526" s="684"/>
      <c r="L526" s="684"/>
      <c r="M526" s="684"/>
      <c r="N526" s="684"/>
      <c r="O526" s="684"/>
      <c r="P526" s="684"/>
      <c r="Q526" s="684"/>
      <c r="R526" s="684"/>
      <c r="S526" s="684"/>
      <c r="T526" s="684"/>
      <c r="U526" s="684"/>
      <c r="V526" s="684"/>
      <c r="W526" s="684"/>
      <c r="X526" s="684"/>
      <c r="Y526" s="684"/>
      <c r="Z526" s="684"/>
    </row>
    <row r="527" spans="1:26" ht="16.5">
      <c r="A527" s="684"/>
      <c r="B527" s="684"/>
      <c r="C527" s="684"/>
      <c r="D527" s="684"/>
      <c r="E527" s="684"/>
      <c r="F527" s="684"/>
      <c r="G527" s="684"/>
      <c r="H527" s="684"/>
      <c r="I527" s="684"/>
      <c r="J527" s="684"/>
      <c r="K527" s="684"/>
      <c r="L527" s="684"/>
      <c r="M527" s="684"/>
      <c r="N527" s="684"/>
      <c r="O527" s="684"/>
      <c r="P527" s="684"/>
      <c r="Q527" s="684"/>
      <c r="R527" s="684"/>
      <c r="S527" s="684"/>
      <c r="T527" s="684"/>
      <c r="U527" s="684"/>
      <c r="V527" s="684"/>
      <c r="W527" s="684"/>
      <c r="X527" s="684"/>
      <c r="Y527" s="684"/>
      <c r="Z527" s="684"/>
    </row>
    <row r="528" spans="1:26" ht="16.5">
      <c r="A528" s="684"/>
      <c r="B528" s="684"/>
      <c r="C528" s="684"/>
      <c r="D528" s="684"/>
      <c r="E528" s="684"/>
      <c r="F528" s="684"/>
      <c r="G528" s="684"/>
      <c r="H528" s="684"/>
      <c r="I528" s="684"/>
      <c r="J528" s="684"/>
      <c r="K528" s="684"/>
      <c r="L528" s="684"/>
      <c r="M528" s="684"/>
      <c r="N528" s="684"/>
      <c r="O528" s="684"/>
      <c r="P528" s="684"/>
      <c r="Q528" s="684"/>
      <c r="R528" s="684"/>
      <c r="S528" s="684"/>
      <c r="T528" s="684"/>
      <c r="U528" s="684"/>
      <c r="V528" s="684"/>
      <c r="W528" s="684"/>
      <c r="X528" s="684"/>
      <c r="Y528" s="684"/>
      <c r="Z528" s="684"/>
    </row>
    <row r="529" spans="1:26" ht="16.5">
      <c r="A529" s="684"/>
      <c r="B529" s="684"/>
      <c r="C529" s="684"/>
      <c r="D529" s="684"/>
      <c r="E529" s="684"/>
      <c r="F529" s="684"/>
      <c r="G529" s="684"/>
      <c r="H529" s="684"/>
      <c r="I529" s="684"/>
      <c r="J529" s="684"/>
      <c r="K529" s="684"/>
      <c r="L529" s="684"/>
      <c r="M529" s="684"/>
      <c r="N529" s="684"/>
      <c r="O529" s="684"/>
      <c r="P529" s="684"/>
      <c r="Q529" s="684"/>
      <c r="R529" s="684"/>
      <c r="S529" s="684"/>
      <c r="T529" s="684"/>
      <c r="U529" s="684"/>
      <c r="V529" s="684"/>
      <c r="W529" s="684"/>
      <c r="X529" s="684"/>
      <c r="Y529" s="684"/>
      <c r="Z529" s="684"/>
    </row>
    <row r="530" spans="1:26" ht="16.5">
      <c r="A530" s="684"/>
      <c r="B530" s="684"/>
      <c r="C530" s="684"/>
      <c r="D530" s="684"/>
      <c r="E530" s="684"/>
      <c r="F530" s="684"/>
      <c r="G530" s="684"/>
      <c r="H530" s="684"/>
      <c r="I530" s="684"/>
      <c r="J530" s="684"/>
      <c r="K530" s="684"/>
      <c r="L530" s="684"/>
      <c r="M530" s="684"/>
      <c r="N530" s="684"/>
      <c r="O530" s="684"/>
      <c r="P530" s="684"/>
      <c r="Q530" s="684"/>
      <c r="R530" s="684"/>
      <c r="S530" s="684"/>
      <c r="T530" s="684"/>
      <c r="U530" s="684"/>
      <c r="V530" s="684"/>
      <c r="W530" s="684"/>
      <c r="X530" s="684"/>
      <c r="Y530" s="684"/>
      <c r="Z530" s="684"/>
    </row>
    <row r="531" spans="1:26" ht="16.5">
      <c r="A531" s="684"/>
      <c r="B531" s="684"/>
      <c r="C531" s="684"/>
      <c r="D531" s="684"/>
      <c r="E531" s="684"/>
      <c r="F531" s="684"/>
      <c r="G531" s="684"/>
      <c r="H531" s="684"/>
      <c r="I531" s="684"/>
      <c r="J531" s="684"/>
      <c r="K531" s="684"/>
      <c r="L531" s="684"/>
      <c r="M531" s="684"/>
      <c r="N531" s="684"/>
      <c r="O531" s="684"/>
      <c r="P531" s="684"/>
      <c r="Q531" s="684"/>
      <c r="R531" s="684"/>
      <c r="S531" s="684"/>
      <c r="T531" s="684"/>
      <c r="U531" s="684"/>
      <c r="V531" s="684"/>
      <c r="W531" s="684"/>
      <c r="X531" s="684"/>
      <c r="Y531" s="684"/>
      <c r="Z531" s="684"/>
    </row>
    <row r="532" spans="1:26" ht="16.5">
      <c r="A532" s="684"/>
      <c r="B532" s="684"/>
      <c r="C532" s="684"/>
      <c r="D532" s="684"/>
      <c r="E532" s="684"/>
      <c r="F532" s="684"/>
      <c r="G532" s="684"/>
      <c r="H532" s="684"/>
      <c r="I532" s="684"/>
      <c r="J532" s="684"/>
      <c r="K532" s="684"/>
      <c r="L532" s="684"/>
      <c r="M532" s="684"/>
      <c r="N532" s="684"/>
      <c r="O532" s="684"/>
      <c r="P532" s="684"/>
      <c r="Q532" s="684"/>
      <c r="R532" s="684"/>
      <c r="S532" s="684"/>
      <c r="T532" s="684"/>
      <c r="U532" s="684"/>
      <c r="V532" s="684"/>
      <c r="W532" s="684"/>
      <c r="X532" s="684"/>
      <c r="Y532" s="684"/>
      <c r="Z532" s="684"/>
    </row>
    <row r="533" spans="1:26" ht="16.5">
      <c r="A533" s="684"/>
      <c r="B533" s="684"/>
      <c r="C533" s="684"/>
      <c r="D533" s="684"/>
      <c r="E533" s="684"/>
      <c r="F533" s="684"/>
      <c r="G533" s="684"/>
      <c r="H533" s="684"/>
      <c r="I533" s="684"/>
      <c r="J533" s="684"/>
      <c r="K533" s="684"/>
      <c r="L533" s="684"/>
      <c r="M533" s="684"/>
      <c r="N533" s="684"/>
      <c r="O533" s="684"/>
      <c r="P533" s="684"/>
      <c r="Q533" s="684"/>
      <c r="R533" s="684"/>
      <c r="S533" s="684"/>
      <c r="T533" s="684"/>
      <c r="U533" s="684"/>
      <c r="V533" s="684"/>
      <c r="W533" s="684"/>
      <c r="X533" s="684"/>
      <c r="Y533" s="684"/>
      <c r="Z533" s="684"/>
    </row>
    <row r="534" spans="1:26" ht="16.5">
      <c r="A534" s="684"/>
      <c r="B534" s="684"/>
      <c r="C534" s="684"/>
      <c r="D534" s="684"/>
      <c r="E534" s="684"/>
      <c r="F534" s="684"/>
      <c r="G534" s="684"/>
      <c r="H534" s="684"/>
      <c r="I534" s="684"/>
      <c r="J534" s="684"/>
      <c r="K534" s="684"/>
      <c r="L534" s="684"/>
      <c r="M534" s="684"/>
      <c r="N534" s="684"/>
      <c r="O534" s="684"/>
      <c r="P534" s="684"/>
      <c r="Q534" s="684"/>
      <c r="R534" s="684"/>
      <c r="S534" s="684"/>
      <c r="T534" s="684"/>
      <c r="U534" s="684"/>
      <c r="V534" s="684"/>
      <c r="W534" s="684"/>
      <c r="X534" s="684"/>
      <c r="Y534" s="684"/>
      <c r="Z534" s="684"/>
    </row>
    <row r="535" spans="1:26" ht="16.5">
      <c r="A535" s="684"/>
      <c r="B535" s="684"/>
      <c r="C535" s="684"/>
      <c r="D535" s="684"/>
      <c r="E535" s="684"/>
      <c r="F535" s="684"/>
      <c r="G535" s="684"/>
      <c r="H535" s="684"/>
      <c r="I535" s="684"/>
      <c r="J535" s="684"/>
      <c r="K535" s="684"/>
      <c r="L535" s="684"/>
      <c r="M535" s="684"/>
      <c r="N535" s="684"/>
      <c r="O535" s="684"/>
      <c r="P535" s="684"/>
      <c r="Q535" s="684"/>
      <c r="R535" s="684"/>
      <c r="S535" s="684"/>
      <c r="T535" s="684"/>
      <c r="U535" s="684"/>
      <c r="V535" s="684"/>
      <c r="W535" s="684"/>
      <c r="X535" s="684"/>
      <c r="Y535" s="684"/>
      <c r="Z535" s="684"/>
    </row>
    <row r="536" spans="1:26" ht="16.5">
      <c r="A536" s="684"/>
      <c r="B536" s="684"/>
      <c r="C536" s="684"/>
      <c r="D536" s="684"/>
      <c r="E536" s="684"/>
      <c r="F536" s="684"/>
      <c r="G536" s="684"/>
      <c r="H536" s="684"/>
      <c r="I536" s="684"/>
      <c r="J536" s="684"/>
      <c r="K536" s="684"/>
      <c r="L536" s="684"/>
      <c r="M536" s="684"/>
      <c r="N536" s="684"/>
      <c r="O536" s="684"/>
      <c r="P536" s="684"/>
      <c r="Q536" s="684"/>
      <c r="R536" s="684"/>
      <c r="S536" s="684"/>
      <c r="T536" s="684"/>
      <c r="U536" s="684"/>
      <c r="V536" s="684"/>
      <c r="W536" s="684"/>
      <c r="X536" s="684"/>
      <c r="Y536" s="684"/>
      <c r="Z536" s="684"/>
    </row>
    <row r="537" spans="1:26" ht="16.5">
      <c r="A537" s="684"/>
      <c r="B537" s="684"/>
      <c r="C537" s="684"/>
      <c r="D537" s="684"/>
      <c r="E537" s="684"/>
      <c r="F537" s="684"/>
      <c r="G537" s="684"/>
      <c r="H537" s="684"/>
      <c r="I537" s="684"/>
      <c r="J537" s="684"/>
      <c r="K537" s="684"/>
      <c r="L537" s="684"/>
      <c r="M537" s="684"/>
      <c r="N537" s="684"/>
      <c r="O537" s="684"/>
      <c r="P537" s="684"/>
      <c r="Q537" s="684"/>
      <c r="R537" s="684"/>
      <c r="S537" s="684"/>
      <c r="T537" s="684"/>
      <c r="U537" s="684"/>
      <c r="V537" s="684"/>
      <c r="W537" s="684"/>
      <c r="X537" s="684"/>
      <c r="Y537" s="684"/>
      <c r="Z537" s="684"/>
    </row>
    <row r="538" spans="1:26" ht="16.5">
      <c r="A538" s="684"/>
      <c r="B538" s="684"/>
      <c r="C538" s="684"/>
      <c r="D538" s="684"/>
      <c r="E538" s="684"/>
      <c r="F538" s="684"/>
      <c r="G538" s="684"/>
      <c r="H538" s="684"/>
      <c r="I538" s="684"/>
      <c r="J538" s="684"/>
      <c r="K538" s="684"/>
      <c r="L538" s="684"/>
      <c r="M538" s="684"/>
      <c r="N538" s="684"/>
      <c r="O538" s="684"/>
      <c r="P538" s="684"/>
      <c r="Q538" s="684"/>
      <c r="R538" s="684"/>
      <c r="S538" s="684"/>
      <c r="T538" s="684"/>
      <c r="U538" s="684"/>
      <c r="V538" s="684"/>
      <c r="W538" s="684"/>
      <c r="X538" s="684"/>
      <c r="Y538" s="684"/>
      <c r="Z538" s="684"/>
    </row>
    <row r="539" spans="1:26" ht="16.5">
      <c r="A539" s="684"/>
      <c r="B539" s="684"/>
      <c r="C539" s="684"/>
      <c r="D539" s="684"/>
      <c r="E539" s="684"/>
      <c r="F539" s="684"/>
      <c r="G539" s="684"/>
      <c r="H539" s="684"/>
      <c r="I539" s="684"/>
      <c r="J539" s="684"/>
      <c r="K539" s="684"/>
      <c r="L539" s="684"/>
      <c r="M539" s="684"/>
      <c r="N539" s="684"/>
      <c r="O539" s="684"/>
      <c r="P539" s="684"/>
      <c r="Q539" s="684"/>
      <c r="R539" s="684"/>
      <c r="S539" s="684"/>
      <c r="T539" s="684"/>
      <c r="U539" s="684"/>
      <c r="V539" s="684"/>
      <c r="W539" s="684"/>
      <c r="X539" s="684"/>
      <c r="Y539" s="684"/>
      <c r="Z539" s="684"/>
    </row>
    <row r="540" spans="1:26" ht="16.5">
      <c r="A540" s="684"/>
      <c r="B540" s="684"/>
      <c r="C540" s="684"/>
      <c r="D540" s="684"/>
      <c r="E540" s="684"/>
      <c r="F540" s="684"/>
      <c r="G540" s="684"/>
      <c r="H540" s="684"/>
      <c r="I540" s="684"/>
      <c r="J540" s="684"/>
      <c r="K540" s="684"/>
      <c r="L540" s="684"/>
      <c r="M540" s="684"/>
      <c r="N540" s="684"/>
      <c r="O540" s="684"/>
      <c r="P540" s="684"/>
      <c r="Q540" s="684"/>
      <c r="R540" s="684"/>
      <c r="S540" s="684"/>
      <c r="T540" s="684"/>
      <c r="U540" s="684"/>
      <c r="V540" s="684"/>
      <c r="W540" s="684"/>
      <c r="X540" s="684"/>
      <c r="Y540" s="684"/>
      <c r="Z540" s="684"/>
    </row>
    <row r="541" spans="1:26" ht="16.5">
      <c r="A541" s="684"/>
      <c r="B541" s="684"/>
      <c r="C541" s="684"/>
      <c r="D541" s="684"/>
      <c r="E541" s="684"/>
      <c r="F541" s="684"/>
      <c r="G541" s="684"/>
      <c r="H541" s="684"/>
      <c r="I541" s="684"/>
      <c r="J541" s="684"/>
      <c r="K541" s="684"/>
      <c r="L541" s="684"/>
      <c r="M541" s="684"/>
      <c r="N541" s="684"/>
      <c r="O541" s="684"/>
      <c r="P541" s="684"/>
      <c r="Q541" s="684"/>
      <c r="R541" s="684"/>
      <c r="S541" s="684"/>
      <c r="T541" s="684"/>
      <c r="U541" s="684"/>
      <c r="V541" s="684"/>
      <c r="W541" s="684"/>
      <c r="X541" s="684"/>
      <c r="Y541" s="684"/>
      <c r="Z541" s="684"/>
    </row>
    <row r="542" spans="1:26" ht="16.5">
      <c r="A542" s="684"/>
      <c r="B542" s="684"/>
      <c r="C542" s="684"/>
      <c r="D542" s="684"/>
      <c r="E542" s="684"/>
      <c r="F542" s="684"/>
      <c r="G542" s="684"/>
      <c r="H542" s="684"/>
      <c r="I542" s="684"/>
      <c r="J542" s="684"/>
      <c r="K542" s="684"/>
      <c r="L542" s="684"/>
      <c r="M542" s="684"/>
      <c r="N542" s="684"/>
      <c r="O542" s="684"/>
      <c r="P542" s="684"/>
      <c r="Q542" s="684"/>
      <c r="R542" s="684"/>
      <c r="S542" s="684"/>
      <c r="T542" s="684"/>
      <c r="U542" s="684"/>
      <c r="V542" s="684"/>
      <c r="W542" s="684"/>
      <c r="X542" s="684"/>
      <c r="Y542" s="684"/>
      <c r="Z542" s="684"/>
    </row>
    <row r="543" spans="1:26" ht="16.5">
      <c r="A543" s="684"/>
      <c r="B543" s="684"/>
      <c r="C543" s="684"/>
      <c r="D543" s="684"/>
      <c r="E543" s="684"/>
      <c r="F543" s="684"/>
      <c r="G543" s="684"/>
      <c r="H543" s="684"/>
      <c r="I543" s="684"/>
      <c r="J543" s="684"/>
      <c r="K543" s="684"/>
      <c r="L543" s="684"/>
      <c r="M543" s="684"/>
      <c r="N543" s="684"/>
      <c r="O543" s="684"/>
      <c r="P543" s="684"/>
      <c r="Q543" s="684"/>
      <c r="R543" s="684"/>
      <c r="S543" s="684"/>
      <c r="T543" s="684"/>
      <c r="U543" s="684"/>
      <c r="V543" s="684"/>
      <c r="W543" s="684"/>
      <c r="X543" s="684"/>
      <c r="Y543" s="684"/>
      <c r="Z543" s="684"/>
    </row>
    <row r="544" spans="1:26" ht="16.5">
      <c r="A544" s="684"/>
      <c r="B544" s="684"/>
      <c r="C544" s="684"/>
      <c r="D544" s="684"/>
      <c r="E544" s="684"/>
      <c r="F544" s="684"/>
      <c r="G544" s="684"/>
      <c r="H544" s="684"/>
      <c r="I544" s="684"/>
      <c r="J544" s="684"/>
      <c r="K544" s="684"/>
      <c r="L544" s="684"/>
      <c r="M544" s="684"/>
      <c r="N544" s="684"/>
      <c r="O544" s="684"/>
      <c r="P544" s="684"/>
      <c r="Q544" s="684"/>
      <c r="R544" s="684"/>
      <c r="S544" s="684"/>
      <c r="T544" s="684"/>
      <c r="U544" s="684"/>
      <c r="V544" s="684"/>
      <c r="W544" s="684"/>
      <c r="X544" s="684"/>
      <c r="Y544" s="684"/>
      <c r="Z544" s="684"/>
    </row>
    <row r="545" spans="1:26" ht="16.5">
      <c r="A545" s="684"/>
      <c r="B545" s="684"/>
      <c r="C545" s="684"/>
      <c r="D545" s="684"/>
      <c r="E545" s="684"/>
      <c r="F545" s="684"/>
      <c r="G545" s="684"/>
      <c r="H545" s="684"/>
      <c r="I545" s="684"/>
      <c r="J545" s="684"/>
      <c r="K545" s="684"/>
      <c r="L545" s="684"/>
      <c r="M545" s="684"/>
      <c r="N545" s="684"/>
      <c r="O545" s="684"/>
      <c r="P545" s="684"/>
      <c r="Q545" s="684"/>
      <c r="R545" s="684"/>
      <c r="S545" s="684"/>
      <c r="T545" s="684"/>
      <c r="U545" s="684"/>
      <c r="V545" s="684"/>
      <c r="W545" s="684"/>
      <c r="X545" s="684"/>
      <c r="Y545" s="684"/>
      <c r="Z545" s="684"/>
    </row>
    <row r="546" spans="1:26" ht="16.5">
      <c r="A546" s="684"/>
      <c r="B546" s="684"/>
      <c r="C546" s="684"/>
      <c r="D546" s="684"/>
      <c r="E546" s="684"/>
      <c r="F546" s="684"/>
      <c r="G546" s="684"/>
      <c r="H546" s="684"/>
      <c r="I546" s="684"/>
      <c r="J546" s="684"/>
      <c r="K546" s="684"/>
      <c r="L546" s="684"/>
      <c r="M546" s="684"/>
      <c r="N546" s="684"/>
      <c r="O546" s="684"/>
      <c r="P546" s="684"/>
      <c r="Q546" s="684"/>
      <c r="R546" s="684"/>
      <c r="S546" s="684"/>
      <c r="T546" s="684"/>
      <c r="U546" s="684"/>
      <c r="V546" s="684"/>
      <c r="W546" s="684"/>
      <c r="X546" s="684"/>
      <c r="Y546" s="684"/>
      <c r="Z546" s="684"/>
    </row>
    <row r="547" spans="1:26" ht="16.5">
      <c r="A547" s="684"/>
      <c r="B547" s="684"/>
      <c r="C547" s="684"/>
      <c r="D547" s="684"/>
      <c r="E547" s="684"/>
      <c r="F547" s="684"/>
      <c r="G547" s="684"/>
      <c r="H547" s="684"/>
      <c r="I547" s="684"/>
      <c r="J547" s="684"/>
      <c r="K547" s="684"/>
      <c r="L547" s="684"/>
      <c r="M547" s="684"/>
      <c r="N547" s="684"/>
      <c r="O547" s="684"/>
      <c r="P547" s="684"/>
      <c r="Q547" s="684"/>
      <c r="R547" s="684"/>
      <c r="S547" s="684"/>
      <c r="T547" s="684"/>
      <c r="U547" s="684"/>
      <c r="V547" s="684"/>
      <c r="W547" s="684"/>
      <c r="X547" s="684"/>
      <c r="Y547" s="684"/>
      <c r="Z547" s="684"/>
    </row>
    <row r="548" spans="1:26" ht="16.5">
      <c r="A548" s="684"/>
      <c r="B548" s="684"/>
      <c r="C548" s="684"/>
      <c r="D548" s="684"/>
      <c r="E548" s="684"/>
      <c r="F548" s="684"/>
      <c r="G548" s="684"/>
      <c r="H548" s="684"/>
      <c r="I548" s="684"/>
      <c r="J548" s="684"/>
      <c r="K548" s="684"/>
      <c r="L548" s="684"/>
      <c r="M548" s="684"/>
      <c r="N548" s="684"/>
      <c r="O548" s="684"/>
      <c r="P548" s="684"/>
      <c r="Q548" s="684"/>
      <c r="R548" s="684"/>
      <c r="S548" s="684"/>
      <c r="T548" s="684"/>
      <c r="U548" s="684"/>
      <c r="V548" s="684"/>
      <c r="W548" s="684"/>
      <c r="X548" s="684"/>
      <c r="Y548" s="684"/>
      <c r="Z548" s="684"/>
    </row>
    <row r="549" spans="1:26" ht="16.5">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row>
    <row r="550" spans="1:26" ht="16.5">
      <c r="A550" s="684"/>
      <c r="B550" s="684"/>
      <c r="C550" s="684"/>
      <c r="D550" s="684"/>
      <c r="E550" s="684"/>
      <c r="F550" s="684"/>
      <c r="G550" s="684"/>
      <c r="H550" s="684"/>
      <c r="I550" s="684"/>
      <c r="J550" s="684"/>
      <c r="K550" s="684"/>
      <c r="L550" s="684"/>
      <c r="M550" s="684"/>
      <c r="N550" s="684"/>
      <c r="O550" s="684"/>
      <c r="P550" s="684"/>
      <c r="Q550" s="684"/>
      <c r="R550" s="684"/>
      <c r="S550" s="684"/>
      <c r="T550" s="684"/>
      <c r="U550" s="684"/>
      <c r="V550" s="684"/>
      <c r="W550" s="684"/>
      <c r="X550" s="684"/>
      <c r="Y550" s="684"/>
      <c r="Z550" s="684"/>
    </row>
    <row r="551" spans="1:26" ht="16.5">
      <c r="A551" s="684"/>
      <c r="B551" s="684"/>
      <c r="C551" s="684"/>
      <c r="D551" s="684"/>
      <c r="E551" s="684"/>
      <c r="F551" s="684"/>
      <c r="G551" s="684"/>
      <c r="H551" s="684"/>
      <c r="I551" s="684"/>
      <c r="J551" s="684"/>
      <c r="K551" s="684"/>
      <c r="L551" s="684"/>
      <c r="M551" s="684"/>
      <c r="N551" s="684"/>
      <c r="O551" s="684"/>
      <c r="P551" s="684"/>
      <c r="Q551" s="684"/>
      <c r="R551" s="684"/>
      <c r="S551" s="684"/>
      <c r="T551" s="684"/>
      <c r="U551" s="684"/>
      <c r="V551" s="684"/>
      <c r="W551" s="684"/>
      <c r="X551" s="684"/>
      <c r="Y551" s="684"/>
      <c r="Z551" s="684"/>
    </row>
    <row r="552" spans="1:26" ht="16.5">
      <c r="A552" s="684"/>
      <c r="B552" s="684"/>
      <c r="C552" s="684"/>
      <c r="D552" s="684"/>
      <c r="E552" s="684"/>
      <c r="F552" s="684"/>
      <c r="G552" s="684"/>
      <c r="H552" s="684"/>
      <c r="I552" s="684"/>
      <c r="J552" s="684"/>
      <c r="K552" s="684"/>
      <c r="L552" s="684"/>
      <c r="M552" s="684"/>
      <c r="N552" s="684"/>
      <c r="O552" s="684"/>
      <c r="P552" s="684"/>
      <c r="Q552" s="684"/>
      <c r="R552" s="684"/>
      <c r="S552" s="684"/>
      <c r="T552" s="684"/>
      <c r="U552" s="684"/>
      <c r="V552" s="684"/>
      <c r="W552" s="684"/>
      <c r="X552" s="684"/>
      <c r="Y552" s="684"/>
      <c r="Z552" s="684"/>
    </row>
    <row r="553" spans="1:26" ht="16.5">
      <c r="A553" s="684"/>
      <c r="B553" s="684"/>
      <c r="C553" s="684"/>
      <c r="D553" s="684"/>
      <c r="E553" s="684"/>
      <c r="F553" s="684"/>
      <c r="G553" s="684"/>
      <c r="H553" s="684"/>
      <c r="I553" s="684"/>
      <c r="J553" s="684"/>
      <c r="K553" s="684"/>
      <c r="L553" s="684"/>
      <c r="M553" s="684"/>
      <c r="N553" s="684"/>
      <c r="O553" s="684"/>
      <c r="P553" s="684"/>
      <c r="Q553" s="684"/>
      <c r="R553" s="684"/>
      <c r="S553" s="684"/>
      <c r="T553" s="684"/>
      <c r="U553" s="684"/>
      <c r="V553" s="684"/>
      <c r="W553" s="684"/>
      <c r="X553" s="684"/>
      <c r="Y553" s="684"/>
      <c r="Z553" s="684"/>
    </row>
    <row r="554" spans="1:26" ht="16.5">
      <c r="A554" s="684"/>
      <c r="B554" s="684"/>
      <c r="C554" s="684"/>
      <c r="D554" s="684"/>
      <c r="E554" s="684"/>
      <c r="F554" s="684"/>
      <c r="G554" s="684"/>
      <c r="H554" s="684"/>
      <c r="I554" s="684"/>
      <c r="J554" s="684"/>
      <c r="K554" s="684"/>
      <c r="L554" s="684"/>
      <c r="M554" s="684"/>
      <c r="N554" s="684"/>
      <c r="O554" s="684"/>
      <c r="P554" s="684"/>
      <c r="Q554" s="684"/>
      <c r="R554" s="684"/>
      <c r="S554" s="684"/>
      <c r="T554" s="684"/>
      <c r="U554" s="684"/>
      <c r="V554" s="684"/>
      <c r="W554" s="684"/>
      <c r="X554" s="684"/>
      <c r="Y554" s="684"/>
      <c r="Z554" s="684"/>
    </row>
    <row r="555" spans="1:26" ht="16.5">
      <c r="A555" s="684"/>
      <c r="B555" s="684"/>
      <c r="C555" s="684"/>
      <c r="D555" s="684"/>
      <c r="E555" s="684"/>
      <c r="F555" s="684"/>
      <c r="G555" s="684"/>
      <c r="H555" s="684"/>
      <c r="I555" s="684"/>
      <c r="J555" s="684"/>
      <c r="K555" s="684"/>
      <c r="L555" s="684"/>
      <c r="M555" s="684"/>
      <c r="N555" s="684"/>
      <c r="O555" s="684"/>
      <c r="P555" s="684"/>
      <c r="Q555" s="684"/>
      <c r="R555" s="684"/>
      <c r="S555" s="684"/>
      <c r="T555" s="684"/>
      <c r="U555" s="684"/>
      <c r="V555" s="684"/>
      <c r="W555" s="684"/>
      <c r="X555" s="684"/>
      <c r="Y555" s="684"/>
      <c r="Z555" s="684"/>
    </row>
    <row r="556" spans="1:26" ht="16.5">
      <c r="A556" s="684"/>
      <c r="B556" s="684"/>
      <c r="C556" s="684"/>
      <c r="D556" s="684"/>
      <c r="E556" s="684"/>
      <c r="F556" s="684"/>
      <c r="G556" s="684"/>
      <c r="H556" s="684"/>
      <c r="I556" s="684"/>
      <c r="J556" s="684"/>
      <c r="K556" s="684"/>
      <c r="L556" s="684"/>
      <c r="M556" s="684"/>
      <c r="N556" s="684"/>
      <c r="O556" s="684"/>
      <c r="P556" s="684"/>
      <c r="Q556" s="684"/>
      <c r="R556" s="684"/>
      <c r="S556" s="684"/>
      <c r="T556" s="684"/>
      <c r="U556" s="684"/>
      <c r="V556" s="684"/>
      <c r="W556" s="684"/>
      <c r="X556" s="684"/>
      <c r="Y556" s="684"/>
      <c r="Z556" s="684"/>
    </row>
    <row r="557" spans="1:26" ht="16.5">
      <c r="A557" s="684"/>
      <c r="B557" s="684"/>
      <c r="C557" s="684"/>
      <c r="D557" s="684"/>
      <c r="E557" s="684"/>
      <c r="F557" s="684"/>
      <c r="G557" s="684"/>
      <c r="H557" s="684"/>
      <c r="I557" s="684"/>
      <c r="J557" s="684"/>
      <c r="K557" s="684"/>
      <c r="L557" s="684"/>
      <c r="M557" s="684"/>
      <c r="N557" s="684"/>
      <c r="O557" s="684"/>
      <c r="P557" s="684"/>
      <c r="Q557" s="684"/>
      <c r="R557" s="684"/>
      <c r="S557" s="684"/>
      <c r="T557" s="684"/>
      <c r="U557" s="684"/>
      <c r="V557" s="684"/>
      <c r="W557" s="684"/>
      <c r="X557" s="684"/>
      <c r="Y557" s="684"/>
      <c r="Z557" s="684"/>
    </row>
    <row r="558" spans="1:26" ht="16.5">
      <c r="A558" s="684"/>
      <c r="B558" s="684"/>
      <c r="C558" s="684"/>
      <c r="D558" s="684"/>
      <c r="E558" s="684"/>
      <c r="F558" s="684"/>
      <c r="G558" s="684"/>
      <c r="H558" s="684"/>
      <c r="I558" s="684"/>
      <c r="J558" s="684"/>
      <c r="K558" s="684"/>
      <c r="L558" s="684"/>
      <c r="M558" s="684"/>
      <c r="N558" s="684"/>
      <c r="O558" s="684"/>
      <c r="P558" s="684"/>
      <c r="Q558" s="684"/>
      <c r="R558" s="684"/>
      <c r="S558" s="684"/>
      <c r="T558" s="684"/>
      <c r="U558" s="684"/>
      <c r="V558" s="684"/>
      <c r="W558" s="684"/>
      <c r="X558" s="684"/>
      <c r="Y558" s="684"/>
      <c r="Z558" s="684"/>
    </row>
    <row r="559" spans="1:26" ht="16.5">
      <c r="A559" s="684"/>
      <c r="B559" s="684"/>
      <c r="C559" s="684"/>
      <c r="D559" s="684"/>
      <c r="E559" s="684"/>
      <c r="F559" s="684"/>
      <c r="G559" s="684"/>
      <c r="H559" s="684"/>
      <c r="I559" s="684"/>
      <c r="J559" s="684"/>
      <c r="K559" s="684"/>
      <c r="L559" s="684"/>
      <c r="M559" s="684"/>
      <c r="N559" s="684"/>
      <c r="O559" s="684"/>
      <c r="P559" s="684"/>
      <c r="Q559" s="684"/>
      <c r="R559" s="684"/>
      <c r="S559" s="684"/>
      <c r="T559" s="684"/>
      <c r="U559" s="684"/>
      <c r="V559" s="684"/>
      <c r="W559" s="684"/>
      <c r="X559" s="684"/>
      <c r="Y559" s="684"/>
      <c r="Z559" s="684"/>
    </row>
    <row r="560" spans="1:26" ht="16.5">
      <c r="A560" s="684"/>
      <c r="B560" s="684"/>
      <c r="C560" s="684"/>
      <c r="D560" s="684"/>
      <c r="E560" s="684"/>
      <c r="F560" s="684"/>
      <c r="G560" s="684"/>
      <c r="H560" s="684"/>
      <c r="I560" s="684"/>
      <c r="J560" s="684"/>
      <c r="K560" s="684"/>
      <c r="L560" s="684"/>
      <c r="M560" s="684"/>
      <c r="N560" s="684"/>
      <c r="O560" s="684"/>
      <c r="P560" s="684"/>
      <c r="Q560" s="684"/>
      <c r="R560" s="684"/>
      <c r="S560" s="684"/>
      <c r="T560" s="684"/>
      <c r="U560" s="684"/>
      <c r="V560" s="684"/>
      <c r="W560" s="684"/>
      <c r="X560" s="684"/>
      <c r="Y560" s="684"/>
      <c r="Z560" s="684"/>
    </row>
    <row r="561" spans="1:26" ht="16.5">
      <c r="A561" s="684"/>
      <c r="B561" s="684"/>
      <c r="C561" s="684"/>
      <c r="D561" s="684"/>
      <c r="E561" s="684"/>
      <c r="F561" s="684"/>
      <c r="G561" s="684"/>
      <c r="H561" s="684"/>
      <c r="I561" s="684"/>
      <c r="J561" s="684"/>
      <c r="K561" s="684"/>
      <c r="L561" s="684"/>
      <c r="M561" s="684"/>
      <c r="N561" s="684"/>
      <c r="O561" s="684"/>
      <c r="P561" s="684"/>
      <c r="Q561" s="684"/>
      <c r="R561" s="684"/>
      <c r="S561" s="684"/>
      <c r="T561" s="684"/>
      <c r="U561" s="684"/>
      <c r="V561" s="684"/>
      <c r="W561" s="684"/>
      <c r="X561" s="684"/>
      <c r="Y561" s="684"/>
      <c r="Z561" s="684"/>
    </row>
    <row r="562" spans="1:26" ht="16.5">
      <c r="A562" s="684"/>
      <c r="B562" s="684"/>
      <c r="C562" s="684"/>
      <c r="D562" s="684"/>
      <c r="E562" s="684"/>
      <c r="F562" s="684"/>
      <c r="G562" s="684"/>
      <c r="H562" s="684"/>
      <c r="I562" s="684"/>
      <c r="J562" s="684"/>
      <c r="K562" s="684"/>
      <c r="L562" s="684"/>
      <c r="M562" s="684"/>
      <c r="N562" s="684"/>
      <c r="O562" s="684"/>
      <c r="P562" s="684"/>
      <c r="Q562" s="684"/>
      <c r="R562" s="684"/>
      <c r="S562" s="684"/>
      <c r="T562" s="684"/>
      <c r="U562" s="684"/>
      <c r="V562" s="684"/>
      <c r="W562" s="684"/>
      <c r="X562" s="684"/>
      <c r="Y562" s="684"/>
      <c r="Z562" s="684"/>
    </row>
    <row r="563" spans="1:26" ht="16.5">
      <c r="A563" s="684"/>
      <c r="B563" s="684"/>
      <c r="C563" s="684"/>
      <c r="D563" s="684"/>
      <c r="E563" s="684"/>
      <c r="F563" s="684"/>
      <c r="G563" s="684"/>
      <c r="H563" s="684"/>
      <c r="I563" s="684"/>
      <c r="J563" s="684"/>
      <c r="K563" s="684"/>
      <c r="L563" s="684"/>
      <c r="M563" s="684"/>
      <c r="N563" s="684"/>
      <c r="O563" s="684"/>
      <c r="P563" s="684"/>
      <c r="Q563" s="684"/>
      <c r="R563" s="684"/>
      <c r="S563" s="684"/>
      <c r="T563" s="684"/>
      <c r="U563" s="684"/>
      <c r="V563" s="684"/>
      <c r="W563" s="684"/>
      <c r="X563" s="684"/>
      <c r="Y563" s="684"/>
      <c r="Z563" s="684"/>
    </row>
    <row r="564" spans="1:26" ht="16.5">
      <c r="A564" s="684"/>
      <c r="B564" s="684"/>
      <c r="C564" s="684"/>
      <c r="D564" s="684"/>
      <c r="E564" s="684"/>
      <c r="F564" s="684"/>
      <c r="G564" s="684"/>
      <c r="H564" s="684"/>
      <c r="I564" s="684"/>
      <c r="J564" s="684"/>
      <c r="K564" s="684"/>
      <c r="L564" s="684"/>
      <c r="M564" s="684"/>
      <c r="N564" s="684"/>
      <c r="O564" s="684"/>
      <c r="P564" s="684"/>
      <c r="Q564" s="684"/>
      <c r="R564" s="684"/>
      <c r="S564" s="684"/>
      <c r="T564" s="684"/>
      <c r="U564" s="684"/>
      <c r="V564" s="684"/>
      <c r="W564" s="684"/>
      <c r="X564" s="684"/>
      <c r="Y564" s="684"/>
      <c r="Z564" s="684"/>
    </row>
    <row r="565" spans="1:26" ht="16.5">
      <c r="A565" s="684"/>
      <c r="B565" s="684"/>
      <c r="C565" s="684"/>
      <c r="D565" s="684"/>
      <c r="E565" s="684"/>
      <c r="F565" s="684"/>
      <c r="G565" s="684"/>
      <c r="H565" s="684"/>
      <c r="I565" s="684"/>
      <c r="J565" s="684"/>
      <c r="K565" s="684"/>
      <c r="L565" s="684"/>
      <c r="M565" s="684"/>
      <c r="N565" s="684"/>
      <c r="O565" s="684"/>
      <c r="P565" s="684"/>
      <c r="Q565" s="684"/>
      <c r="R565" s="684"/>
      <c r="S565" s="684"/>
      <c r="T565" s="684"/>
      <c r="U565" s="684"/>
      <c r="V565" s="684"/>
      <c r="W565" s="684"/>
      <c r="X565" s="684"/>
      <c r="Y565" s="684"/>
      <c r="Z565" s="684"/>
    </row>
    <row r="566" spans="1:26" ht="16.5">
      <c r="A566" s="684"/>
      <c r="B566" s="684"/>
      <c r="C566" s="684"/>
      <c r="D566" s="684"/>
      <c r="E566" s="684"/>
      <c r="F566" s="684"/>
      <c r="G566" s="684"/>
      <c r="H566" s="684"/>
      <c r="I566" s="684"/>
      <c r="J566" s="684"/>
      <c r="K566" s="684"/>
      <c r="L566" s="684"/>
      <c r="M566" s="684"/>
      <c r="N566" s="684"/>
      <c r="O566" s="684"/>
      <c r="P566" s="684"/>
      <c r="Q566" s="684"/>
      <c r="R566" s="684"/>
      <c r="S566" s="684"/>
      <c r="T566" s="684"/>
      <c r="U566" s="684"/>
      <c r="V566" s="684"/>
      <c r="W566" s="684"/>
      <c r="X566" s="684"/>
      <c r="Y566" s="684"/>
      <c r="Z566" s="684"/>
    </row>
    <row r="567" spans="1:26" ht="16.5">
      <c r="A567" s="684"/>
      <c r="B567" s="684"/>
      <c r="C567" s="684"/>
      <c r="D567" s="684"/>
      <c r="E567" s="684"/>
      <c r="F567" s="684"/>
      <c r="G567" s="684"/>
      <c r="H567" s="684"/>
      <c r="I567" s="684"/>
      <c r="J567" s="684"/>
      <c r="K567" s="684"/>
      <c r="L567" s="684"/>
      <c r="M567" s="684"/>
      <c r="N567" s="684"/>
      <c r="O567" s="684"/>
      <c r="P567" s="684"/>
      <c r="Q567" s="684"/>
      <c r="R567" s="684"/>
      <c r="S567" s="684"/>
      <c r="T567" s="684"/>
      <c r="U567" s="684"/>
      <c r="V567" s="684"/>
      <c r="W567" s="684"/>
      <c r="X567" s="684"/>
      <c r="Y567" s="684"/>
      <c r="Z567" s="684"/>
    </row>
    <row r="568" spans="1:26" ht="16.5">
      <c r="A568" s="684"/>
      <c r="B568" s="684"/>
      <c r="C568" s="684"/>
      <c r="D568" s="684"/>
      <c r="E568" s="684"/>
      <c r="F568" s="684"/>
      <c r="G568" s="684"/>
      <c r="H568" s="684"/>
      <c r="I568" s="684"/>
      <c r="J568" s="684"/>
      <c r="K568" s="684"/>
      <c r="L568" s="684"/>
      <c r="M568" s="684"/>
      <c r="N568" s="684"/>
      <c r="O568" s="684"/>
      <c r="P568" s="684"/>
      <c r="Q568" s="684"/>
      <c r="R568" s="684"/>
      <c r="S568" s="684"/>
      <c r="T568" s="684"/>
      <c r="U568" s="684"/>
      <c r="V568" s="684"/>
      <c r="W568" s="684"/>
      <c r="X568" s="684"/>
      <c r="Y568" s="684"/>
      <c r="Z568" s="684"/>
    </row>
    <row r="569" spans="1:26" ht="16.5">
      <c r="A569" s="684"/>
      <c r="B569" s="684"/>
      <c r="C569" s="684"/>
      <c r="D569" s="684"/>
      <c r="E569" s="684"/>
      <c r="F569" s="684"/>
      <c r="G569" s="684"/>
      <c r="H569" s="684"/>
      <c r="I569" s="684"/>
      <c r="J569" s="684"/>
      <c r="K569" s="684"/>
      <c r="L569" s="684"/>
      <c r="M569" s="684"/>
      <c r="N569" s="684"/>
      <c r="O569" s="684"/>
      <c r="P569" s="684"/>
      <c r="Q569" s="684"/>
      <c r="R569" s="684"/>
      <c r="S569" s="684"/>
      <c r="T569" s="684"/>
      <c r="U569" s="684"/>
      <c r="V569" s="684"/>
      <c r="W569" s="684"/>
      <c r="X569" s="684"/>
      <c r="Y569" s="684"/>
      <c r="Z569" s="684"/>
    </row>
    <row r="570" spans="1:26" ht="16.5">
      <c r="A570" s="684"/>
      <c r="B570" s="684"/>
      <c r="C570" s="684"/>
      <c r="D570" s="684"/>
      <c r="E570" s="684"/>
      <c r="F570" s="684"/>
      <c r="G570" s="684"/>
      <c r="H570" s="684"/>
      <c r="I570" s="684"/>
      <c r="J570" s="684"/>
      <c r="K570" s="684"/>
      <c r="L570" s="684"/>
      <c r="M570" s="684"/>
      <c r="N570" s="684"/>
      <c r="O570" s="684"/>
      <c r="P570" s="684"/>
      <c r="Q570" s="684"/>
      <c r="R570" s="684"/>
      <c r="S570" s="684"/>
      <c r="T570" s="684"/>
      <c r="U570" s="684"/>
      <c r="V570" s="684"/>
      <c r="W570" s="684"/>
      <c r="X570" s="684"/>
      <c r="Y570" s="684"/>
      <c r="Z570" s="684"/>
    </row>
    <row r="571" spans="1:26" ht="16.5">
      <c r="A571" s="684"/>
      <c r="B571" s="684"/>
      <c r="C571" s="684"/>
      <c r="D571" s="684"/>
      <c r="E571" s="684"/>
      <c r="F571" s="684"/>
      <c r="G571" s="684"/>
      <c r="H571" s="684"/>
      <c r="I571" s="684"/>
      <c r="J571" s="684"/>
      <c r="K571" s="684"/>
      <c r="L571" s="684"/>
      <c r="M571" s="684"/>
      <c r="N571" s="684"/>
      <c r="O571" s="684"/>
      <c r="P571" s="684"/>
      <c r="Q571" s="684"/>
      <c r="R571" s="684"/>
      <c r="S571" s="684"/>
      <c r="T571" s="684"/>
      <c r="U571" s="684"/>
      <c r="V571" s="684"/>
      <c r="W571" s="684"/>
      <c r="X571" s="684"/>
      <c r="Y571" s="684"/>
      <c r="Z571" s="684"/>
    </row>
    <row r="572" spans="1:26" ht="16.5">
      <c r="A572" s="684"/>
      <c r="B572" s="684"/>
      <c r="C572" s="684"/>
      <c r="D572" s="684"/>
      <c r="E572" s="684"/>
      <c r="F572" s="684"/>
      <c r="G572" s="684"/>
      <c r="H572" s="684"/>
      <c r="I572" s="684"/>
      <c r="J572" s="684"/>
      <c r="K572" s="684"/>
      <c r="L572" s="684"/>
      <c r="M572" s="684"/>
      <c r="N572" s="684"/>
      <c r="O572" s="684"/>
      <c r="P572" s="684"/>
      <c r="Q572" s="684"/>
      <c r="R572" s="684"/>
      <c r="S572" s="684"/>
      <c r="T572" s="684"/>
      <c r="U572" s="684"/>
      <c r="V572" s="684"/>
      <c r="W572" s="684"/>
      <c r="X572" s="684"/>
      <c r="Y572" s="684"/>
      <c r="Z572" s="684"/>
    </row>
    <row r="573" spans="1:26" ht="16.5">
      <c r="A573" s="684"/>
      <c r="B573" s="684"/>
      <c r="C573" s="684"/>
      <c r="D573" s="684"/>
      <c r="E573" s="684"/>
      <c r="F573" s="684"/>
      <c r="G573" s="684"/>
      <c r="H573" s="684"/>
      <c r="I573" s="684"/>
      <c r="J573" s="684"/>
      <c r="K573" s="684"/>
      <c r="L573" s="684"/>
      <c r="M573" s="684"/>
      <c r="N573" s="684"/>
      <c r="O573" s="684"/>
      <c r="P573" s="684"/>
      <c r="Q573" s="684"/>
      <c r="R573" s="684"/>
      <c r="S573" s="684"/>
      <c r="T573" s="684"/>
      <c r="U573" s="684"/>
      <c r="V573" s="684"/>
      <c r="W573" s="684"/>
      <c r="X573" s="684"/>
      <c r="Y573" s="684"/>
      <c r="Z573" s="684"/>
    </row>
    <row r="574" spans="1:26" ht="16.5">
      <c r="A574" s="684"/>
      <c r="B574" s="684"/>
      <c r="C574" s="684"/>
      <c r="D574" s="684"/>
      <c r="E574" s="684"/>
      <c r="F574" s="684"/>
      <c r="G574" s="684"/>
      <c r="H574" s="684"/>
      <c r="I574" s="684"/>
      <c r="J574" s="684"/>
      <c r="K574" s="684"/>
      <c r="L574" s="684"/>
      <c r="M574" s="684"/>
      <c r="N574" s="684"/>
      <c r="O574" s="684"/>
      <c r="P574" s="684"/>
      <c r="Q574" s="684"/>
      <c r="R574" s="684"/>
      <c r="S574" s="684"/>
      <c r="T574" s="684"/>
      <c r="U574" s="684"/>
      <c r="V574" s="684"/>
      <c r="W574" s="684"/>
      <c r="X574" s="684"/>
      <c r="Y574" s="684"/>
      <c r="Z574" s="684"/>
    </row>
    <row r="575" spans="1:26" ht="16.5">
      <c r="A575" s="684"/>
      <c r="B575" s="684"/>
      <c r="C575" s="684"/>
      <c r="D575" s="684"/>
      <c r="E575" s="684"/>
      <c r="F575" s="684"/>
      <c r="G575" s="684"/>
      <c r="H575" s="684"/>
      <c r="I575" s="684"/>
      <c r="J575" s="684"/>
      <c r="K575" s="684"/>
      <c r="L575" s="684"/>
      <c r="M575" s="684"/>
      <c r="N575" s="684"/>
      <c r="O575" s="684"/>
      <c r="P575" s="684"/>
      <c r="Q575" s="684"/>
      <c r="R575" s="684"/>
      <c r="S575" s="684"/>
      <c r="T575" s="684"/>
      <c r="U575" s="684"/>
      <c r="V575" s="684"/>
      <c r="W575" s="684"/>
      <c r="X575" s="684"/>
      <c r="Y575" s="684"/>
      <c r="Z575" s="684"/>
    </row>
    <row r="576" spans="1:26" ht="16.5">
      <c r="A576" s="684"/>
      <c r="B576" s="684"/>
      <c r="C576" s="684"/>
      <c r="D576" s="684"/>
      <c r="E576" s="684"/>
      <c r="F576" s="684"/>
      <c r="G576" s="684"/>
      <c r="H576" s="684"/>
      <c r="I576" s="684"/>
      <c r="J576" s="684"/>
      <c r="K576" s="684"/>
      <c r="L576" s="684"/>
      <c r="M576" s="684"/>
      <c r="N576" s="684"/>
      <c r="O576" s="684"/>
      <c r="P576" s="684"/>
      <c r="Q576" s="684"/>
      <c r="R576" s="684"/>
      <c r="S576" s="684"/>
      <c r="T576" s="684"/>
      <c r="U576" s="684"/>
      <c r="V576" s="684"/>
      <c r="W576" s="684"/>
      <c r="X576" s="684"/>
      <c r="Y576" s="684"/>
      <c r="Z576" s="684"/>
    </row>
    <row r="577" spans="1:26" ht="16.5">
      <c r="A577" s="684"/>
      <c r="B577" s="684"/>
      <c r="C577" s="684"/>
      <c r="D577" s="684"/>
      <c r="E577" s="684"/>
      <c r="F577" s="684"/>
      <c r="G577" s="684"/>
      <c r="H577" s="684"/>
      <c r="I577" s="684"/>
      <c r="J577" s="684"/>
      <c r="K577" s="684"/>
      <c r="L577" s="684"/>
      <c r="M577" s="684"/>
      <c r="N577" s="684"/>
      <c r="O577" s="684"/>
      <c r="P577" s="684"/>
      <c r="Q577" s="684"/>
      <c r="R577" s="684"/>
      <c r="S577" s="684"/>
      <c r="T577" s="684"/>
      <c r="U577" s="684"/>
      <c r="V577" s="684"/>
      <c r="W577" s="684"/>
      <c r="X577" s="684"/>
      <c r="Y577" s="684"/>
      <c r="Z577" s="684"/>
    </row>
    <row r="578" spans="1:26" ht="16.5">
      <c r="A578" s="684"/>
      <c r="B578" s="684"/>
      <c r="C578" s="684"/>
      <c r="D578" s="684"/>
      <c r="E578" s="684"/>
      <c r="F578" s="684"/>
      <c r="G578" s="684"/>
      <c r="H578" s="684"/>
      <c r="I578" s="684"/>
      <c r="J578" s="684"/>
      <c r="K578" s="684"/>
      <c r="L578" s="684"/>
      <c r="M578" s="684"/>
      <c r="N578" s="684"/>
      <c r="O578" s="684"/>
      <c r="P578" s="684"/>
      <c r="Q578" s="684"/>
      <c r="R578" s="684"/>
      <c r="S578" s="684"/>
      <c r="T578" s="684"/>
      <c r="U578" s="684"/>
      <c r="V578" s="684"/>
      <c r="W578" s="684"/>
      <c r="X578" s="684"/>
      <c r="Y578" s="684"/>
      <c r="Z578" s="684"/>
    </row>
    <row r="579" spans="1:26" ht="16.5">
      <c r="A579" s="684"/>
      <c r="B579" s="684"/>
      <c r="C579" s="684"/>
      <c r="D579" s="684"/>
      <c r="E579" s="684"/>
      <c r="F579" s="684"/>
      <c r="G579" s="684"/>
      <c r="H579" s="684"/>
      <c r="I579" s="684"/>
      <c r="J579" s="684"/>
      <c r="K579" s="684"/>
      <c r="L579" s="684"/>
      <c r="M579" s="684"/>
      <c r="N579" s="684"/>
      <c r="O579" s="684"/>
      <c r="P579" s="684"/>
      <c r="Q579" s="684"/>
      <c r="R579" s="684"/>
      <c r="S579" s="684"/>
      <c r="T579" s="684"/>
      <c r="U579" s="684"/>
      <c r="V579" s="684"/>
      <c r="W579" s="684"/>
      <c r="X579" s="684"/>
      <c r="Y579" s="684"/>
      <c r="Z579" s="684"/>
    </row>
    <row r="580" spans="1:26" ht="16.5">
      <c r="A580" s="684"/>
      <c r="B580" s="684"/>
      <c r="C580" s="684"/>
      <c r="D580" s="684"/>
      <c r="E580" s="684"/>
      <c r="F580" s="684"/>
      <c r="G580" s="684"/>
      <c r="H580" s="684"/>
      <c r="I580" s="684"/>
      <c r="J580" s="684"/>
      <c r="K580" s="684"/>
      <c r="L580" s="684"/>
      <c r="M580" s="684"/>
      <c r="N580" s="684"/>
      <c r="O580" s="684"/>
      <c r="P580" s="684"/>
      <c r="Q580" s="684"/>
      <c r="R580" s="684"/>
      <c r="S580" s="684"/>
      <c r="T580" s="684"/>
      <c r="U580" s="684"/>
      <c r="V580" s="684"/>
      <c r="W580" s="684"/>
      <c r="X580" s="684"/>
      <c r="Y580" s="684"/>
      <c r="Z580" s="684"/>
    </row>
    <row r="581" spans="1:26" ht="16.5">
      <c r="A581" s="684"/>
      <c r="B581" s="684"/>
      <c r="C581" s="684"/>
      <c r="D581" s="684"/>
      <c r="E581" s="684"/>
      <c r="F581" s="684"/>
      <c r="G581" s="684"/>
      <c r="H581" s="684"/>
      <c r="I581" s="684"/>
      <c r="J581" s="684"/>
      <c r="K581" s="684"/>
      <c r="L581" s="684"/>
      <c r="M581" s="684"/>
      <c r="N581" s="684"/>
      <c r="O581" s="684"/>
      <c r="P581" s="684"/>
      <c r="Q581" s="684"/>
      <c r="R581" s="684"/>
      <c r="S581" s="684"/>
      <c r="T581" s="684"/>
      <c r="U581" s="684"/>
      <c r="V581" s="684"/>
      <c r="W581" s="684"/>
      <c r="X581" s="684"/>
      <c r="Y581" s="684"/>
      <c r="Z581" s="684"/>
    </row>
    <row r="582" spans="1:26" ht="16.5">
      <c r="A582" s="684"/>
      <c r="B582" s="684"/>
      <c r="C582" s="684"/>
      <c r="D582" s="684"/>
      <c r="E582" s="684"/>
      <c r="F582" s="684"/>
      <c r="G582" s="684"/>
      <c r="H582" s="684"/>
      <c r="I582" s="684"/>
      <c r="J582" s="684"/>
      <c r="K582" s="684"/>
      <c r="L582" s="684"/>
      <c r="M582" s="684"/>
      <c r="N582" s="684"/>
      <c r="O582" s="684"/>
      <c r="P582" s="684"/>
      <c r="Q582" s="684"/>
      <c r="R582" s="684"/>
      <c r="S582" s="684"/>
      <c r="T582" s="684"/>
      <c r="U582" s="684"/>
      <c r="V582" s="684"/>
      <c r="W582" s="684"/>
      <c r="X582" s="684"/>
      <c r="Y582" s="684"/>
      <c r="Z582" s="684"/>
    </row>
    <row r="583" spans="1:26" ht="16.5">
      <c r="A583" s="684"/>
      <c r="B583" s="684"/>
      <c r="C583" s="684"/>
      <c r="D583" s="684"/>
      <c r="E583" s="684"/>
      <c r="F583" s="684"/>
      <c r="G583" s="684"/>
      <c r="H583" s="684"/>
      <c r="I583" s="684"/>
      <c r="J583" s="684"/>
      <c r="K583" s="684"/>
      <c r="L583" s="684"/>
      <c r="M583" s="684"/>
      <c r="N583" s="684"/>
      <c r="O583" s="684"/>
      <c r="P583" s="684"/>
      <c r="Q583" s="684"/>
      <c r="R583" s="684"/>
      <c r="S583" s="684"/>
      <c r="T583" s="684"/>
      <c r="U583" s="684"/>
      <c r="V583" s="684"/>
      <c r="W583" s="684"/>
      <c r="X583" s="684"/>
      <c r="Y583" s="684"/>
      <c r="Z583" s="684"/>
    </row>
    <row r="584" spans="1:26" ht="16.5">
      <c r="A584" s="684"/>
      <c r="B584" s="684"/>
      <c r="C584" s="684"/>
      <c r="D584" s="684"/>
      <c r="E584" s="684"/>
      <c r="F584" s="684"/>
      <c r="G584" s="684"/>
      <c r="H584" s="684"/>
      <c r="I584" s="684"/>
      <c r="J584" s="684"/>
      <c r="K584" s="684"/>
      <c r="L584" s="684"/>
      <c r="M584" s="684"/>
      <c r="N584" s="684"/>
      <c r="O584" s="684"/>
      <c r="P584" s="684"/>
      <c r="Q584" s="684"/>
      <c r="R584" s="684"/>
      <c r="S584" s="684"/>
      <c r="T584" s="684"/>
      <c r="U584" s="684"/>
      <c r="V584" s="684"/>
      <c r="W584" s="684"/>
      <c r="X584" s="684"/>
      <c r="Y584" s="684"/>
      <c r="Z584" s="684"/>
    </row>
    <row r="585" spans="1:26" ht="16.5">
      <c r="A585" s="684"/>
      <c r="B585" s="684"/>
      <c r="C585" s="684"/>
      <c r="D585" s="684"/>
      <c r="E585" s="684"/>
      <c r="F585" s="684"/>
      <c r="G585" s="684"/>
      <c r="H585" s="684"/>
      <c r="I585" s="684"/>
      <c r="J585" s="684"/>
      <c r="K585" s="684"/>
      <c r="L585" s="684"/>
      <c r="M585" s="684"/>
      <c r="N585" s="684"/>
      <c r="O585" s="684"/>
      <c r="P585" s="684"/>
      <c r="Q585" s="684"/>
      <c r="R585" s="684"/>
      <c r="S585" s="684"/>
      <c r="T585" s="684"/>
      <c r="U585" s="684"/>
      <c r="V585" s="684"/>
      <c r="W585" s="684"/>
      <c r="X585" s="684"/>
      <c r="Y585" s="684"/>
      <c r="Z585" s="684"/>
    </row>
    <row r="586" spans="1:26" ht="16.5">
      <c r="A586" s="684"/>
      <c r="B586" s="684"/>
      <c r="C586" s="684"/>
      <c r="D586" s="684"/>
      <c r="E586" s="684"/>
      <c r="F586" s="684"/>
      <c r="G586" s="684"/>
      <c r="H586" s="684"/>
      <c r="I586" s="684"/>
      <c r="J586" s="684"/>
      <c r="K586" s="684"/>
      <c r="L586" s="684"/>
      <c r="M586" s="684"/>
      <c r="N586" s="684"/>
      <c r="O586" s="684"/>
      <c r="P586" s="684"/>
      <c r="Q586" s="684"/>
      <c r="R586" s="684"/>
      <c r="S586" s="684"/>
      <c r="T586" s="684"/>
      <c r="U586" s="684"/>
      <c r="V586" s="684"/>
      <c r="W586" s="684"/>
      <c r="X586" s="684"/>
      <c r="Y586" s="684"/>
      <c r="Z586" s="684"/>
    </row>
    <row r="587" spans="1:26" ht="16.5">
      <c r="A587" s="684"/>
      <c r="B587" s="684"/>
      <c r="C587" s="684"/>
      <c r="D587" s="684"/>
      <c r="E587" s="684"/>
      <c r="F587" s="684"/>
      <c r="G587" s="684"/>
      <c r="H587" s="684"/>
      <c r="I587" s="684"/>
      <c r="J587" s="684"/>
      <c r="K587" s="684"/>
      <c r="L587" s="684"/>
      <c r="M587" s="684"/>
      <c r="N587" s="684"/>
      <c r="O587" s="684"/>
      <c r="P587" s="684"/>
      <c r="Q587" s="684"/>
      <c r="R587" s="684"/>
      <c r="S587" s="684"/>
      <c r="T587" s="684"/>
      <c r="U587" s="684"/>
      <c r="V587" s="684"/>
      <c r="W587" s="684"/>
      <c r="X587" s="684"/>
      <c r="Y587" s="684"/>
      <c r="Z587" s="684"/>
    </row>
    <row r="588" spans="1:26" ht="16.5">
      <c r="A588" s="684"/>
      <c r="B588" s="684"/>
      <c r="C588" s="684"/>
      <c r="D588" s="684"/>
      <c r="E588" s="684"/>
      <c r="F588" s="684"/>
      <c r="G588" s="684"/>
      <c r="H588" s="684"/>
      <c r="I588" s="684"/>
      <c r="J588" s="684"/>
      <c r="K588" s="684"/>
      <c r="L588" s="684"/>
      <c r="M588" s="684"/>
      <c r="N588" s="684"/>
      <c r="O588" s="684"/>
      <c r="P588" s="684"/>
      <c r="Q588" s="684"/>
      <c r="R588" s="684"/>
      <c r="S588" s="684"/>
      <c r="T588" s="684"/>
      <c r="U588" s="684"/>
      <c r="V588" s="684"/>
      <c r="W588" s="684"/>
      <c r="X588" s="684"/>
      <c r="Y588" s="684"/>
      <c r="Z588" s="684"/>
    </row>
    <row r="589" spans="1:26" ht="16.5">
      <c r="A589" s="684"/>
      <c r="B589" s="684"/>
      <c r="C589" s="684"/>
      <c r="D589" s="684"/>
      <c r="E589" s="684"/>
      <c r="F589" s="684"/>
      <c r="G589" s="684"/>
      <c r="H589" s="684"/>
      <c r="I589" s="684"/>
      <c r="J589" s="684"/>
      <c r="K589" s="684"/>
      <c r="L589" s="684"/>
      <c r="M589" s="684"/>
      <c r="N589" s="684"/>
      <c r="O589" s="684"/>
      <c r="P589" s="684"/>
      <c r="Q589" s="684"/>
      <c r="R589" s="684"/>
      <c r="S589" s="684"/>
      <c r="T589" s="684"/>
      <c r="U589" s="684"/>
      <c r="V589" s="684"/>
      <c r="W589" s="684"/>
      <c r="X589" s="684"/>
      <c r="Y589" s="684"/>
      <c r="Z589" s="684"/>
    </row>
    <row r="590" spans="1:26" ht="16.5">
      <c r="A590" s="684"/>
      <c r="B590" s="684"/>
      <c r="C590" s="684"/>
      <c r="D590" s="684"/>
      <c r="E590" s="684"/>
      <c r="F590" s="684"/>
      <c r="G590" s="684"/>
      <c r="H590" s="684"/>
      <c r="I590" s="684"/>
      <c r="J590" s="684"/>
      <c r="K590" s="684"/>
      <c r="L590" s="684"/>
      <c r="M590" s="684"/>
      <c r="N590" s="684"/>
      <c r="O590" s="684"/>
      <c r="P590" s="684"/>
      <c r="Q590" s="684"/>
      <c r="R590" s="684"/>
      <c r="S590" s="684"/>
      <c r="T590" s="684"/>
      <c r="U590" s="684"/>
      <c r="V590" s="684"/>
      <c r="W590" s="684"/>
      <c r="X590" s="684"/>
      <c r="Y590" s="684"/>
      <c r="Z590" s="684"/>
    </row>
    <row r="591" spans="1:26" ht="16.5">
      <c r="A591" s="684"/>
      <c r="B591" s="684"/>
      <c r="C591" s="684"/>
      <c r="D591" s="684"/>
      <c r="E591" s="684"/>
      <c r="F591" s="684"/>
      <c r="G591" s="684"/>
      <c r="H591" s="684"/>
      <c r="I591" s="684"/>
      <c r="J591" s="684"/>
      <c r="K591" s="684"/>
      <c r="L591" s="684"/>
      <c r="M591" s="684"/>
      <c r="N591" s="684"/>
      <c r="O591" s="684"/>
      <c r="P591" s="684"/>
      <c r="Q591" s="684"/>
      <c r="R591" s="684"/>
      <c r="S591" s="684"/>
      <c r="T591" s="684"/>
      <c r="U591" s="684"/>
      <c r="V591" s="684"/>
      <c r="W591" s="684"/>
      <c r="X591" s="684"/>
      <c r="Y591" s="684"/>
      <c r="Z591" s="684"/>
    </row>
    <row r="592" spans="1:26" ht="16.5">
      <c r="A592" s="684"/>
      <c r="B592" s="684"/>
      <c r="C592" s="684"/>
      <c r="D592" s="684"/>
      <c r="E592" s="684"/>
      <c r="F592" s="684"/>
      <c r="G592" s="684"/>
      <c r="H592" s="684"/>
      <c r="I592" s="684"/>
      <c r="J592" s="684"/>
      <c r="K592" s="684"/>
      <c r="L592" s="684"/>
      <c r="M592" s="684"/>
      <c r="N592" s="684"/>
      <c r="O592" s="684"/>
      <c r="P592" s="684"/>
      <c r="Q592" s="684"/>
      <c r="R592" s="684"/>
      <c r="S592" s="684"/>
      <c r="T592" s="684"/>
      <c r="U592" s="684"/>
      <c r="V592" s="684"/>
      <c r="W592" s="684"/>
      <c r="X592" s="684"/>
      <c r="Y592" s="684"/>
      <c r="Z592" s="684"/>
    </row>
    <row r="593" spans="1:26" ht="16.5">
      <c r="A593" s="684"/>
      <c r="B593" s="684"/>
      <c r="C593" s="684"/>
      <c r="D593" s="684"/>
      <c r="E593" s="684"/>
      <c r="F593" s="684"/>
      <c r="G593" s="684"/>
      <c r="H593" s="684"/>
      <c r="I593" s="684"/>
      <c r="J593" s="684"/>
      <c r="K593" s="684"/>
      <c r="L593" s="684"/>
      <c r="M593" s="684"/>
      <c r="N593" s="684"/>
      <c r="O593" s="684"/>
      <c r="P593" s="684"/>
      <c r="Q593" s="684"/>
      <c r="R593" s="684"/>
      <c r="S593" s="684"/>
      <c r="T593" s="684"/>
      <c r="U593" s="684"/>
      <c r="V593" s="684"/>
      <c r="W593" s="684"/>
      <c r="X593" s="684"/>
      <c r="Y593" s="684"/>
      <c r="Z593" s="684"/>
    </row>
    <row r="594" spans="1:26" ht="16.5">
      <c r="A594" s="684"/>
      <c r="B594" s="684"/>
      <c r="C594" s="684"/>
      <c r="D594" s="684"/>
      <c r="E594" s="684"/>
      <c r="F594" s="684"/>
      <c r="G594" s="684"/>
      <c r="H594" s="684"/>
      <c r="I594" s="684"/>
      <c r="J594" s="684"/>
      <c r="K594" s="684"/>
      <c r="L594" s="684"/>
      <c r="M594" s="684"/>
      <c r="N594" s="684"/>
      <c r="O594" s="684"/>
      <c r="P594" s="684"/>
      <c r="Q594" s="684"/>
      <c r="R594" s="684"/>
      <c r="S594" s="684"/>
      <c r="T594" s="684"/>
      <c r="U594" s="684"/>
      <c r="V594" s="684"/>
      <c r="W594" s="684"/>
      <c r="X594" s="684"/>
      <c r="Y594" s="684"/>
      <c r="Z594" s="684"/>
    </row>
    <row r="595" spans="1:26" ht="16.5">
      <c r="A595" s="684"/>
      <c r="B595" s="684"/>
      <c r="C595" s="684"/>
      <c r="D595" s="684"/>
      <c r="E595" s="684"/>
      <c r="F595" s="684"/>
      <c r="G595" s="684"/>
      <c r="H595" s="684"/>
      <c r="I595" s="684"/>
      <c r="J595" s="684"/>
      <c r="K595" s="684"/>
      <c r="L595" s="684"/>
      <c r="M595" s="684"/>
      <c r="N595" s="684"/>
      <c r="O595" s="684"/>
      <c r="P595" s="684"/>
      <c r="Q595" s="684"/>
      <c r="R595" s="684"/>
      <c r="S595" s="684"/>
      <c r="T595" s="684"/>
      <c r="U595" s="684"/>
      <c r="V595" s="684"/>
      <c r="W595" s="684"/>
      <c r="X595" s="684"/>
      <c r="Y595" s="684"/>
      <c r="Z595" s="684"/>
    </row>
    <row r="596" spans="1:26" ht="16.5">
      <c r="A596" s="684"/>
      <c r="B596" s="684"/>
      <c r="C596" s="684"/>
      <c r="D596" s="684"/>
      <c r="E596" s="684"/>
      <c r="F596" s="684"/>
      <c r="G596" s="684"/>
      <c r="H596" s="684"/>
      <c r="I596" s="684"/>
      <c r="J596" s="684"/>
      <c r="K596" s="684"/>
      <c r="L596" s="684"/>
      <c r="M596" s="684"/>
      <c r="N596" s="684"/>
      <c r="O596" s="684"/>
      <c r="P596" s="684"/>
      <c r="Q596" s="684"/>
      <c r="R596" s="684"/>
      <c r="S596" s="684"/>
      <c r="T596" s="684"/>
      <c r="U596" s="684"/>
      <c r="V596" s="684"/>
      <c r="W596" s="684"/>
      <c r="X596" s="684"/>
      <c r="Y596" s="684"/>
      <c r="Z596" s="684"/>
    </row>
    <row r="597" spans="1:26" ht="16.5">
      <c r="A597" s="684"/>
      <c r="B597" s="684"/>
      <c r="C597" s="684"/>
      <c r="D597" s="684"/>
      <c r="E597" s="684"/>
      <c r="F597" s="684"/>
      <c r="G597" s="684"/>
      <c r="H597" s="684"/>
      <c r="I597" s="684"/>
      <c r="J597" s="684"/>
      <c r="K597" s="684"/>
      <c r="L597" s="684"/>
      <c r="M597" s="684"/>
      <c r="N597" s="684"/>
      <c r="O597" s="684"/>
      <c r="P597" s="684"/>
      <c r="Q597" s="684"/>
      <c r="R597" s="684"/>
      <c r="S597" s="684"/>
      <c r="T597" s="684"/>
      <c r="U597" s="684"/>
      <c r="V597" s="684"/>
      <c r="W597" s="684"/>
      <c r="X597" s="684"/>
      <c r="Y597" s="684"/>
      <c r="Z597" s="684"/>
    </row>
    <row r="598" spans="1:26" ht="16.5">
      <c r="A598" s="684"/>
      <c r="B598" s="684"/>
      <c r="C598" s="684"/>
      <c r="D598" s="684"/>
      <c r="E598" s="684"/>
      <c r="F598" s="684"/>
      <c r="G598" s="684"/>
      <c r="H598" s="684"/>
      <c r="I598" s="684"/>
      <c r="J598" s="684"/>
      <c r="K598" s="684"/>
      <c r="L598" s="684"/>
      <c r="M598" s="684"/>
      <c r="N598" s="684"/>
      <c r="O598" s="684"/>
      <c r="P598" s="684"/>
      <c r="Q598" s="684"/>
      <c r="R598" s="684"/>
      <c r="S598" s="684"/>
      <c r="T598" s="684"/>
      <c r="U598" s="684"/>
      <c r="V598" s="684"/>
      <c r="W598" s="684"/>
      <c r="X598" s="684"/>
      <c r="Y598" s="684"/>
      <c r="Z598" s="684"/>
    </row>
    <row r="599" spans="1:26" ht="16.5">
      <c r="A599" s="684"/>
      <c r="B599" s="684"/>
      <c r="C599" s="684"/>
      <c r="D599" s="684"/>
      <c r="E599" s="684"/>
      <c r="F599" s="684"/>
      <c r="G599" s="684"/>
      <c r="H599" s="684"/>
      <c r="I599" s="684"/>
      <c r="J599" s="684"/>
      <c r="K599" s="684"/>
      <c r="L599" s="684"/>
      <c r="M599" s="684"/>
      <c r="N599" s="684"/>
      <c r="O599" s="684"/>
      <c r="P599" s="684"/>
      <c r="Q599" s="684"/>
      <c r="R599" s="684"/>
      <c r="S599" s="684"/>
      <c r="T599" s="684"/>
      <c r="U599" s="684"/>
      <c r="V599" s="684"/>
      <c r="W599" s="684"/>
      <c r="X599" s="684"/>
      <c r="Y599" s="684"/>
      <c r="Z599" s="684"/>
    </row>
    <row r="600" spans="1:26" ht="16.5">
      <c r="A600" s="684"/>
      <c r="B600" s="684"/>
      <c r="C600" s="684"/>
      <c r="D600" s="684"/>
      <c r="E600" s="684"/>
      <c r="F600" s="684"/>
      <c r="G600" s="684"/>
      <c r="H600" s="684"/>
      <c r="I600" s="684"/>
      <c r="J600" s="684"/>
      <c r="K600" s="684"/>
      <c r="L600" s="684"/>
      <c r="M600" s="684"/>
      <c r="N600" s="684"/>
      <c r="O600" s="684"/>
      <c r="P600" s="684"/>
      <c r="Q600" s="684"/>
      <c r="R600" s="684"/>
      <c r="S600" s="684"/>
      <c r="T600" s="684"/>
      <c r="U600" s="684"/>
      <c r="V600" s="684"/>
      <c r="W600" s="684"/>
      <c r="X600" s="684"/>
      <c r="Y600" s="684"/>
      <c r="Z600" s="684"/>
    </row>
    <row r="601" spans="1:26" ht="16.5">
      <c r="A601" s="684"/>
      <c r="B601" s="684"/>
      <c r="C601" s="684"/>
      <c r="D601" s="684"/>
      <c r="E601" s="684"/>
      <c r="F601" s="684"/>
      <c r="G601" s="684"/>
      <c r="H601" s="684"/>
      <c r="I601" s="684"/>
      <c r="J601" s="684"/>
      <c r="K601" s="684"/>
      <c r="L601" s="684"/>
      <c r="M601" s="684"/>
      <c r="N601" s="684"/>
      <c r="O601" s="684"/>
      <c r="P601" s="684"/>
      <c r="Q601" s="684"/>
      <c r="R601" s="684"/>
      <c r="S601" s="684"/>
      <c r="T601" s="684"/>
      <c r="U601" s="684"/>
      <c r="V601" s="684"/>
      <c r="W601" s="684"/>
      <c r="X601" s="684"/>
      <c r="Y601" s="684"/>
      <c r="Z601" s="684"/>
    </row>
    <row r="602" spans="1:26" ht="16.5">
      <c r="A602" s="684"/>
      <c r="B602" s="684"/>
      <c r="C602" s="684"/>
      <c r="D602" s="684"/>
      <c r="E602" s="684"/>
      <c r="F602" s="684"/>
      <c r="G602" s="684"/>
      <c r="H602" s="684"/>
      <c r="I602" s="684"/>
      <c r="J602" s="684"/>
      <c r="K602" s="684"/>
      <c r="L602" s="684"/>
      <c r="M602" s="684"/>
      <c r="N602" s="684"/>
      <c r="O602" s="684"/>
      <c r="P602" s="684"/>
      <c r="Q602" s="684"/>
      <c r="R602" s="684"/>
      <c r="S602" s="684"/>
      <c r="T602" s="684"/>
      <c r="U602" s="684"/>
      <c r="V602" s="684"/>
      <c r="W602" s="684"/>
      <c r="X602" s="684"/>
      <c r="Y602" s="684"/>
      <c r="Z602" s="684"/>
    </row>
    <row r="603" spans="1:26" ht="16.5">
      <c r="A603" s="684"/>
      <c r="B603" s="684"/>
      <c r="C603" s="684"/>
      <c r="D603" s="684"/>
      <c r="E603" s="684"/>
      <c r="F603" s="684"/>
      <c r="G603" s="684"/>
      <c r="H603" s="684"/>
      <c r="I603" s="684"/>
      <c r="J603" s="684"/>
      <c r="K603" s="684"/>
      <c r="L603" s="684"/>
      <c r="M603" s="684"/>
      <c r="N603" s="684"/>
      <c r="O603" s="684"/>
      <c r="P603" s="684"/>
      <c r="Q603" s="684"/>
      <c r="R603" s="684"/>
      <c r="S603" s="684"/>
      <c r="T603" s="684"/>
      <c r="U603" s="684"/>
      <c r="V603" s="684"/>
      <c r="W603" s="684"/>
      <c r="X603" s="684"/>
      <c r="Y603" s="684"/>
      <c r="Z603" s="684"/>
    </row>
    <row r="604" spans="1:26" ht="16.5">
      <c r="A604" s="684"/>
      <c r="B604" s="684"/>
      <c r="C604" s="684"/>
      <c r="D604" s="684"/>
      <c r="E604" s="684"/>
      <c r="F604" s="684"/>
      <c r="G604" s="684"/>
      <c r="H604" s="684"/>
      <c r="I604" s="684"/>
      <c r="J604" s="684"/>
      <c r="K604" s="684"/>
      <c r="L604" s="684"/>
      <c r="M604" s="684"/>
      <c r="N604" s="684"/>
      <c r="O604" s="684"/>
      <c r="P604" s="684"/>
      <c r="Q604" s="684"/>
      <c r="R604" s="684"/>
      <c r="S604" s="684"/>
      <c r="T604" s="684"/>
      <c r="U604" s="684"/>
      <c r="V604" s="684"/>
      <c r="W604" s="684"/>
      <c r="X604" s="684"/>
      <c r="Y604" s="684"/>
      <c r="Z604" s="684"/>
    </row>
    <row r="605" spans="1:26" ht="16.5">
      <c r="A605" s="684"/>
      <c r="B605" s="684"/>
      <c r="C605" s="684"/>
      <c r="D605" s="684"/>
      <c r="E605" s="684"/>
      <c r="F605" s="684"/>
      <c r="G605" s="684"/>
      <c r="H605" s="684"/>
      <c r="I605" s="684"/>
      <c r="J605" s="684"/>
      <c r="K605" s="684"/>
      <c r="L605" s="684"/>
      <c r="M605" s="684"/>
      <c r="N605" s="684"/>
      <c r="O605" s="684"/>
      <c r="P605" s="684"/>
      <c r="Q605" s="684"/>
      <c r="R605" s="684"/>
      <c r="S605" s="684"/>
      <c r="T605" s="684"/>
      <c r="U605" s="684"/>
      <c r="V605" s="684"/>
      <c r="W605" s="684"/>
      <c r="X605" s="684"/>
      <c r="Y605" s="684"/>
      <c r="Z605" s="684"/>
    </row>
    <row r="606" spans="1:26" ht="16.5">
      <c r="A606" s="684"/>
      <c r="B606" s="684"/>
      <c r="C606" s="684"/>
      <c r="D606" s="684"/>
      <c r="E606" s="684"/>
      <c r="F606" s="684"/>
      <c r="G606" s="684"/>
      <c r="H606" s="684"/>
      <c r="I606" s="684"/>
      <c r="J606" s="684"/>
      <c r="K606" s="684"/>
      <c r="L606" s="684"/>
      <c r="M606" s="684"/>
      <c r="N606" s="684"/>
      <c r="O606" s="684"/>
      <c r="P606" s="684"/>
      <c r="Q606" s="684"/>
      <c r="R606" s="684"/>
      <c r="S606" s="684"/>
      <c r="T606" s="684"/>
      <c r="U606" s="684"/>
      <c r="V606" s="684"/>
      <c r="W606" s="684"/>
      <c r="X606" s="684"/>
      <c r="Y606" s="684"/>
      <c r="Z606" s="684"/>
    </row>
    <row r="607" spans="1:26" ht="16.5">
      <c r="A607" s="684"/>
      <c r="B607" s="684"/>
      <c r="C607" s="684"/>
      <c r="D607" s="684"/>
      <c r="E607" s="684"/>
      <c r="F607" s="684"/>
      <c r="G607" s="684"/>
      <c r="H607" s="684"/>
      <c r="I607" s="684"/>
      <c r="J607" s="684"/>
      <c r="K607" s="684"/>
      <c r="L607" s="684"/>
      <c r="M607" s="684"/>
      <c r="N607" s="684"/>
      <c r="O607" s="684"/>
      <c r="P607" s="684"/>
      <c r="Q607" s="684"/>
      <c r="R607" s="684"/>
      <c r="S607" s="684"/>
      <c r="T607" s="684"/>
      <c r="U607" s="684"/>
      <c r="V607" s="684"/>
      <c r="W607" s="684"/>
      <c r="X607" s="684"/>
      <c r="Y607" s="684"/>
      <c r="Z607" s="684"/>
    </row>
    <row r="608" spans="1:26" ht="16.5">
      <c r="A608" s="684"/>
      <c r="B608" s="684"/>
      <c r="C608" s="684"/>
      <c r="D608" s="684"/>
      <c r="E608" s="684"/>
      <c r="F608" s="684"/>
      <c r="G608" s="684"/>
      <c r="H608" s="684"/>
      <c r="I608" s="684"/>
      <c r="J608" s="684"/>
      <c r="K608" s="684"/>
      <c r="L608" s="684"/>
      <c r="M608" s="684"/>
      <c r="N608" s="684"/>
      <c r="O608" s="684"/>
      <c r="P608" s="684"/>
      <c r="Q608" s="684"/>
      <c r="R608" s="684"/>
      <c r="S608" s="684"/>
      <c r="T608" s="684"/>
      <c r="U608" s="684"/>
      <c r="V608" s="684"/>
      <c r="W608" s="684"/>
      <c r="X608" s="684"/>
      <c r="Y608" s="684"/>
      <c r="Z608" s="684"/>
    </row>
    <row r="609" spans="1:26" ht="16.5">
      <c r="A609" s="684"/>
      <c r="B609" s="684"/>
      <c r="C609" s="684"/>
      <c r="D609" s="684"/>
      <c r="E609" s="684"/>
      <c r="F609" s="684"/>
      <c r="G609" s="684"/>
      <c r="H609" s="684"/>
      <c r="I609" s="684"/>
      <c r="J609" s="684"/>
      <c r="K609" s="684"/>
      <c r="L609" s="684"/>
      <c r="M609" s="684"/>
      <c r="N609" s="684"/>
      <c r="O609" s="684"/>
      <c r="P609" s="684"/>
      <c r="Q609" s="684"/>
      <c r="R609" s="684"/>
      <c r="S609" s="684"/>
      <c r="T609" s="684"/>
      <c r="U609" s="684"/>
      <c r="V609" s="684"/>
      <c r="W609" s="684"/>
      <c r="X609" s="684"/>
      <c r="Y609" s="684"/>
      <c r="Z609" s="684"/>
    </row>
    <row r="610" spans="1:26" ht="16.5">
      <c r="A610" s="684"/>
      <c r="B610" s="684"/>
      <c r="C610" s="684"/>
      <c r="D610" s="684"/>
      <c r="E610" s="684"/>
      <c r="F610" s="684"/>
      <c r="G610" s="684"/>
      <c r="H610" s="684"/>
      <c r="I610" s="684"/>
      <c r="J610" s="684"/>
      <c r="K610" s="684"/>
      <c r="L610" s="684"/>
      <c r="M610" s="684"/>
      <c r="N610" s="684"/>
      <c r="O610" s="684"/>
      <c r="P610" s="684"/>
      <c r="Q610" s="684"/>
      <c r="R610" s="684"/>
      <c r="S610" s="684"/>
      <c r="T610" s="684"/>
      <c r="U610" s="684"/>
      <c r="V610" s="684"/>
      <c r="W610" s="684"/>
      <c r="X610" s="684"/>
      <c r="Y610" s="684"/>
      <c r="Z610" s="684"/>
    </row>
    <row r="611" spans="1:26" ht="16.5">
      <c r="A611" s="684"/>
      <c r="B611" s="684"/>
      <c r="C611" s="684"/>
      <c r="D611" s="684"/>
      <c r="E611" s="684"/>
      <c r="F611" s="684"/>
      <c r="G611" s="684"/>
      <c r="H611" s="684"/>
      <c r="I611" s="684"/>
      <c r="J611" s="684"/>
      <c r="K611" s="684"/>
      <c r="L611" s="684"/>
      <c r="M611" s="684"/>
      <c r="N611" s="684"/>
      <c r="O611" s="684"/>
      <c r="P611" s="684"/>
      <c r="Q611" s="684"/>
      <c r="R611" s="684"/>
      <c r="S611" s="684"/>
      <c r="T611" s="684"/>
      <c r="U611" s="684"/>
      <c r="V611" s="684"/>
      <c r="W611" s="684"/>
      <c r="X611" s="684"/>
      <c r="Y611" s="684"/>
      <c r="Z611" s="684"/>
    </row>
    <row r="612" spans="1:26" ht="16.5">
      <c r="A612" s="684"/>
      <c r="B612" s="684"/>
      <c r="C612" s="684"/>
      <c r="D612" s="684"/>
      <c r="E612" s="684"/>
      <c r="F612" s="684"/>
      <c r="G612" s="684"/>
      <c r="H612" s="684"/>
      <c r="I612" s="684"/>
      <c r="J612" s="684"/>
      <c r="K612" s="684"/>
      <c r="L612" s="684"/>
      <c r="M612" s="684"/>
      <c r="N612" s="684"/>
      <c r="O612" s="684"/>
      <c r="P612" s="684"/>
      <c r="Q612" s="684"/>
      <c r="R612" s="684"/>
      <c r="S612" s="684"/>
      <c r="T612" s="684"/>
      <c r="U612" s="684"/>
      <c r="V612" s="684"/>
      <c r="W612" s="684"/>
      <c r="X612" s="684"/>
      <c r="Y612" s="684"/>
      <c r="Z612" s="684"/>
    </row>
    <row r="613" spans="1:26" ht="16.5">
      <c r="A613" s="684"/>
      <c r="B613" s="684"/>
      <c r="C613" s="684"/>
      <c r="D613" s="684"/>
      <c r="E613" s="684"/>
      <c r="F613" s="684"/>
      <c r="G613" s="684"/>
      <c r="H613" s="684"/>
      <c r="I613" s="684"/>
      <c r="J613" s="684"/>
      <c r="K613" s="684"/>
      <c r="L613" s="684"/>
      <c r="M613" s="684"/>
      <c r="N613" s="684"/>
      <c r="O613" s="684"/>
      <c r="P613" s="684"/>
      <c r="Q613" s="684"/>
      <c r="R613" s="684"/>
      <c r="S613" s="684"/>
      <c r="T613" s="684"/>
      <c r="U613" s="684"/>
      <c r="V613" s="684"/>
      <c r="W613" s="684"/>
      <c r="X613" s="684"/>
      <c r="Y613" s="684"/>
      <c r="Z613" s="684"/>
    </row>
    <row r="614" spans="1:26" ht="16.5">
      <c r="A614" s="684"/>
      <c r="B614" s="684"/>
      <c r="C614" s="684"/>
      <c r="D614" s="684"/>
      <c r="E614" s="684"/>
      <c r="F614" s="684"/>
      <c r="G614" s="684"/>
      <c r="H614" s="684"/>
      <c r="I614" s="684"/>
      <c r="J614" s="684"/>
      <c r="K614" s="684"/>
      <c r="L614" s="684"/>
      <c r="M614" s="684"/>
      <c r="N614" s="684"/>
      <c r="O614" s="684"/>
      <c r="P614" s="684"/>
      <c r="Q614" s="684"/>
      <c r="R614" s="684"/>
      <c r="S614" s="684"/>
      <c r="T614" s="684"/>
      <c r="U614" s="684"/>
      <c r="V614" s="684"/>
      <c r="W614" s="684"/>
      <c r="X614" s="684"/>
      <c r="Y614" s="684"/>
      <c r="Z614" s="684"/>
    </row>
    <row r="615" spans="1:26" ht="16.5">
      <c r="A615" s="684"/>
      <c r="B615" s="684"/>
      <c r="C615" s="684"/>
      <c r="D615" s="684"/>
      <c r="E615" s="684"/>
      <c r="F615" s="684"/>
      <c r="G615" s="684"/>
      <c r="H615" s="684"/>
      <c r="I615" s="684"/>
      <c r="J615" s="684"/>
      <c r="K615" s="684"/>
      <c r="L615" s="684"/>
      <c r="M615" s="684"/>
      <c r="N615" s="684"/>
      <c r="O615" s="684"/>
      <c r="P615" s="684"/>
      <c r="Q615" s="684"/>
      <c r="R615" s="684"/>
      <c r="S615" s="684"/>
      <c r="T615" s="684"/>
      <c r="U615" s="684"/>
      <c r="V615" s="684"/>
      <c r="W615" s="684"/>
      <c r="X615" s="684"/>
      <c r="Y615" s="684"/>
      <c r="Z615" s="684"/>
    </row>
    <row r="616" spans="1:26" ht="16.5">
      <c r="A616" s="684"/>
      <c r="B616" s="684"/>
      <c r="C616" s="684"/>
      <c r="D616" s="684"/>
      <c r="E616" s="684"/>
      <c r="F616" s="684"/>
      <c r="G616" s="684"/>
      <c r="H616" s="684"/>
      <c r="I616" s="684"/>
      <c r="J616" s="684"/>
      <c r="K616" s="684"/>
      <c r="L616" s="684"/>
      <c r="M616" s="684"/>
      <c r="N616" s="684"/>
      <c r="O616" s="684"/>
      <c r="P616" s="684"/>
      <c r="Q616" s="684"/>
      <c r="R616" s="684"/>
      <c r="S616" s="684"/>
      <c r="T616" s="684"/>
      <c r="U616" s="684"/>
      <c r="V616" s="684"/>
      <c r="W616" s="684"/>
      <c r="X616" s="684"/>
      <c r="Y616" s="684"/>
      <c r="Z616" s="684"/>
    </row>
    <row r="617" spans="1:26" ht="16.5">
      <c r="A617" s="684"/>
      <c r="B617" s="684"/>
      <c r="C617" s="684"/>
      <c r="D617" s="684"/>
      <c r="E617" s="684"/>
      <c r="F617" s="684"/>
      <c r="G617" s="684"/>
      <c r="H617" s="684"/>
      <c r="I617" s="684"/>
      <c r="J617" s="684"/>
      <c r="K617" s="684"/>
      <c r="L617" s="684"/>
      <c r="M617" s="684"/>
      <c r="N617" s="684"/>
      <c r="O617" s="684"/>
      <c r="P617" s="684"/>
      <c r="Q617" s="684"/>
      <c r="R617" s="684"/>
      <c r="S617" s="684"/>
      <c r="T617" s="684"/>
      <c r="U617" s="684"/>
      <c r="V617" s="684"/>
      <c r="W617" s="684"/>
      <c r="X617" s="684"/>
      <c r="Y617" s="684"/>
      <c r="Z617" s="684"/>
    </row>
    <row r="618" spans="1:26" ht="16.5">
      <c r="A618" s="684"/>
      <c r="B618" s="684"/>
      <c r="C618" s="684"/>
      <c r="D618" s="684"/>
      <c r="E618" s="684"/>
      <c r="F618" s="684"/>
      <c r="G618" s="684"/>
      <c r="H618" s="684"/>
      <c r="I618" s="684"/>
      <c r="J618" s="684"/>
      <c r="K618" s="684"/>
      <c r="L618" s="684"/>
      <c r="M618" s="684"/>
      <c r="N618" s="684"/>
      <c r="O618" s="684"/>
      <c r="P618" s="684"/>
      <c r="Q618" s="684"/>
      <c r="R618" s="684"/>
      <c r="S618" s="684"/>
      <c r="T618" s="684"/>
      <c r="U618" s="684"/>
      <c r="V618" s="684"/>
      <c r="W618" s="684"/>
      <c r="X618" s="684"/>
      <c r="Y618" s="684"/>
      <c r="Z618" s="684"/>
    </row>
    <row r="619" spans="1:26" ht="16.5">
      <c r="A619" s="684"/>
      <c r="B619" s="684"/>
      <c r="C619" s="684"/>
      <c r="D619" s="684"/>
      <c r="E619" s="684"/>
      <c r="F619" s="684"/>
      <c r="G619" s="684"/>
      <c r="H619" s="684"/>
      <c r="I619" s="684"/>
      <c r="J619" s="684"/>
      <c r="K619" s="684"/>
      <c r="L619" s="684"/>
      <c r="M619" s="684"/>
      <c r="N619" s="684"/>
      <c r="O619" s="684"/>
      <c r="P619" s="684"/>
      <c r="Q619" s="684"/>
      <c r="R619" s="684"/>
      <c r="S619" s="684"/>
      <c r="T619" s="684"/>
      <c r="U619" s="684"/>
      <c r="V619" s="684"/>
      <c r="W619" s="684"/>
      <c r="X619" s="684"/>
      <c r="Y619" s="684"/>
      <c r="Z619" s="684"/>
    </row>
    <row r="620" spans="1:26" ht="16.5">
      <c r="A620" s="684"/>
      <c r="B620" s="684"/>
      <c r="C620" s="684"/>
      <c r="D620" s="684"/>
      <c r="E620" s="684"/>
      <c r="F620" s="684"/>
      <c r="G620" s="684"/>
      <c r="H620" s="684"/>
      <c r="I620" s="684"/>
      <c r="J620" s="684"/>
      <c r="K620" s="684"/>
      <c r="L620" s="684"/>
      <c r="M620" s="684"/>
      <c r="N620" s="684"/>
      <c r="O620" s="684"/>
      <c r="P620" s="684"/>
      <c r="Q620" s="684"/>
      <c r="R620" s="684"/>
      <c r="S620" s="684"/>
      <c r="T620" s="684"/>
      <c r="U620" s="684"/>
      <c r="V620" s="684"/>
      <c r="W620" s="684"/>
      <c r="X620" s="684"/>
      <c r="Y620" s="684"/>
      <c r="Z620" s="684"/>
    </row>
    <row r="621" spans="1:26" ht="16.5">
      <c r="A621" s="684"/>
      <c r="B621" s="684"/>
      <c r="C621" s="684"/>
      <c r="D621" s="684"/>
      <c r="E621" s="684"/>
      <c r="F621" s="684"/>
      <c r="G621" s="684"/>
      <c r="H621" s="684"/>
      <c r="I621" s="684"/>
      <c r="J621" s="684"/>
      <c r="K621" s="684"/>
      <c r="L621" s="684"/>
      <c r="M621" s="684"/>
      <c r="N621" s="684"/>
      <c r="O621" s="684"/>
      <c r="P621" s="684"/>
      <c r="Q621" s="684"/>
      <c r="R621" s="684"/>
      <c r="S621" s="684"/>
      <c r="T621" s="684"/>
      <c r="U621" s="684"/>
      <c r="V621" s="684"/>
      <c r="W621" s="684"/>
      <c r="X621" s="684"/>
      <c r="Y621" s="684"/>
      <c r="Z621" s="684"/>
    </row>
    <row r="622" spans="1:26" ht="16.5">
      <c r="A622" s="684"/>
      <c r="B622" s="684"/>
      <c r="C622" s="684"/>
      <c r="D622" s="684"/>
      <c r="E622" s="684"/>
      <c r="F622" s="684"/>
      <c r="G622" s="684"/>
      <c r="H622" s="684"/>
      <c r="I622" s="684"/>
      <c r="J622" s="684"/>
      <c r="K622" s="684"/>
      <c r="L622" s="684"/>
      <c r="M622" s="684"/>
      <c r="N622" s="684"/>
      <c r="O622" s="684"/>
      <c r="P622" s="684"/>
      <c r="Q622" s="684"/>
      <c r="R622" s="684"/>
      <c r="S622" s="684"/>
      <c r="T622" s="684"/>
      <c r="U622" s="684"/>
      <c r="V622" s="684"/>
      <c r="W622" s="684"/>
      <c r="X622" s="684"/>
      <c r="Y622" s="684"/>
      <c r="Z622" s="684"/>
    </row>
    <row r="623" spans="1:26" ht="16.5">
      <c r="A623" s="684"/>
      <c r="B623" s="684"/>
      <c r="C623" s="684"/>
      <c r="D623" s="684"/>
      <c r="E623" s="684"/>
      <c r="F623" s="684"/>
      <c r="G623" s="684"/>
      <c r="H623" s="684"/>
      <c r="I623" s="684"/>
      <c r="J623" s="684"/>
      <c r="K623" s="684"/>
      <c r="L623" s="684"/>
      <c r="M623" s="684"/>
      <c r="N623" s="684"/>
      <c r="O623" s="684"/>
      <c r="P623" s="684"/>
      <c r="Q623" s="684"/>
      <c r="R623" s="684"/>
      <c r="S623" s="684"/>
      <c r="T623" s="684"/>
      <c r="U623" s="684"/>
      <c r="V623" s="684"/>
      <c r="W623" s="684"/>
      <c r="X623" s="684"/>
      <c r="Y623" s="684"/>
      <c r="Z623" s="684"/>
    </row>
    <row r="624" spans="1:26" ht="16.5">
      <c r="A624" s="684"/>
      <c r="B624" s="684"/>
      <c r="C624" s="684"/>
      <c r="D624" s="684"/>
      <c r="E624" s="684"/>
      <c r="F624" s="684"/>
      <c r="G624" s="684"/>
      <c r="H624" s="684"/>
      <c r="I624" s="684"/>
      <c r="J624" s="684"/>
      <c r="K624" s="684"/>
      <c r="L624" s="684"/>
      <c r="M624" s="684"/>
      <c r="N624" s="684"/>
      <c r="O624" s="684"/>
      <c r="P624" s="684"/>
      <c r="Q624" s="684"/>
      <c r="R624" s="684"/>
      <c r="S624" s="684"/>
      <c r="T624" s="684"/>
      <c r="U624" s="684"/>
      <c r="V624" s="684"/>
      <c r="W624" s="684"/>
      <c r="X624" s="684"/>
      <c r="Y624" s="684"/>
      <c r="Z624" s="684"/>
    </row>
    <row r="625" spans="1:26" ht="16.5">
      <c r="A625" s="684"/>
      <c r="B625" s="684"/>
      <c r="C625" s="684"/>
      <c r="D625" s="684"/>
      <c r="E625" s="684"/>
      <c r="F625" s="684"/>
      <c r="G625" s="684"/>
      <c r="H625" s="684"/>
      <c r="I625" s="684"/>
      <c r="J625" s="684"/>
      <c r="K625" s="684"/>
      <c r="L625" s="684"/>
      <c r="M625" s="684"/>
      <c r="N625" s="684"/>
      <c r="O625" s="684"/>
      <c r="P625" s="684"/>
      <c r="Q625" s="684"/>
      <c r="R625" s="684"/>
      <c r="S625" s="684"/>
      <c r="T625" s="684"/>
      <c r="U625" s="684"/>
      <c r="V625" s="684"/>
      <c r="W625" s="684"/>
      <c r="X625" s="684"/>
      <c r="Y625" s="684"/>
      <c r="Z625" s="684"/>
    </row>
    <row r="626" spans="1:26" ht="16.5">
      <c r="A626" s="684"/>
      <c r="B626" s="684"/>
      <c r="C626" s="684"/>
      <c r="D626" s="684"/>
      <c r="E626" s="684"/>
      <c r="F626" s="684"/>
      <c r="G626" s="684"/>
      <c r="H626" s="684"/>
      <c r="I626" s="684"/>
      <c r="J626" s="684"/>
      <c r="K626" s="684"/>
      <c r="L626" s="684"/>
      <c r="M626" s="684"/>
      <c r="N626" s="684"/>
      <c r="O626" s="684"/>
      <c r="P626" s="684"/>
      <c r="Q626" s="684"/>
      <c r="R626" s="684"/>
      <c r="S626" s="684"/>
      <c r="T626" s="684"/>
      <c r="U626" s="684"/>
      <c r="V626" s="684"/>
      <c r="W626" s="684"/>
      <c r="X626" s="684"/>
      <c r="Y626" s="684"/>
      <c r="Z626" s="684"/>
    </row>
    <row r="627" spans="1:26" ht="16.5">
      <c r="A627" s="684"/>
      <c r="B627" s="684"/>
      <c r="C627" s="684"/>
      <c r="D627" s="684"/>
      <c r="E627" s="684"/>
      <c r="F627" s="684"/>
      <c r="G627" s="684"/>
      <c r="H627" s="684"/>
      <c r="I627" s="684"/>
      <c r="J627" s="684"/>
      <c r="K627" s="684"/>
      <c r="L627" s="684"/>
      <c r="M627" s="684"/>
      <c r="N627" s="684"/>
      <c r="O627" s="684"/>
      <c r="P627" s="684"/>
      <c r="Q627" s="684"/>
      <c r="R627" s="684"/>
      <c r="S627" s="684"/>
      <c r="T627" s="684"/>
      <c r="U627" s="684"/>
      <c r="V627" s="684"/>
      <c r="W627" s="684"/>
      <c r="X627" s="684"/>
      <c r="Y627" s="684"/>
      <c r="Z627" s="684"/>
    </row>
    <row r="628" spans="1:26" ht="16.5">
      <c r="A628" s="684"/>
      <c r="B628" s="684"/>
      <c r="C628" s="684"/>
      <c r="D628" s="684"/>
      <c r="E628" s="684"/>
      <c r="F628" s="684"/>
      <c r="G628" s="684"/>
      <c r="H628" s="684"/>
      <c r="I628" s="684"/>
      <c r="J628" s="684"/>
      <c r="K628" s="684"/>
      <c r="L628" s="684"/>
      <c r="M628" s="684"/>
      <c r="N628" s="684"/>
      <c r="O628" s="684"/>
      <c r="P628" s="684"/>
      <c r="Q628" s="684"/>
      <c r="R628" s="684"/>
      <c r="S628" s="684"/>
      <c r="T628" s="684"/>
      <c r="U628" s="684"/>
      <c r="V628" s="684"/>
      <c r="W628" s="684"/>
      <c r="X628" s="684"/>
      <c r="Y628" s="684"/>
      <c r="Z628" s="684"/>
    </row>
    <row r="629" spans="1:26" ht="16.5">
      <c r="A629" s="684"/>
      <c r="B629" s="684"/>
      <c r="C629" s="684"/>
      <c r="D629" s="684"/>
      <c r="E629" s="684"/>
      <c r="F629" s="684"/>
      <c r="G629" s="684"/>
      <c r="H629" s="684"/>
      <c r="I629" s="684"/>
      <c r="J629" s="684"/>
      <c r="K629" s="684"/>
      <c r="L629" s="684"/>
      <c r="M629" s="684"/>
      <c r="N629" s="684"/>
      <c r="O629" s="684"/>
      <c r="P629" s="684"/>
      <c r="Q629" s="684"/>
      <c r="R629" s="684"/>
      <c r="S629" s="684"/>
      <c r="T629" s="684"/>
      <c r="U629" s="684"/>
      <c r="V629" s="684"/>
      <c r="W629" s="684"/>
      <c r="X629" s="684"/>
      <c r="Y629" s="684"/>
      <c r="Z629" s="684"/>
    </row>
    <row r="630" spans="1:26" ht="16.5">
      <c r="A630" s="684"/>
      <c r="B630" s="684"/>
      <c r="C630" s="684"/>
      <c r="D630" s="684"/>
      <c r="E630" s="684"/>
      <c r="F630" s="684"/>
      <c r="G630" s="684"/>
      <c r="H630" s="684"/>
      <c r="I630" s="684"/>
      <c r="J630" s="684"/>
      <c r="K630" s="684"/>
      <c r="L630" s="684"/>
      <c r="M630" s="684"/>
      <c r="N630" s="684"/>
      <c r="O630" s="684"/>
      <c r="P630" s="684"/>
      <c r="Q630" s="684"/>
      <c r="R630" s="684"/>
      <c r="S630" s="684"/>
      <c r="T630" s="684"/>
      <c r="U630" s="684"/>
      <c r="V630" s="684"/>
      <c r="W630" s="684"/>
      <c r="X630" s="684"/>
      <c r="Y630" s="684"/>
      <c r="Z630" s="684"/>
    </row>
    <row r="631" spans="1:26" ht="16.5">
      <c r="A631" s="684"/>
      <c r="B631" s="684"/>
      <c r="C631" s="684"/>
      <c r="D631" s="684"/>
      <c r="E631" s="684"/>
      <c r="F631" s="684"/>
      <c r="G631" s="684"/>
      <c r="H631" s="684"/>
      <c r="I631" s="684"/>
      <c r="J631" s="684"/>
      <c r="K631" s="684"/>
      <c r="L631" s="684"/>
      <c r="M631" s="684"/>
      <c r="N631" s="684"/>
      <c r="O631" s="684"/>
      <c r="P631" s="684"/>
      <c r="Q631" s="684"/>
      <c r="R631" s="684"/>
      <c r="S631" s="684"/>
      <c r="T631" s="684"/>
      <c r="U631" s="684"/>
      <c r="V631" s="684"/>
      <c r="W631" s="684"/>
      <c r="X631" s="684"/>
      <c r="Y631" s="684"/>
      <c r="Z631" s="684"/>
    </row>
    <row r="632" spans="1:26" ht="16.5">
      <c r="A632" s="684"/>
      <c r="B632" s="684"/>
      <c r="C632" s="684"/>
      <c r="D632" s="684"/>
      <c r="E632" s="684"/>
      <c r="F632" s="684"/>
      <c r="G632" s="684"/>
      <c r="H632" s="684"/>
      <c r="I632" s="684"/>
      <c r="J632" s="684"/>
      <c r="K632" s="684"/>
      <c r="L632" s="684"/>
      <c r="M632" s="684"/>
      <c r="N632" s="684"/>
      <c r="O632" s="684"/>
      <c r="P632" s="684"/>
      <c r="Q632" s="684"/>
      <c r="R632" s="684"/>
      <c r="S632" s="684"/>
      <c r="T632" s="684"/>
      <c r="U632" s="684"/>
      <c r="V632" s="684"/>
      <c r="W632" s="684"/>
      <c r="X632" s="684"/>
      <c r="Y632" s="684"/>
      <c r="Z632" s="684"/>
    </row>
    <row r="633" spans="1:26" ht="16.5">
      <c r="A633" s="684"/>
      <c r="B633" s="684"/>
      <c r="C633" s="684"/>
      <c r="D633" s="684"/>
      <c r="E633" s="684"/>
      <c r="F633" s="684"/>
      <c r="G633" s="684"/>
      <c r="H633" s="684"/>
      <c r="I633" s="684"/>
      <c r="J633" s="684"/>
      <c r="K633" s="684"/>
      <c r="L633" s="684"/>
      <c r="M633" s="684"/>
      <c r="N633" s="684"/>
      <c r="O633" s="684"/>
      <c r="P633" s="684"/>
      <c r="Q633" s="684"/>
      <c r="R633" s="684"/>
      <c r="S633" s="684"/>
      <c r="T633" s="684"/>
      <c r="U633" s="684"/>
      <c r="V633" s="684"/>
      <c r="W633" s="684"/>
      <c r="X633" s="684"/>
      <c r="Y633" s="684"/>
      <c r="Z633" s="684"/>
    </row>
    <row r="634" spans="1:26" ht="16.5">
      <c r="A634" s="684"/>
      <c r="B634" s="684"/>
      <c r="C634" s="684"/>
      <c r="D634" s="684"/>
      <c r="E634" s="684"/>
      <c r="F634" s="684"/>
      <c r="G634" s="684"/>
      <c r="H634" s="684"/>
      <c r="I634" s="684"/>
      <c r="J634" s="684"/>
      <c r="K634" s="684"/>
      <c r="L634" s="684"/>
      <c r="M634" s="684"/>
      <c r="N634" s="684"/>
      <c r="O634" s="684"/>
      <c r="P634" s="684"/>
      <c r="Q634" s="684"/>
      <c r="R634" s="684"/>
      <c r="S634" s="684"/>
      <c r="T634" s="684"/>
      <c r="U634" s="684"/>
      <c r="V634" s="684"/>
      <c r="W634" s="684"/>
      <c r="X634" s="684"/>
      <c r="Y634" s="684"/>
      <c r="Z634" s="684"/>
    </row>
    <row r="635" spans="1:26" ht="16.5">
      <c r="A635" s="684"/>
      <c r="B635" s="684"/>
      <c r="C635" s="684"/>
      <c r="D635" s="684"/>
      <c r="E635" s="684"/>
      <c r="F635" s="684"/>
      <c r="G635" s="684"/>
      <c r="H635" s="684"/>
      <c r="I635" s="684"/>
      <c r="J635" s="684"/>
      <c r="K635" s="684"/>
      <c r="L635" s="684"/>
      <c r="M635" s="684"/>
      <c r="N635" s="684"/>
      <c r="O635" s="684"/>
      <c r="P635" s="684"/>
      <c r="Q635" s="684"/>
      <c r="R635" s="684"/>
      <c r="S635" s="684"/>
      <c r="T635" s="684"/>
      <c r="U635" s="684"/>
      <c r="V635" s="684"/>
      <c r="W635" s="684"/>
      <c r="X635" s="684"/>
      <c r="Y635" s="684"/>
      <c r="Z635" s="684"/>
    </row>
    <row r="636" spans="1:26" ht="16.5">
      <c r="A636" s="684"/>
      <c r="B636" s="684"/>
      <c r="C636" s="684"/>
      <c r="D636" s="684"/>
      <c r="E636" s="684"/>
      <c r="F636" s="684"/>
      <c r="G636" s="684"/>
      <c r="H636" s="684"/>
      <c r="I636" s="684"/>
      <c r="J636" s="684"/>
      <c r="K636" s="684"/>
      <c r="L636" s="684"/>
      <c r="M636" s="684"/>
      <c r="N636" s="684"/>
      <c r="O636" s="684"/>
      <c r="P636" s="684"/>
      <c r="Q636" s="684"/>
      <c r="R636" s="684"/>
      <c r="S636" s="684"/>
      <c r="T636" s="684"/>
      <c r="U636" s="684"/>
      <c r="V636" s="684"/>
      <c r="W636" s="684"/>
      <c r="X636" s="684"/>
      <c r="Y636" s="684"/>
      <c r="Z636" s="684"/>
    </row>
    <row r="637" spans="1:26" ht="16.5">
      <c r="A637" s="684"/>
      <c r="B637" s="684"/>
      <c r="C637" s="684"/>
      <c r="D637" s="684"/>
      <c r="E637" s="684"/>
      <c r="F637" s="684"/>
      <c r="G637" s="684"/>
      <c r="H637" s="684"/>
      <c r="I637" s="684"/>
      <c r="J637" s="684"/>
      <c r="K637" s="684"/>
      <c r="L637" s="684"/>
      <c r="M637" s="684"/>
      <c r="N637" s="684"/>
      <c r="O637" s="684"/>
      <c r="P637" s="684"/>
      <c r="Q637" s="684"/>
      <c r="R637" s="684"/>
      <c r="S637" s="684"/>
      <c r="T637" s="684"/>
      <c r="U637" s="684"/>
      <c r="V637" s="684"/>
      <c r="W637" s="684"/>
      <c r="X637" s="684"/>
      <c r="Y637" s="684"/>
      <c r="Z637" s="684"/>
    </row>
    <row r="638" spans="1:26" ht="16.5">
      <c r="A638" s="684"/>
      <c r="B638" s="684"/>
      <c r="C638" s="684"/>
      <c r="D638" s="684"/>
      <c r="E638" s="684"/>
      <c r="F638" s="684"/>
      <c r="G638" s="684"/>
      <c r="H638" s="684"/>
      <c r="I638" s="684"/>
      <c r="J638" s="684"/>
      <c r="K638" s="684"/>
      <c r="L638" s="684"/>
      <c r="M638" s="684"/>
      <c r="N638" s="684"/>
      <c r="O638" s="684"/>
      <c r="P638" s="684"/>
      <c r="Q638" s="684"/>
      <c r="R638" s="684"/>
      <c r="S638" s="684"/>
      <c r="T638" s="684"/>
      <c r="U638" s="684"/>
      <c r="V638" s="684"/>
      <c r="W638" s="684"/>
      <c r="X638" s="684"/>
      <c r="Y638" s="684"/>
      <c r="Z638" s="684"/>
    </row>
    <row r="639" spans="1:26" ht="16.5">
      <c r="A639" s="684"/>
      <c r="B639" s="684"/>
      <c r="C639" s="684"/>
      <c r="D639" s="684"/>
      <c r="E639" s="684"/>
      <c r="F639" s="684"/>
      <c r="G639" s="684"/>
      <c r="H639" s="684"/>
      <c r="I639" s="684"/>
      <c r="J639" s="684"/>
      <c r="K639" s="684"/>
      <c r="L639" s="684"/>
      <c r="M639" s="684"/>
      <c r="N639" s="684"/>
      <c r="O639" s="684"/>
      <c r="P639" s="684"/>
      <c r="Q639" s="684"/>
      <c r="R639" s="684"/>
      <c r="S639" s="684"/>
      <c r="T639" s="684"/>
      <c r="U639" s="684"/>
      <c r="V639" s="684"/>
      <c r="W639" s="684"/>
      <c r="X639" s="684"/>
      <c r="Y639" s="684"/>
      <c r="Z639" s="684"/>
    </row>
    <row r="640" spans="1:26" ht="16.5">
      <c r="A640" s="684"/>
      <c r="B640" s="684"/>
      <c r="C640" s="684"/>
      <c r="D640" s="684"/>
      <c r="E640" s="684"/>
      <c r="F640" s="684"/>
      <c r="G640" s="684"/>
      <c r="H640" s="684"/>
      <c r="I640" s="684"/>
      <c r="J640" s="684"/>
      <c r="K640" s="684"/>
      <c r="L640" s="684"/>
      <c r="M640" s="684"/>
      <c r="N640" s="684"/>
      <c r="O640" s="684"/>
      <c r="P640" s="684"/>
      <c r="Q640" s="684"/>
      <c r="R640" s="684"/>
      <c r="S640" s="684"/>
      <c r="T640" s="684"/>
      <c r="U640" s="684"/>
      <c r="V640" s="684"/>
      <c r="W640" s="684"/>
      <c r="X640" s="684"/>
      <c r="Y640" s="684"/>
      <c r="Z640" s="684"/>
    </row>
    <row r="641" spans="1:26" ht="16.5">
      <c r="A641" s="684"/>
      <c r="B641" s="684"/>
      <c r="C641" s="684"/>
      <c r="D641" s="684"/>
      <c r="E641" s="684"/>
      <c r="F641" s="684"/>
      <c r="G641" s="684"/>
      <c r="H641" s="684"/>
      <c r="I641" s="684"/>
      <c r="J641" s="684"/>
      <c r="K641" s="684"/>
      <c r="L641" s="684"/>
      <c r="M641" s="684"/>
      <c r="N641" s="684"/>
      <c r="O641" s="684"/>
      <c r="P641" s="684"/>
      <c r="Q641" s="684"/>
      <c r="R641" s="684"/>
      <c r="S641" s="684"/>
      <c r="T641" s="684"/>
      <c r="U641" s="684"/>
      <c r="V641" s="684"/>
      <c r="W641" s="684"/>
      <c r="X641" s="684"/>
      <c r="Y641" s="684"/>
      <c r="Z641" s="684"/>
    </row>
    <row r="642" spans="1:26" ht="16.5">
      <c r="A642" s="684"/>
      <c r="B642" s="684"/>
      <c r="C642" s="684"/>
      <c r="D642" s="684"/>
      <c r="E642" s="684"/>
      <c r="F642" s="684"/>
      <c r="G642" s="684"/>
      <c r="H642" s="684"/>
      <c r="I642" s="684"/>
      <c r="J642" s="684"/>
      <c r="K642" s="684"/>
      <c r="L642" s="684"/>
      <c r="M642" s="684"/>
      <c r="N642" s="684"/>
      <c r="O642" s="684"/>
      <c r="P642" s="684"/>
      <c r="Q642" s="684"/>
      <c r="R642" s="684"/>
      <c r="S642" s="684"/>
      <c r="T642" s="684"/>
      <c r="U642" s="684"/>
      <c r="V642" s="684"/>
      <c r="W642" s="684"/>
      <c r="X642" s="684"/>
      <c r="Y642" s="684"/>
      <c r="Z642" s="684"/>
    </row>
    <row r="643" spans="1:26" ht="16.5">
      <c r="A643" s="684"/>
      <c r="B643" s="684"/>
      <c r="C643" s="684"/>
      <c r="D643" s="684"/>
      <c r="E643" s="684"/>
      <c r="F643" s="684"/>
      <c r="G643" s="684"/>
      <c r="H643" s="684"/>
      <c r="I643" s="684"/>
      <c r="J643" s="684"/>
      <c r="K643" s="684"/>
      <c r="L643" s="684"/>
      <c r="M643" s="684"/>
      <c r="N643" s="684"/>
      <c r="O643" s="684"/>
      <c r="P643" s="684"/>
      <c r="Q643" s="684"/>
      <c r="R643" s="684"/>
      <c r="S643" s="684"/>
      <c r="T643" s="684"/>
      <c r="U643" s="684"/>
      <c r="V643" s="684"/>
      <c r="W643" s="684"/>
      <c r="X643" s="684"/>
      <c r="Y643" s="684"/>
      <c r="Z643" s="684"/>
    </row>
    <row r="644" spans="1:26" ht="16.5">
      <c r="A644" s="684"/>
      <c r="B644" s="684"/>
      <c r="C644" s="684"/>
      <c r="D644" s="684"/>
      <c r="E644" s="684"/>
      <c r="F644" s="684"/>
      <c r="G644" s="684"/>
      <c r="H644" s="684"/>
      <c r="I644" s="684"/>
      <c r="J644" s="684"/>
      <c r="K644" s="684"/>
      <c r="L644" s="684"/>
      <c r="M644" s="684"/>
      <c r="N644" s="684"/>
      <c r="O644" s="684"/>
      <c r="P644" s="684"/>
      <c r="Q644" s="684"/>
      <c r="R644" s="684"/>
      <c r="S644" s="684"/>
      <c r="T644" s="684"/>
      <c r="U644" s="684"/>
      <c r="V644" s="684"/>
      <c r="W644" s="684"/>
      <c r="X644" s="684"/>
      <c r="Y644" s="684"/>
      <c r="Z644" s="684"/>
    </row>
    <row r="645" spans="1:26" ht="16.5">
      <c r="A645" s="684"/>
      <c r="B645" s="684"/>
      <c r="C645" s="684"/>
      <c r="D645" s="684"/>
      <c r="E645" s="684"/>
      <c r="F645" s="684"/>
      <c r="G645" s="684"/>
      <c r="H645" s="684"/>
      <c r="I645" s="684"/>
      <c r="J645" s="684"/>
      <c r="K645" s="684"/>
      <c r="L645" s="684"/>
      <c r="M645" s="684"/>
      <c r="N645" s="684"/>
      <c r="O645" s="684"/>
      <c r="P645" s="684"/>
      <c r="Q645" s="684"/>
      <c r="R645" s="684"/>
      <c r="S645" s="684"/>
      <c r="T645" s="684"/>
      <c r="U645" s="684"/>
      <c r="V645" s="684"/>
      <c r="W645" s="684"/>
      <c r="X645" s="684"/>
      <c r="Y645" s="684"/>
      <c r="Z645" s="684"/>
    </row>
    <row r="646" spans="1:26" ht="16.5">
      <c r="A646" s="684"/>
      <c r="B646" s="684"/>
      <c r="C646" s="684"/>
      <c r="D646" s="684"/>
      <c r="E646" s="684"/>
      <c r="F646" s="684"/>
      <c r="G646" s="684"/>
      <c r="H646" s="684"/>
      <c r="I646" s="684"/>
      <c r="J646" s="684"/>
      <c r="K646" s="684"/>
      <c r="L646" s="684"/>
      <c r="M646" s="684"/>
      <c r="N646" s="684"/>
      <c r="O646" s="684"/>
      <c r="P646" s="684"/>
      <c r="Q646" s="684"/>
      <c r="R646" s="684"/>
      <c r="S646" s="684"/>
      <c r="T646" s="684"/>
      <c r="U646" s="684"/>
      <c r="V646" s="684"/>
      <c r="W646" s="684"/>
      <c r="X646" s="684"/>
      <c r="Y646" s="684"/>
      <c r="Z646" s="684"/>
    </row>
    <row r="647" spans="1:26" ht="16.5">
      <c r="A647" s="684"/>
      <c r="B647" s="684"/>
      <c r="C647" s="684"/>
      <c r="D647" s="684"/>
      <c r="E647" s="684"/>
      <c r="F647" s="684"/>
      <c r="G647" s="684"/>
      <c r="H647" s="684"/>
      <c r="I647" s="684"/>
      <c r="J647" s="684"/>
      <c r="K647" s="684"/>
      <c r="L647" s="684"/>
      <c r="M647" s="684"/>
      <c r="N647" s="684"/>
      <c r="O647" s="684"/>
      <c r="P647" s="684"/>
      <c r="Q647" s="684"/>
      <c r="R647" s="684"/>
      <c r="S647" s="684"/>
      <c r="T647" s="684"/>
      <c r="U647" s="684"/>
      <c r="V647" s="684"/>
      <c r="W647" s="684"/>
      <c r="X647" s="684"/>
      <c r="Y647" s="684"/>
      <c r="Z647" s="684"/>
    </row>
    <row r="648" spans="1:26" ht="16.5">
      <c r="A648" s="684"/>
      <c r="B648" s="684"/>
      <c r="C648" s="684"/>
      <c r="D648" s="684"/>
      <c r="E648" s="684"/>
      <c r="F648" s="684"/>
      <c r="G648" s="684"/>
      <c r="H648" s="684"/>
      <c r="I648" s="684"/>
      <c r="J648" s="684"/>
      <c r="K648" s="684"/>
      <c r="L648" s="684"/>
      <c r="M648" s="684"/>
      <c r="N648" s="684"/>
      <c r="O648" s="684"/>
      <c r="P648" s="684"/>
      <c r="Q648" s="684"/>
      <c r="R648" s="684"/>
      <c r="S648" s="684"/>
      <c r="T648" s="684"/>
      <c r="U648" s="684"/>
      <c r="V648" s="684"/>
      <c r="W648" s="684"/>
      <c r="X648" s="684"/>
      <c r="Y648" s="684"/>
      <c r="Z648" s="684"/>
    </row>
    <row r="649" spans="1:26" ht="16.5">
      <c r="A649" s="684"/>
      <c r="B649" s="684"/>
      <c r="C649" s="684"/>
      <c r="D649" s="684"/>
      <c r="E649" s="684"/>
      <c r="F649" s="684"/>
      <c r="G649" s="684"/>
      <c r="H649" s="684"/>
      <c r="I649" s="684"/>
      <c r="J649" s="684"/>
      <c r="K649" s="684"/>
      <c r="L649" s="684"/>
      <c r="M649" s="684"/>
      <c r="N649" s="684"/>
      <c r="O649" s="684"/>
      <c r="P649" s="684"/>
      <c r="Q649" s="684"/>
      <c r="R649" s="684"/>
      <c r="S649" s="684"/>
      <c r="T649" s="684"/>
      <c r="U649" s="684"/>
      <c r="V649" s="684"/>
      <c r="W649" s="684"/>
      <c r="X649" s="684"/>
      <c r="Y649" s="684"/>
      <c r="Z649" s="684"/>
    </row>
    <row r="650" spans="1:26" ht="16.5">
      <c r="A650" s="684"/>
      <c r="B650" s="684"/>
      <c r="C650" s="684"/>
      <c r="D650" s="684"/>
      <c r="E650" s="684"/>
      <c r="F650" s="684"/>
      <c r="G650" s="684"/>
      <c r="H650" s="684"/>
      <c r="I650" s="684"/>
      <c r="J650" s="684"/>
      <c r="K650" s="684"/>
      <c r="L650" s="684"/>
      <c r="M650" s="684"/>
      <c r="N650" s="684"/>
      <c r="O650" s="684"/>
      <c r="P650" s="684"/>
      <c r="Q650" s="684"/>
      <c r="R650" s="684"/>
      <c r="S650" s="684"/>
      <c r="T650" s="684"/>
      <c r="U650" s="684"/>
      <c r="V650" s="684"/>
      <c r="W650" s="684"/>
      <c r="X650" s="684"/>
      <c r="Y650" s="684"/>
      <c r="Z650" s="684"/>
    </row>
    <row r="651" spans="1:26" ht="16.5">
      <c r="A651" s="684"/>
      <c r="B651" s="684"/>
      <c r="C651" s="684"/>
      <c r="D651" s="684"/>
      <c r="E651" s="684"/>
      <c r="F651" s="684"/>
      <c r="G651" s="684"/>
      <c r="H651" s="684"/>
      <c r="I651" s="684"/>
      <c r="J651" s="684"/>
      <c r="K651" s="684"/>
      <c r="L651" s="684"/>
      <c r="M651" s="684"/>
      <c r="N651" s="684"/>
      <c r="O651" s="684"/>
      <c r="P651" s="684"/>
      <c r="Q651" s="684"/>
      <c r="R651" s="684"/>
      <c r="S651" s="684"/>
      <c r="T651" s="684"/>
      <c r="U651" s="684"/>
      <c r="V651" s="684"/>
      <c r="W651" s="684"/>
      <c r="X651" s="684"/>
      <c r="Y651" s="684"/>
      <c r="Z651" s="684"/>
    </row>
    <row r="652" spans="1:26" ht="16.5">
      <c r="A652" s="684"/>
      <c r="B652" s="684"/>
      <c r="C652" s="684"/>
      <c r="D652" s="684"/>
      <c r="E652" s="684"/>
      <c r="F652" s="684"/>
      <c r="G652" s="684"/>
      <c r="H652" s="684"/>
      <c r="I652" s="684"/>
      <c r="J652" s="684"/>
      <c r="K652" s="684"/>
      <c r="L652" s="684"/>
      <c r="M652" s="684"/>
      <c r="N652" s="684"/>
      <c r="O652" s="684"/>
      <c r="P652" s="684"/>
      <c r="Q652" s="684"/>
      <c r="R652" s="684"/>
      <c r="S652" s="684"/>
      <c r="T652" s="684"/>
      <c r="U652" s="684"/>
      <c r="V652" s="684"/>
      <c r="W652" s="684"/>
      <c r="X652" s="684"/>
      <c r="Y652" s="684"/>
      <c r="Z652" s="684"/>
    </row>
    <row r="653" spans="1:26" ht="16.5">
      <c r="A653" s="684"/>
      <c r="B653" s="684"/>
      <c r="C653" s="684"/>
      <c r="D653" s="684"/>
      <c r="E653" s="684"/>
      <c r="F653" s="684"/>
      <c r="G653" s="684"/>
      <c r="H653" s="684"/>
      <c r="I653" s="684"/>
      <c r="J653" s="684"/>
      <c r="K653" s="684"/>
      <c r="L653" s="684"/>
      <c r="M653" s="684"/>
      <c r="N653" s="684"/>
      <c r="O653" s="684"/>
      <c r="P653" s="684"/>
      <c r="Q653" s="684"/>
      <c r="R653" s="684"/>
      <c r="S653" s="684"/>
      <c r="T653" s="684"/>
      <c r="U653" s="684"/>
      <c r="V653" s="684"/>
      <c r="W653" s="684"/>
      <c r="X653" s="684"/>
      <c r="Y653" s="684"/>
      <c r="Z653" s="684"/>
    </row>
    <row r="654" spans="1:26" ht="16.5">
      <c r="A654" s="684"/>
      <c r="B654" s="684"/>
      <c r="C654" s="684"/>
      <c r="D654" s="684"/>
      <c r="E654" s="684"/>
      <c r="F654" s="684"/>
      <c r="G654" s="684"/>
      <c r="H654" s="684"/>
      <c r="I654" s="684"/>
      <c r="J654" s="684"/>
      <c r="K654" s="684"/>
      <c r="L654" s="684"/>
      <c r="M654" s="684"/>
      <c r="N654" s="684"/>
      <c r="O654" s="684"/>
      <c r="P654" s="684"/>
      <c r="Q654" s="684"/>
      <c r="R654" s="684"/>
      <c r="S654" s="684"/>
      <c r="T654" s="684"/>
      <c r="U654" s="684"/>
      <c r="V654" s="684"/>
      <c r="W654" s="684"/>
      <c r="X654" s="684"/>
      <c r="Y654" s="684"/>
      <c r="Z654" s="684"/>
    </row>
    <row r="655" spans="1:26" ht="16.5">
      <c r="A655" s="684"/>
      <c r="B655" s="684"/>
      <c r="C655" s="684"/>
      <c r="D655" s="684"/>
      <c r="E655" s="684"/>
      <c r="F655" s="684"/>
      <c r="G655" s="684"/>
      <c r="H655" s="684"/>
      <c r="I655" s="684"/>
      <c r="J655" s="684"/>
      <c r="K655" s="684"/>
      <c r="L655" s="684"/>
      <c r="M655" s="684"/>
      <c r="N655" s="684"/>
      <c r="O655" s="684"/>
      <c r="P655" s="684"/>
      <c r="Q655" s="684"/>
      <c r="R655" s="684"/>
      <c r="S655" s="684"/>
      <c r="T655" s="684"/>
      <c r="U655" s="684"/>
      <c r="V655" s="684"/>
      <c r="W655" s="684"/>
      <c r="X655" s="684"/>
      <c r="Y655" s="684"/>
      <c r="Z655" s="684"/>
    </row>
    <row r="656" spans="1:26" ht="16.5">
      <c r="A656" s="684"/>
      <c r="B656" s="684"/>
      <c r="C656" s="684"/>
      <c r="D656" s="684"/>
      <c r="E656" s="684"/>
      <c r="F656" s="684"/>
      <c r="G656" s="684"/>
      <c r="H656" s="684"/>
      <c r="I656" s="684"/>
      <c r="J656" s="684"/>
      <c r="K656" s="684"/>
      <c r="L656" s="684"/>
      <c r="M656" s="684"/>
      <c r="N656" s="684"/>
      <c r="O656" s="684"/>
      <c r="P656" s="684"/>
      <c r="Q656" s="684"/>
      <c r="R656" s="684"/>
      <c r="S656" s="684"/>
      <c r="T656" s="684"/>
      <c r="U656" s="684"/>
      <c r="V656" s="684"/>
      <c r="W656" s="684"/>
      <c r="X656" s="684"/>
      <c r="Y656" s="684"/>
      <c r="Z656" s="684"/>
    </row>
    <row r="657" spans="1:26" ht="16.5">
      <c r="A657" s="684"/>
      <c r="B657" s="684"/>
      <c r="C657" s="684"/>
      <c r="D657" s="684"/>
      <c r="E657" s="684"/>
      <c r="F657" s="684"/>
      <c r="G657" s="684"/>
      <c r="H657" s="684"/>
      <c r="I657" s="684"/>
      <c r="J657" s="684"/>
      <c r="K657" s="684"/>
      <c r="L657" s="684"/>
      <c r="M657" s="684"/>
      <c r="N657" s="684"/>
      <c r="O657" s="684"/>
      <c r="P657" s="684"/>
      <c r="Q657" s="684"/>
      <c r="R657" s="684"/>
      <c r="S657" s="684"/>
      <c r="T657" s="684"/>
      <c r="U657" s="684"/>
      <c r="V657" s="684"/>
      <c r="W657" s="684"/>
      <c r="X657" s="684"/>
      <c r="Y657" s="684"/>
      <c r="Z657" s="684"/>
    </row>
    <row r="658" spans="1:26" ht="16.5">
      <c r="A658" s="684"/>
      <c r="B658" s="684"/>
      <c r="C658" s="684"/>
      <c r="D658" s="684"/>
      <c r="E658" s="684"/>
      <c r="F658" s="684"/>
      <c r="G658" s="684"/>
      <c r="H658" s="684"/>
      <c r="I658" s="684"/>
      <c r="J658" s="684"/>
      <c r="K658" s="684"/>
      <c r="L658" s="684"/>
      <c r="M658" s="684"/>
      <c r="N658" s="684"/>
      <c r="O658" s="684"/>
      <c r="P658" s="684"/>
      <c r="Q658" s="684"/>
      <c r="R658" s="684"/>
      <c r="S658" s="684"/>
      <c r="T658" s="684"/>
      <c r="U658" s="684"/>
      <c r="V658" s="684"/>
      <c r="W658" s="684"/>
      <c r="X658" s="684"/>
      <c r="Y658" s="684"/>
      <c r="Z658" s="684"/>
    </row>
    <row r="659" spans="1:26" ht="16.5">
      <c r="A659" s="684"/>
      <c r="B659" s="684"/>
      <c r="C659" s="684"/>
      <c r="D659" s="684"/>
      <c r="E659" s="684"/>
      <c r="F659" s="684"/>
      <c r="G659" s="684"/>
      <c r="H659" s="684"/>
      <c r="I659" s="684"/>
      <c r="J659" s="684"/>
      <c r="K659" s="684"/>
      <c r="L659" s="684"/>
      <c r="M659" s="684"/>
      <c r="N659" s="684"/>
      <c r="O659" s="684"/>
      <c r="P659" s="684"/>
      <c r="Q659" s="684"/>
      <c r="R659" s="684"/>
      <c r="S659" s="684"/>
      <c r="T659" s="684"/>
      <c r="U659" s="684"/>
      <c r="V659" s="684"/>
      <c r="W659" s="684"/>
      <c r="X659" s="684"/>
      <c r="Y659" s="684"/>
      <c r="Z659" s="684"/>
    </row>
    <row r="660" spans="1:26" ht="16.5">
      <c r="A660" s="684"/>
      <c r="B660" s="684"/>
      <c r="C660" s="684"/>
      <c r="D660" s="684"/>
      <c r="E660" s="684"/>
      <c r="F660" s="684"/>
      <c r="G660" s="684"/>
      <c r="H660" s="684"/>
      <c r="I660" s="684"/>
      <c r="J660" s="684"/>
      <c r="K660" s="684"/>
      <c r="L660" s="684"/>
      <c r="M660" s="684"/>
      <c r="N660" s="684"/>
      <c r="O660" s="684"/>
      <c r="P660" s="684"/>
      <c r="Q660" s="684"/>
      <c r="R660" s="684"/>
      <c r="S660" s="684"/>
      <c r="T660" s="684"/>
      <c r="U660" s="684"/>
      <c r="V660" s="684"/>
      <c r="W660" s="684"/>
      <c r="X660" s="684"/>
      <c r="Y660" s="684"/>
      <c r="Z660" s="684"/>
    </row>
    <row r="661" spans="1:26" ht="16.5">
      <c r="A661" s="684"/>
      <c r="B661" s="684"/>
      <c r="C661" s="684"/>
      <c r="D661" s="684"/>
      <c r="E661" s="684"/>
      <c r="F661" s="684"/>
      <c r="G661" s="684"/>
      <c r="H661" s="684"/>
      <c r="I661" s="684"/>
      <c r="J661" s="684"/>
      <c r="K661" s="684"/>
      <c r="L661" s="684"/>
      <c r="M661" s="684"/>
      <c r="N661" s="684"/>
      <c r="O661" s="684"/>
      <c r="P661" s="684"/>
      <c r="Q661" s="684"/>
      <c r="R661" s="684"/>
      <c r="S661" s="684"/>
      <c r="T661" s="684"/>
      <c r="U661" s="684"/>
      <c r="V661" s="684"/>
      <c r="W661" s="684"/>
      <c r="X661" s="684"/>
      <c r="Y661" s="684"/>
      <c r="Z661" s="684"/>
    </row>
    <row r="662" spans="1:26" ht="16.5">
      <c r="A662" s="684"/>
      <c r="B662" s="684"/>
      <c r="C662" s="684"/>
      <c r="D662" s="684"/>
      <c r="E662" s="684"/>
      <c r="F662" s="684"/>
      <c r="G662" s="684"/>
      <c r="H662" s="684"/>
      <c r="I662" s="684"/>
      <c r="J662" s="684"/>
      <c r="K662" s="684"/>
      <c r="L662" s="684"/>
      <c r="M662" s="684"/>
      <c r="N662" s="684"/>
      <c r="O662" s="684"/>
      <c r="P662" s="684"/>
      <c r="Q662" s="684"/>
      <c r="R662" s="684"/>
      <c r="S662" s="684"/>
      <c r="T662" s="684"/>
      <c r="U662" s="684"/>
      <c r="V662" s="684"/>
      <c r="W662" s="684"/>
      <c r="X662" s="684"/>
      <c r="Y662" s="684"/>
      <c r="Z662" s="684"/>
    </row>
    <row r="663" spans="1:26" ht="16.5">
      <c r="A663" s="684"/>
      <c r="B663" s="684"/>
      <c r="C663" s="684"/>
      <c r="D663" s="684"/>
      <c r="E663" s="684"/>
      <c r="F663" s="684"/>
      <c r="G663" s="684"/>
      <c r="H663" s="684"/>
      <c r="I663" s="684"/>
      <c r="J663" s="684"/>
      <c r="K663" s="684"/>
      <c r="L663" s="684"/>
      <c r="M663" s="684"/>
      <c r="N663" s="684"/>
      <c r="O663" s="684"/>
      <c r="P663" s="684"/>
      <c r="Q663" s="684"/>
      <c r="R663" s="684"/>
      <c r="S663" s="684"/>
      <c r="T663" s="684"/>
      <c r="U663" s="684"/>
      <c r="V663" s="684"/>
      <c r="W663" s="684"/>
      <c r="X663" s="684"/>
      <c r="Y663" s="684"/>
      <c r="Z663" s="684"/>
    </row>
    <row r="664" spans="1:26" ht="16.5">
      <c r="A664" s="684"/>
      <c r="B664" s="684"/>
      <c r="C664" s="684"/>
      <c r="D664" s="684"/>
      <c r="E664" s="684"/>
      <c r="F664" s="684"/>
      <c r="G664" s="684"/>
      <c r="H664" s="684"/>
      <c r="I664" s="684"/>
      <c r="J664" s="684"/>
      <c r="K664" s="684"/>
      <c r="L664" s="684"/>
      <c r="M664" s="684"/>
      <c r="N664" s="684"/>
      <c r="O664" s="684"/>
      <c r="P664" s="684"/>
      <c r="Q664" s="684"/>
      <c r="R664" s="684"/>
      <c r="S664" s="684"/>
      <c r="T664" s="684"/>
      <c r="U664" s="684"/>
      <c r="V664" s="684"/>
      <c r="W664" s="684"/>
      <c r="X664" s="684"/>
      <c r="Y664" s="684"/>
      <c r="Z664" s="684"/>
    </row>
    <row r="665" spans="1:26" ht="16.5">
      <c r="A665" s="684"/>
      <c r="B665" s="684"/>
      <c r="C665" s="684"/>
      <c r="D665" s="684"/>
      <c r="E665" s="684"/>
      <c r="F665" s="684"/>
      <c r="G665" s="684"/>
      <c r="H665" s="684"/>
      <c r="I665" s="684"/>
      <c r="J665" s="684"/>
      <c r="K665" s="684"/>
      <c r="L665" s="684"/>
      <c r="M665" s="684"/>
      <c r="N665" s="684"/>
      <c r="O665" s="684"/>
      <c r="P665" s="684"/>
      <c r="Q665" s="684"/>
      <c r="R665" s="684"/>
      <c r="S665" s="684"/>
      <c r="T665" s="684"/>
      <c r="U665" s="684"/>
      <c r="V665" s="684"/>
      <c r="W665" s="684"/>
      <c r="X665" s="684"/>
      <c r="Y665" s="684"/>
      <c r="Z665" s="684"/>
    </row>
    <row r="666" spans="1:26" ht="16.5">
      <c r="A666" s="684"/>
      <c r="B666" s="684"/>
      <c r="C666" s="684"/>
      <c r="D666" s="684"/>
      <c r="E666" s="684"/>
      <c r="F666" s="684"/>
      <c r="G666" s="684"/>
      <c r="H666" s="684"/>
      <c r="I666" s="684"/>
      <c r="J666" s="684"/>
      <c r="K666" s="684"/>
      <c r="L666" s="684"/>
      <c r="M666" s="684"/>
      <c r="N666" s="684"/>
      <c r="O666" s="684"/>
      <c r="P666" s="684"/>
      <c r="Q666" s="684"/>
      <c r="R666" s="684"/>
      <c r="S666" s="684"/>
      <c r="T666" s="684"/>
      <c r="U666" s="684"/>
      <c r="V666" s="684"/>
      <c r="W666" s="684"/>
      <c r="X666" s="684"/>
      <c r="Y666" s="684"/>
      <c r="Z666" s="684"/>
    </row>
    <row r="667" spans="1:26" ht="16.5">
      <c r="A667" s="684"/>
      <c r="B667" s="684"/>
      <c r="C667" s="684"/>
      <c r="D667" s="684"/>
      <c r="E667" s="684"/>
      <c r="F667" s="684"/>
      <c r="G667" s="684"/>
      <c r="H667" s="684"/>
      <c r="I667" s="684"/>
      <c r="J667" s="684"/>
      <c r="K667" s="684"/>
      <c r="L667" s="684"/>
      <c r="M667" s="684"/>
      <c r="N667" s="684"/>
      <c r="O667" s="684"/>
      <c r="P667" s="684"/>
      <c r="Q667" s="684"/>
      <c r="R667" s="684"/>
      <c r="S667" s="684"/>
      <c r="T667" s="684"/>
      <c r="U667" s="684"/>
      <c r="V667" s="684"/>
      <c r="W667" s="684"/>
      <c r="X667" s="684"/>
      <c r="Y667" s="684"/>
      <c r="Z667" s="684"/>
    </row>
    <row r="668" spans="1:26" ht="16.5">
      <c r="A668" s="684"/>
      <c r="B668" s="684"/>
      <c r="C668" s="684"/>
      <c r="D668" s="684"/>
      <c r="E668" s="684"/>
      <c r="F668" s="684"/>
      <c r="G668" s="684"/>
      <c r="H668" s="684"/>
      <c r="I668" s="684"/>
      <c r="J668" s="684"/>
      <c r="K668" s="684"/>
      <c r="L668" s="684"/>
      <c r="M668" s="684"/>
      <c r="N668" s="684"/>
      <c r="O668" s="684"/>
      <c r="P668" s="684"/>
      <c r="Q668" s="684"/>
      <c r="R668" s="684"/>
      <c r="S668" s="684"/>
      <c r="T668" s="684"/>
      <c r="U668" s="684"/>
      <c r="V668" s="684"/>
      <c r="W668" s="684"/>
      <c r="X668" s="684"/>
      <c r="Y668" s="684"/>
      <c r="Z668" s="684"/>
    </row>
    <row r="669" spans="1:26" ht="16.5">
      <c r="A669" s="684"/>
      <c r="B669" s="684"/>
      <c r="C669" s="684"/>
      <c r="D669" s="684"/>
      <c r="E669" s="684"/>
      <c r="F669" s="684"/>
      <c r="G669" s="684"/>
      <c r="H669" s="684"/>
      <c r="I669" s="684"/>
      <c r="J669" s="684"/>
      <c r="K669" s="684"/>
      <c r="L669" s="684"/>
      <c r="M669" s="684"/>
      <c r="N669" s="684"/>
      <c r="O669" s="684"/>
      <c r="P669" s="684"/>
      <c r="Q669" s="684"/>
      <c r="R669" s="684"/>
      <c r="S669" s="684"/>
      <c r="T669" s="684"/>
      <c r="U669" s="684"/>
      <c r="V669" s="684"/>
      <c r="W669" s="684"/>
      <c r="X669" s="684"/>
      <c r="Y669" s="684"/>
      <c r="Z669" s="684"/>
    </row>
    <row r="670" spans="1:26" ht="16.5">
      <c r="A670" s="684"/>
      <c r="B670" s="684"/>
      <c r="C670" s="684"/>
      <c r="D670" s="684"/>
      <c r="E670" s="684"/>
      <c r="F670" s="684"/>
      <c r="G670" s="684"/>
      <c r="H670" s="684"/>
      <c r="I670" s="684"/>
      <c r="J670" s="684"/>
      <c r="K670" s="684"/>
      <c r="L670" s="684"/>
      <c r="M670" s="684"/>
      <c r="N670" s="684"/>
      <c r="O670" s="684"/>
      <c r="P670" s="684"/>
      <c r="Q670" s="684"/>
      <c r="R670" s="684"/>
      <c r="S670" s="684"/>
      <c r="T670" s="684"/>
      <c r="U670" s="684"/>
      <c r="V670" s="684"/>
      <c r="W670" s="684"/>
      <c r="X670" s="684"/>
      <c r="Y670" s="684"/>
      <c r="Z670" s="684"/>
    </row>
    <row r="671" spans="1:26" ht="16.5">
      <c r="A671" s="684"/>
      <c r="B671" s="684"/>
      <c r="C671" s="684"/>
      <c r="D671" s="684"/>
      <c r="E671" s="684"/>
      <c r="F671" s="684"/>
      <c r="G671" s="684"/>
      <c r="H671" s="684"/>
      <c r="I671" s="684"/>
      <c r="J671" s="684"/>
      <c r="K671" s="684"/>
      <c r="L671" s="684"/>
      <c r="M671" s="684"/>
      <c r="N671" s="684"/>
      <c r="O671" s="684"/>
      <c r="P671" s="684"/>
      <c r="Q671" s="684"/>
      <c r="R671" s="684"/>
      <c r="S671" s="684"/>
      <c r="T671" s="684"/>
      <c r="U671" s="684"/>
      <c r="V671" s="684"/>
      <c r="W671" s="684"/>
      <c r="X671" s="684"/>
      <c r="Y671" s="684"/>
      <c r="Z671" s="684"/>
    </row>
    <row r="672" spans="1:26" ht="16.5">
      <c r="A672" s="684"/>
      <c r="B672" s="684"/>
      <c r="C672" s="684"/>
      <c r="D672" s="684"/>
      <c r="E672" s="684"/>
      <c r="F672" s="684"/>
      <c r="G672" s="684"/>
      <c r="H672" s="684"/>
      <c r="I672" s="684"/>
      <c r="J672" s="684"/>
      <c r="K672" s="684"/>
      <c r="L672" s="684"/>
      <c r="M672" s="684"/>
      <c r="N672" s="684"/>
      <c r="O672" s="684"/>
      <c r="P672" s="684"/>
      <c r="Q672" s="684"/>
      <c r="R672" s="684"/>
      <c r="S672" s="684"/>
      <c r="T672" s="684"/>
      <c r="U672" s="684"/>
      <c r="V672" s="684"/>
      <c r="W672" s="684"/>
      <c r="X672" s="684"/>
      <c r="Y672" s="684"/>
      <c r="Z672" s="684"/>
    </row>
    <row r="673" spans="1:26" ht="16.5">
      <c r="A673" s="684"/>
      <c r="B673" s="684"/>
      <c r="C673" s="684"/>
      <c r="D673" s="684"/>
      <c r="E673" s="684"/>
      <c r="F673" s="684"/>
      <c r="G673" s="684"/>
      <c r="H673" s="684"/>
      <c r="I673" s="684"/>
      <c r="J673" s="684"/>
      <c r="K673" s="684"/>
      <c r="L673" s="684"/>
      <c r="M673" s="684"/>
      <c r="N673" s="684"/>
      <c r="O673" s="684"/>
      <c r="P673" s="684"/>
      <c r="Q673" s="684"/>
      <c r="R673" s="684"/>
      <c r="S673" s="684"/>
      <c r="T673" s="684"/>
      <c r="U673" s="684"/>
      <c r="V673" s="684"/>
      <c r="W673" s="684"/>
      <c r="X673" s="684"/>
      <c r="Y673" s="684"/>
      <c r="Z673" s="684"/>
    </row>
    <row r="674" spans="1:26" ht="16.5">
      <c r="A674" s="684"/>
      <c r="B674" s="684"/>
      <c r="C674" s="684"/>
      <c r="D674" s="684"/>
      <c r="E674" s="684"/>
      <c r="F674" s="684"/>
      <c r="G674" s="684"/>
      <c r="H674" s="684"/>
      <c r="I674" s="684"/>
      <c r="J674" s="684"/>
      <c r="K674" s="684"/>
      <c r="L674" s="684"/>
      <c r="M674" s="684"/>
      <c r="N674" s="684"/>
      <c r="O674" s="684"/>
      <c r="P674" s="684"/>
      <c r="Q674" s="684"/>
      <c r="R674" s="684"/>
      <c r="S674" s="684"/>
      <c r="T674" s="684"/>
      <c r="U674" s="684"/>
      <c r="V674" s="684"/>
      <c r="W674" s="684"/>
      <c r="X674" s="684"/>
      <c r="Y674" s="684"/>
      <c r="Z674" s="684"/>
    </row>
    <row r="675" spans="1:26" ht="16.5">
      <c r="A675" s="684"/>
      <c r="B675" s="684"/>
      <c r="C675" s="684"/>
      <c r="D675" s="684"/>
      <c r="E675" s="684"/>
      <c r="F675" s="684"/>
      <c r="G675" s="684"/>
      <c r="H675" s="684"/>
      <c r="I675" s="684"/>
      <c r="J675" s="684"/>
      <c r="K675" s="684"/>
      <c r="L675" s="684"/>
      <c r="M675" s="684"/>
      <c r="N675" s="684"/>
      <c r="O675" s="684"/>
      <c r="P675" s="684"/>
      <c r="Q675" s="684"/>
      <c r="R675" s="684"/>
      <c r="S675" s="684"/>
      <c r="T675" s="684"/>
      <c r="U675" s="684"/>
      <c r="V675" s="684"/>
      <c r="W675" s="684"/>
      <c r="X675" s="684"/>
      <c r="Y675" s="684"/>
      <c r="Z675" s="684"/>
    </row>
    <row r="676" spans="1:26" ht="16.5">
      <c r="A676" s="684"/>
      <c r="B676" s="684"/>
      <c r="C676" s="684"/>
      <c r="D676" s="684"/>
      <c r="E676" s="684"/>
      <c r="F676" s="684"/>
      <c r="G676" s="684"/>
      <c r="H676" s="684"/>
      <c r="I676" s="684"/>
      <c r="J676" s="684"/>
      <c r="K676" s="684"/>
      <c r="L676" s="684"/>
      <c r="M676" s="684"/>
      <c r="N676" s="684"/>
      <c r="O676" s="684"/>
      <c r="P676" s="684"/>
      <c r="Q676" s="684"/>
      <c r="R676" s="684"/>
      <c r="S676" s="684"/>
      <c r="T676" s="684"/>
      <c r="U676" s="684"/>
      <c r="V676" s="684"/>
      <c r="W676" s="684"/>
      <c r="X676" s="684"/>
      <c r="Y676" s="684"/>
      <c r="Z676" s="684"/>
    </row>
    <row r="677" spans="1:26" ht="16.5">
      <c r="A677" s="684"/>
      <c r="B677" s="684"/>
      <c r="C677" s="684"/>
      <c r="D677" s="684"/>
      <c r="E677" s="684"/>
      <c r="F677" s="684"/>
      <c r="G677" s="684"/>
      <c r="H677" s="684"/>
      <c r="I677" s="684"/>
      <c r="J677" s="684"/>
      <c r="K677" s="684"/>
      <c r="L677" s="684"/>
      <c r="M677" s="684"/>
      <c r="N677" s="684"/>
      <c r="O677" s="684"/>
      <c r="P677" s="684"/>
      <c r="Q677" s="684"/>
      <c r="R677" s="684"/>
      <c r="S677" s="684"/>
      <c r="T677" s="684"/>
      <c r="U677" s="684"/>
      <c r="V677" s="684"/>
      <c r="W677" s="684"/>
      <c r="X677" s="684"/>
      <c r="Y677" s="684"/>
      <c r="Z677" s="684"/>
    </row>
    <row r="678" spans="1:26" ht="16.5">
      <c r="A678" s="684"/>
      <c r="B678" s="684"/>
      <c r="C678" s="684"/>
      <c r="D678" s="684"/>
      <c r="E678" s="684"/>
      <c r="F678" s="684"/>
      <c r="G678" s="684"/>
      <c r="H678" s="684"/>
      <c r="I678" s="684"/>
      <c r="J678" s="684"/>
      <c r="K678" s="684"/>
      <c r="L678" s="684"/>
      <c r="M678" s="684"/>
      <c r="N678" s="684"/>
      <c r="O678" s="684"/>
      <c r="P678" s="684"/>
      <c r="Q678" s="684"/>
      <c r="R678" s="684"/>
      <c r="S678" s="684"/>
      <c r="T678" s="684"/>
      <c r="U678" s="684"/>
      <c r="V678" s="684"/>
      <c r="W678" s="684"/>
      <c r="X678" s="684"/>
      <c r="Y678" s="684"/>
      <c r="Z678" s="684"/>
    </row>
    <row r="679" spans="1:26" ht="16.5">
      <c r="A679" s="684"/>
      <c r="B679" s="684"/>
      <c r="C679" s="684"/>
      <c r="D679" s="684"/>
      <c r="E679" s="684"/>
      <c r="F679" s="684"/>
      <c r="G679" s="684"/>
      <c r="H679" s="684"/>
      <c r="I679" s="684"/>
      <c r="J679" s="684"/>
      <c r="K679" s="684"/>
      <c r="L679" s="684"/>
      <c r="M679" s="684"/>
      <c r="N679" s="684"/>
      <c r="O679" s="684"/>
      <c r="P679" s="684"/>
      <c r="Q679" s="684"/>
      <c r="R679" s="684"/>
      <c r="S679" s="684"/>
      <c r="T679" s="684"/>
      <c r="U679" s="684"/>
      <c r="V679" s="684"/>
      <c r="W679" s="684"/>
      <c r="X679" s="684"/>
      <c r="Y679" s="684"/>
      <c r="Z679" s="684"/>
    </row>
    <row r="680" spans="1:26" ht="16.5">
      <c r="A680" s="684"/>
      <c r="B680" s="684"/>
      <c r="C680" s="684"/>
      <c r="D680" s="684"/>
      <c r="E680" s="684"/>
      <c r="F680" s="684"/>
      <c r="G680" s="684"/>
      <c r="H680" s="684"/>
      <c r="I680" s="684"/>
      <c r="J680" s="684"/>
      <c r="K680" s="684"/>
      <c r="L680" s="684"/>
      <c r="M680" s="684"/>
      <c r="N680" s="684"/>
      <c r="O680" s="684"/>
      <c r="P680" s="684"/>
      <c r="Q680" s="684"/>
      <c r="R680" s="684"/>
      <c r="S680" s="684"/>
      <c r="T680" s="684"/>
      <c r="U680" s="684"/>
      <c r="V680" s="684"/>
      <c r="W680" s="684"/>
      <c r="X680" s="684"/>
      <c r="Y680" s="684"/>
      <c r="Z680" s="684"/>
    </row>
    <row r="681" spans="1:26" ht="16.5">
      <c r="A681" s="684"/>
      <c r="B681" s="684"/>
      <c r="C681" s="684"/>
      <c r="D681" s="684"/>
      <c r="E681" s="684"/>
      <c r="F681" s="684"/>
      <c r="G681" s="684"/>
      <c r="H681" s="684"/>
      <c r="I681" s="684"/>
      <c r="J681" s="684"/>
      <c r="K681" s="684"/>
      <c r="L681" s="684"/>
      <c r="M681" s="684"/>
      <c r="N681" s="684"/>
      <c r="O681" s="684"/>
      <c r="P681" s="684"/>
      <c r="Q681" s="684"/>
      <c r="R681" s="684"/>
      <c r="S681" s="684"/>
      <c r="T681" s="684"/>
      <c r="U681" s="684"/>
      <c r="V681" s="684"/>
      <c r="W681" s="684"/>
      <c r="X681" s="684"/>
      <c r="Y681" s="684"/>
      <c r="Z681" s="684"/>
    </row>
    <row r="682" spans="1:26" ht="16.5">
      <c r="A682" s="684"/>
      <c r="B682" s="684"/>
      <c r="C682" s="684"/>
      <c r="D682" s="684"/>
      <c r="E682" s="684"/>
      <c r="F682" s="684"/>
      <c r="G682" s="684"/>
      <c r="H682" s="684"/>
      <c r="I682" s="684"/>
      <c r="J682" s="684"/>
      <c r="K682" s="684"/>
      <c r="L682" s="684"/>
      <c r="M682" s="684"/>
      <c r="N682" s="684"/>
      <c r="O682" s="684"/>
      <c r="P682" s="684"/>
      <c r="Q682" s="684"/>
      <c r="R682" s="684"/>
      <c r="S682" s="684"/>
      <c r="T682" s="684"/>
      <c r="U682" s="684"/>
      <c r="V682" s="684"/>
      <c r="W682" s="684"/>
      <c r="X682" s="684"/>
      <c r="Y682" s="684"/>
      <c r="Z682" s="684"/>
    </row>
    <row r="683" spans="1:26" ht="16.5">
      <c r="A683" s="684"/>
      <c r="B683" s="684"/>
      <c r="C683" s="684"/>
      <c r="D683" s="684"/>
      <c r="E683" s="684"/>
      <c r="F683" s="684"/>
      <c r="G683" s="684"/>
      <c r="H683" s="684"/>
      <c r="I683" s="684"/>
      <c r="J683" s="684"/>
      <c r="K683" s="684"/>
      <c r="L683" s="684"/>
      <c r="M683" s="684"/>
      <c r="N683" s="684"/>
      <c r="O683" s="684"/>
      <c r="P683" s="684"/>
      <c r="Q683" s="684"/>
      <c r="R683" s="684"/>
      <c r="S683" s="684"/>
      <c r="T683" s="684"/>
      <c r="U683" s="684"/>
      <c r="V683" s="684"/>
      <c r="W683" s="684"/>
      <c r="X683" s="684"/>
      <c r="Y683" s="684"/>
      <c r="Z683" s="684"/>
    </row>
    <row r="684" spans="1:26" ht="16.5">
      <c r="A684" s="684"/>
      <c r="B684" s="684"/>
      <c r="C684" s="684"/>
      <c r="D684" s="684"/>
      <c r="E684" s="684"/>
      <c r="F684" s="684"/>
      <c r="G684" s="684"/>
      <c r="H684" s="684"/>
      <c r="I684" s="684"/>
      <c r="J684" s="684"/>
      <c r="K684" s="684"/>
      <c r="L684" s="684"/>
      <c r="M684" s="684"/>
      <c r="N684" s="684"/>
      <c r="O684" s="684"/>
      <c r="P684" s="684"/>
      <c r="Q684" s="684"/>
      <c r="R684" s="684"/>
      <c r="S684" s="684"/>
      <c r="T684" s="684"/>
      <c r="U684" s="684"/>
      <c r="V684" s="684"/>
      <c r="W684" s="684"/>
      <c r="X684" s="684"/>
      <c r="Y684" s="684"/>
      <c r="Z684" s="684"/>
    </row>
    <row r="685" spans="1:26" ht="16.5">
      <c r="A685" s="684"/>
      <c r="B685" s="684"/>
      <c r="C685" s="684"/>
      <c r="D685" s="684"/>
      <c r="E685" s="684"/>
      <c r="F685" s="684"/>
      <c r="G685" s="684"/>
      <c r="H685" s="684"/>
      <c r="I685" s="684"/>
      <c r="J685" s="684"/>
      <c r="K685" s="684"/>
      <c r="L685" s="684"/>
      <c r="M685" s="684"/>
      <c r="N685" s="684"/>
      <c r="O685" s="684"/>
      <c r="P685" s="684"/>
      <c r="Q685" s="684"/>
      <c r="R685" s="684"/>
      <c r="S685" s="684"/>
      <c r="T685" s="684"/>
      <c r="U685" s="684"/>
      <c r="V685" s="684"/>
      <c r="W685" s="684"/>
      <c r="X685" s="684"/>
      <c r="Y685" s="684"/>
      <c r="Z685" s="684"/>
    </row>
    <row r="686" spans="1:26" ht="16.5">
      <c r="A686" s="684"/>
      <c r="B686" s="684"/>
      <c r="C686" s="684"/>
      <c r="D686" s="684"/>
      <c r="E686" s="684"/>
      <c r="F686" s="684"/>
      <c r="G686" s="684"/>
      <c r="H686" s="684"/>
      <c r="I686" s="684"/>
      <c r="J686" s="684"/>
      <c r="K686" s="684"/>
      <c r="L686" s="684"/>
      <c r="M686" s="684"/>
      <c r="N686" s="684"/>
      <c r="O686" s="684"/>
      <c r="P686" s="684"/>
      <c r="Q686" s="684"/>
      <c r="R686" s="684"/>
      <c r="S686" s="684"/>
      <c r="T686" s="684"/>
      <c r="U686" s="684"/>
      <c r="V686" s="684"/>
      <c r="W686" s="684"/>
      <c r="X686" s="684"/>
      <c r="Y686" s="684"/>
      <c r="Z686" s="684"/>
    </row>
    <row r="687" spans="1:26" ht="16.5">
      <c r="A687" s="684"/>
      <c r="B687" s="684"/>
      <c r="C687" s="684"/>
      <c r="D687" s="684"/>
      <c r="E687" s="684"/>
      <c r="F687" s="684"/>
      <c r="G687" s="684"/>
      <c r="H687" s="684"/>
      <c r="I687" s="684"/>
      <c r="J687" s="684"/>
      <c r="K687" s="684"/>
      <c r="L687" s="684"/>
      <c r="M687" s="684"/>
      <c r="N687" s="684"/>
      <c r="O687" s="684"/>
      <c r="P687" s="684"/>
      <c r="Q687" s="684"/>
      <c r="R687" s="684"/>
      <c r="S687" s="684"/>
      <c r="T687" s="684"/>
      <c r="U687" s="684"/>
      <c r="V687" s="684"/>
      <c r="W687" s="684"/>
      <c r="X687" s="684"/>
      <c r="Y687" s="684"/>
      <c r="Z687" s="684"/>
    </row>
    <row r="688" spans="1:26" ht="16.5">
      <c r="A688" s="684"/>
      <c r="B688" s="684"/>
      <c r="C688" s="684"/>
      <c r="D688" s="684"/>
      <c r="E688" s="684"/>
      <c r="F688" s="684"/>
      <c r="G688" s="684"/>
      <c r="H688" s="684"/>
      <c r="I688" s="684"/>
      <c r="J688" s="684"/>
      <c r="K688" s="684"/>
      <c r="L688" s="684"/>
      <c r="M688" s="684"/>
      <c r="N688" s="684"/>
      <c r="O688" s="684"/>
      <c r="P688" s="684"/>
      <c r="Q688" s="684"/>
      <c r="R688" s="684"/>
      <c r="S688" s="684"/>
      <c r="T688" s="684"/>
      <c r="U688" s="684"/>
      <c r="V688" s="684"/>
      <c r="W688" s="684"/>
      <c r="X688" s="684"/>
      <c r="Y688" s="684"/>
      <c r="Z688" s="684"/>
    </row>
    <row r="689" spans="1:26" ht="16.5">
      <c r="A689" s="684"/>
      <c r="B689" s="684"/>
      <c r="C689" s="684"/>
      <c r="D689" s="684"/>
      <c r="E689" s="684"/>
      <c r="F689" s="684"/>
      <c r="G689" s="684"/>
      <c r="H689" s="684"/>
      <c r="I689" s="684"/>
      <c r="J689" s="684"/>
      <c r="K689" s="684"/>
      <c r="L689" s="684"/>
      <c r="M689" s="684"/>
      <c r="N689" s="684"/>
      <c r="O689" s="684"/>
      <c r="P689" s="684"/>
      <c r="Q689" s="684"/>
      <c r="R689" s="684"/>
      <c r="S689" s="684"/>
      <c r="T689" s="684"/>
      <c r="U689" s="684"/>
      <c r="V689" s="684"/>
      <c r="W689" s="684"/>
      <c r="X689" s="684"/>
      <c r="Y689" s="684"/>
      <c r="Z689" s="684"/>
    </row>
    <row r="690" spans="1:26" ht="16.5">
      <c r="A690" s="684"/>
      <c r="B690" s="684"/>
      <c r="C690" s="684"/>
      <c r="D690" s="684"/>
      <c r="E690" s="684"/>
      <c r="F690" s="684"/>
      <c r="G690" s="684"/>
      <c r="H690" s="684"/>
      <c r="I690" s="684"/>
      <c r="J690" s="684"/>
      <c r="K690" s="684"/>
      <c r="L690" s="684"/>
      <c r="M690" s="684"/>
      <c r="N690" s="684"/>
      <c r="O690" s="684"/>
      <c r="P690" s="684"/>
      <c r="Q690" s="684"/>
      <c r="R690" s="684"/>
      <c r="S690" s="684"/>
      <c r="T690" s="684"/>
      <c r="U690" s="684"/>
      <c r="V690" s="684"/>
      <c r="W690" s="684"/>
      <c r="X690" s="684"/>
      <c r="Y690" s="684"/>
      <c r="Z690" s="684"/>
    </row>
    <row r="691" spans="1:26" ht="16.5">
      <c r="A691" s="684"/>
      <c r="B691" s="684"/>
      <c r="C691" s="684"/>
      <c r="D691" s="684"/>
      <c r="E691" s="684"/>
      <c r="F691" s="684"/>
      <c r="G691" s="684"/>
      <c r="H691" s="684"/>
      <c r="I691" s="684"/>
      <c r="J691" s="684"/>
      <c r="K691" s="684"/>
      <c r="L691" s="684"/>
      <c r="M691" s="684"/>
      <c r="N691" s="684"/>
      <c r="O691" s="684"/>
      <c r="P691" s="684"/>
      <c r="Q691" s="684"/>
      <c r="R691" s="684"/>
      <c r="S691" s="684"/>
      <c r="T691" s="684"/>
      <c r="U691" s="684"/>
      <c r="V691" s="684"/>
      <c r="W691" s="684"/>
      <c r="X691" s="684"/>
      <c r="Y691" s="684"/>
      <c r="Z691" s="684"/>
    </row>
    <row r="692" spans="1:26" ht="16.5">
      <c r="A692" s="684"/>
      <c r="B692" s="684"/>
      <c r="C692" s="684"/>
      <c r="D692" s="684"/>
      <c r="E692" s="684"/>
      <c r="F692" s="684"/>
      <c r="G692" s="684"/>
      <c r="H692" s="684"/>
      <c r="I692" s="684"/>
      <c r="J692" s="684"/>
      <c r="K692" s="684"/>
      <c r="L692" s="684"/>
      <c r="M692" s="684"/>
      <c r="N692" s="684"/>
      <c r="O692" s="684"/>
      <c r="P692" s="684"/>
      <c r="Q692" s="684"/>
      <c r="R692" s="684"/>
      <c r="S692" s="684"/>
      <c r="T692" s="684"/>
      <c r="U692" s="684"/>
      <c r="V692" s="684"/>
      <c r="W692" s="684"/>
      <c r="X692" s="684"/>
      <c r="Y692" s="684"/>
      <c r="Z692" s="684"/>
    </row>
    <row r="693" spans="1:26" ht="16.5">
      <c r="A693" s="684"/>
      <c r="B693" s="684"/>
      <c r="C693" s="684"/>
      <c r="D693" s="684"/>
      <c r="E693" s="684"/>
      <c r="F693" s="684"/>
      <c r="G693" s="684"/>
      <c r="H693" s="684"/>
      <c r="I693" s="684"/>
      <c r="J693" s="684"/>
      <c r="K693" s="684"/>
      <c r="L693" s="684"/>
      <c r="M693" s="684"/>
      <c r="N693" s="684"/>
      <c r="O693" s="684"/>
      <c r="P693" s="684"/>
      <c r="Q693" s="684"/>
      <c r="R693" s="684"/>
      <c r="S693" s="684"/>
      <c r="T693" s="684"/>
      <c r="U693" s="684"/>
      <c r="V693" s="684"/>
      <c r="W693" s="684"/>
      <c r="X693" s="684"/>
      <c r="Y693" s="684"/>
      <c r="Z693" s="684"/>
    </row>
    <row r="694" spans="1:26" ht="16.5">
      <c r="A694" s="684"/>
      <c r="B694" s="684"/>
      <c r="C694" s="684"/>
      <c r="D694" s="684"/>
      <c r="E694" s="684"/>
      <c r="F694" s="684"/>
      <c r="G694" s="684"/>
      <c r="H694" s="684"/>
      <c r="I694" s="684"/>
      <c r="J694" s="684"/>
      <c r="K694" s="684"/>
      <c r="L694" s="684"/>
      <c r="M694" s="684"/>
      <c r="N694" s="684"/>
      <c r="O694" s="684"/>
      <c r="P694" s="684"/>
      <c r="Q694" s="684"/>
      <c r="R694" s="684"/>
      <c r="S694" s="684"/>
      <c r="T694" s="684"/>
      <c r="U694" s="684"/>
      <c r="V694" s="684"/>
      <c r="W694" s="684"/>
      <c r="X694" s="684"/>
      <c r="Y694" s="684"/>
      <c r="Z694" s="684"/>
    </row>
    <row r="695" spans="1:26" ht="16.5">
      <c r="A695" s="684"/>
      <c r="B695" s="684"/>
      <c r="C695" s="684"/>
      <c r="D695" s="684"/>
      <c r="E695" s="684"/>
      <c r="F695" s="684"/>
      <c r="G695" s="684"/>
      <c r="H695" s="684"/>
      <c r="I695" s="684"/>
      <c r="J695" s="684"/>
      <c r="K695" s="684"/>
      <c r="L695" s="684"/>
      <c r="M695" s="684"/>
      <c r="N695" s="684"/>
      <c r="O695" s="684"/>
      <c r="P695" s="684"/>
      <c r="Q695" s="684"/>
      <c r="R695" s="684"/>
      <c r="S695" s="684"/>
      <c r="T695" s="684"/>
      <c r="U695" s="684"/>
      <c r="V695" s="684"/>
      <c r="W695" s="684"/>
      <c r="X695" s="684"/>
      <c r="Y695" s="684"/>
      <c r="Z695" s="684"/>
    </row>
    <row r="696" spans="1:26" ht="16.5">
      <c r="A696" s="684"/>
      <c r="B696" s="684"/>
      <c r="C696" s="684"/>
      <c r="D696" s="684"/>
      <c r="E696" s="684"/>
      <c r="F696" s="684"/>
      <c r="G696" s="684"/>
      <c r="H696" s="684"/>
      <c r="I696" s="684"/>
      <c r="J696" s="684"/>
      <c r="K696" s="684"/>
      <c r="L696" s="684"/>
      <c r="M696" s="684"/>
      <c r="N696" s="684"/>
      <c r="O696" s="684"/>
      <c r="P696" s="684"/>
      <c r="Q696" s="684"/>
      <c r="R696" s="684"/>
      <c r="S696" s="684"/>
      <c r="T696" s="684"/>
      <c r="U696" s="684"/>
      <c r="V696" s="684"/>
      <c r="W696" s="684"/>
      <c r="X696" s="684"/>
      <c r="Y696" s="684"/>
      <c r="Z696" s="684"/>
    </row>
    <row r="697" spans="1:26" ht="16.5">
      <c r="A697" s="684"/>
      <c r="B697" s="684"/>
      <c r="C697" s="684"/>
      <c r="D697" s="684"/>
      <c r="E697" s="684"/>
      <c r="F697" s="684"/>
      <c r="G697" s="684"/>
      <c r="H697" s="684"/>
      <c r="I697" s="684"/>
      <c r="J697" s="684"/>
      <c r="K697" s="684"/>
      <c r="L697" s="684"/>
      <c r="M697" s="684"/>
      <c r="N697" s="684"/>
      <c r="O697" s="684"/>
      <c r="P697" s="684"/>
      <c r="Q697" s="684"/>
      <c r="R697" s="684"/>
      <c r="S697" s="684"/>
      <c r="T697" s="684"/>
      <c r="U697" s="684"/>
      <c r="V697" s="684"/>
      <c r="W697" s="684"/>
      <c r="X697" s="684"/>
      <c r="Y697" s="684"/>
      <c r="Z697" s="684"/>
    </row>
    <row r="698" spans="1:26" ht="16.5">
      <c r="A698" s="684"/>
      <c r="B698" s="684"/>
      <c r="C698" s="684"/>
      <c r="D698" s="684"/>
      <c r="E698" s="684"/>
      <c r="F698" s="684"/>
      <c r="G698" s="684"/>
      <c r="H698" s="684"/>
      <c r="I698" s="684"/>
      <c r="J698" s="684"/>
      <c r="K698" s="684"/>
      <c r="L698" s="684"/>
      <c r="M698" s="684"/>
      <c r="N698" s="684"/>
      <c r="O698" s="684"/>
      <c r="P698" s="684"/>
      <c r="Q698" s="684"/>
      <c r="R698" s="684"/>
      <c r="S698" s="684"/>
      <c r="T698" s="684"/>
      <c r="U698" s="684"/>
      <c r="V698" s="684"/>
      <c r="W698" s="684"/>
      <c r="X698" s="684"/>
      <c r="Y698" s="684"/>
      <c r="Z698" s="684"/>
    </row>
    <row r="699" spans="1:26" ht="16.5">
      <c r="A699" s="684"/>
      <c r="B699" s="684"/>
      <c r="C699" s="684"/>
      <c r="D699" s="684"/>
      <c r="E699" s="684"/>
      <c r="F699" s="684"/>
      <c r="G699" s="684"/>
      <c r="H699" s="684"/>
      <c r="I699" s="684"/>
      <c r="J699" s="684"/>
      <c r="K699" s="684"/>
      <c r="L699" s="684"/>
      <c r="M699" s="684"/>
      <c r="N699" s="684"/>
      <c r="O699" s="684"/>
      <c r="P699" s="684"/>
      <c r="Q699" s="684"/>
      <c r="R699" s="684"/>
      <c r="S699" s="684"/>
      <c r="T699" s="684"/>
      <c r="U699" s="684"/>
      <c r="V699" s="684"/>
      <c r="W699" s="684"/>
      <c r="X699" s="684"/>
      <c r="Y699" s="684"/>
      <c r="Z699" s="684"/>
    </row>
    <row r="700" spans="1:26" ht="16.5">
      <c r="A700" s="684"/>
      <c r="B700" s="684"/>
      <c r="C700" s="684"/>
      <c r="D700" s="684"/>
      <c r="E700" s="684"/>
      <c r="F700" s="684"/>
      <c r="G700" s="684"/>
      <c r="H700" s="684"/>
      <c r="I700" s="684"/>
      <c r="J700" s="684"/>
      <c r="K700" s="684"/>
      <c r="L700" s="684"/>
      <c r="M700" s="684"/>
      <c r="N700" s="684"/>
      <c r="O700" s="684"/>
      <c r="P700" s="684"/>
      <c r="Q700" s="684"/>
      <c r="R700" s="684"/>
      <c r="S700" s="684"/>
      <c r="T700" s="684"/>
      <c r="U700" s="684"/>
      <c r="V700" s="684"/>
      <c r="W700" s="684"/>
      <c r="X700" s="684"/>
      <c r="Y700" s="684"/>
      <c r="Z700" s="684"/>
    </row>
    <row r="701" spans="1:26" ht="16.5">
      <c r="A701" s="684"/>
      <c r="B701" s="684"/>
      <c r="C701" s="684"/>
      <c r="D701" s="684"/>
      <c r="E701" s="684"/>
      <c r="F701" s="684"/>
      <c r="G701" s="684"/>
      <c r="H701" s="684"/>
      <c r="I701" s="684"/>
      <c r="J701" s="684"/>
      <c r="K701" s="684"/>
      <c r="L701" s="684"/>
      <c r="M701" s="684"/>
      <c r="N701" s="684"/>
      <c r="O701" s="684"/>
      <c r="P701" s="684"/>
      <c r="Q701" s="684"/>
      <c r="R701" s="684"/>
      <c r="S701" s="684"/>
      <c r="T701" s="684"/>
      <c r="U701" s="684"/>
      <c r="V701" s="684"/>
      <c r="W701" s="684"/>
      <c r="X701" s="684"/>
      <c r="Y701" s="684"/>
      <c r="Z701" s="684"/>
    </row>
    <row r="702" spans="1:26" ht="16.5">
      <c r="A702" s="684"/>
      <c r="B702" s="684"/>
      <c r="C702" s="684"/>
      <c r="D702" s="684"/>
      <c r="E702" s="684"/>
      <c r="F702" s="684"/>
      <c r="G702" s="684"/>
      <c r="H702" s="684"/>
      <c r="I702" s="684"/>
      <c r="J702" s="684"/>
      <c r="K702" s="684"/>
      <c r="L702" s="684"/>
      <c r="M702" s="684"/>
      <c r="N702" s="684"/>
      <c r="O702" s="684"/>
      <c r="P702" s="684"/>
      <c r="Q702" s="684"/>
      <c r="R702" s="684"/>
      <c r="S702" s="684"/>
      <c r="T702" s="684"/>
      <c r="U702" s="684"/>
      <c r="V702" s="684"/>
      <c r="W702" s="684"/>
      <c r="X702" s="684"/>
      <c r="Y702" s="684"/>
      <c r="Z702" s="684"/>
    </row>
    <row r="703" spans="1:26" ht="16.5">
      <c r="A703" s="684"/>
      <c r="B703" s="684"/>
      <c r="C703" s="684"/>
      <c r="D703" s="684"/>
      <c r="E703" s="684"/>
      <c r="F703" s="684"/>
      <c r="G703" s="684"/>
      <c r="H703" s="684"/>
      <c r="I703" s="684"/>
      <c r="J703" s="684"/>
      <c r="K703" s="684"/>
      <c r="L703" s="684"/>
      <c r="M703" s="684"/>
      <c r="N703" s="684"/>
      <c r="O703" s="684"/>
      <c r="P703" s="684"/>
      <c r="Q703" s="684"/>
      <c r="R703" s="684"/>
      <c r="S703" s="684"/>
      <c r="T703" s="684"/>
      <c r="U703" s="684"/>
      <c r="V703" s="684"/>
      <c r="W703" s="684"/>
      <c r="X703" s="684"/>
      <c r="Y703" s="684"/>
      <c r="Z703" s="684"/>
    </row>
    <row r="704" spans="1:26" ht="16.5">
      <c r="A704" s="684"/>
      <c r="B704" s="684"/>
      <c r="C704" s="684"/>
      <c r="D704" s="684"/>
      <c r="E704" s="684"/>
      <c r="F704" s="684"/>
      <c r="G704" s="684"/>
      <c r="H704" s="684"/>
      <c r="I704" s="684"/>
      <c r="J704" s="684"/>
      <c r="K704" s="684"/>
      <c r="L704" s="684"/>
      <c r="M704" s="684"/>
      <c r="N704" s="684"/>
      <c r="O704" s="684"/>
      <c r="P704" s="684"/>
      <c r="Q704" s="684"/>
      <c r="R704" s="684"/>
      <c r="S704" s="684"/>
      <c r="T704" s="684"/>
      <c r="U704" s="684"/>
      <c r="V704" s="684"/>
      <c r="W704" s="684"/>
      <c r="X704" s="684"/>
      <c r="Y704" s="684"/>
      <c r="Z704" s="684"/>
    </row>
    <row r="705" spans="1:26" ht="16.5">
      <c r="A705" s="684"/>
      <c r="B705" s="684"/>
      <c r="C705" s="684"/>
      <c r="D705" s="684"/>
      <c r="E705" s="684"/>
      <c r="F705" s="684"/>
      <c r="G705" s="684"/>
      <c r="H705" s="684"/>
      <c r="I705" s="684"/>
      <c r="J705" s="684"/>
      <c r="K705" s="684"/>
      <c r="L705" s="684"/>
      <c r="M705" s="684"/>
      <c r="N705" s="684"/>
      <c r="O705" s="684"/>
      <c r="P705" s="684"/>
      <c r="Q705" s="684"/>
      <c r="R705" s="684"/>
      <c r="S705" s="684"/>
      <c r="T705" s="684"/>
      <c r="U705" s="684"/>
      <c r="V705" s="684"/>
      <c r="W705" s="684"/>
      <c r="X705" s="684"/>
      <c r="Y705" s="684"/>
      <c r="Z705" s="684"/>
    </row>
    <row r="706" spans="1:26" ht="16.5">
      <c r="A706" s="684"/>
      <c r="B706" s="684"/>
      <c r="C706" s="684"/>
      <c r="D706" s="684"/>
      <c r="E706" s="684"/>
      <c r="F706" s="684"/>
      <c r="G706" s="684"/>
      <c r="H706" s="684"/>
      <c r="I706" s="684"/>
      <c r="J706" s="684"/>
      <c r="K706" s="684"/>
      <c r="L706" s="684"/>
      <c r="M706" s="684"/>
      <c r="N706" s="684"/>
      <c r="O706" s="684"/>
      <c r="P706" s="684"/>
      <c r="Q706" s="684"/>
      <c r="R706" s="684"/>
      <c r="S706" s="684"/>
      <c r="T706" s="684"/>
      <c r="U706" s="684"/>
      <c r="V706" s="684"/>
      <c r="W706" s="684"/>
      <c r="X706" s="684"/>
      <c r="Y706" s="684"/>
      <c r="Z706" s="684"/>
    </row>
    <row r="707" spans="1:26" ht="16.5">
      <c r="A707" s="684"/>
      <c r="B707" s="684"/>
      <c r="C707" s="684"/>
      <c r="D707" s="684"/>
      <c r="E707" s="684"/>
      <c r="F707" s="684"/>
      <c r="G707" s="684"/>
      <c r="H707" s="684"/>
      <c r="I707" s="684"/>
      <c r="J707" s="684"/>
      <c r="K707" s="684"/>
      <c r="L707" s="684"/>
      <c r="M707" s="684"/>
      <c r="N707" s="684"/>
      <c r="O707" s="684"/>
      <c r="P707" s="684"/>
      <c r="Q707" s="684"/>
      <c r="R707" s="684"/>
      <c r="S707" s="684"/>
      <c r="T707" s="684"/>
      <c r="U707" s="684"/>
      <c r="V707" s="684"/>
      <c r="W707" s="684"/>
      <c r="X707" s="684"/>
      <c r="Y707" s="684"/>
      <c r="Z707" s="684"/>
    </row>
    <row r="708" spans="1:26" ht="16.5">
      <c r="A708" s="684"/>
      <c r="B708" s="684"/>
      <c r="C708" s="684"/>
      <c r="D708" s="684"/>
      <c r="E708" s="684"/>
      <c r="F708" s="684"/>
      <c r="G708" s="684"/>
      <c r="H708" s="684"/>
      <c r="I708" s="684"/>
      <c r="J708" s="684"/>
      <c r="K708" s="684"/>
      <c r="L708" s="684"/>
      <c r="M708" s="684"/>
      <c r="N708" s="684"/>
      <c r="O708" s="684"/>
      <c r="P708" s="684"/>
      <c r="Q708" s="684"/>
      <c r="R708" s="684"/>
      <c r="S708" s="684"/>
      <c r="T708" s="684"/>
      <c r="U708" s="684"/>
      <c r="V708" s="684"/>
      <c r="W708" s="684"/>
      <c r="X708" s="684"/>
      <c r="Y708" s="684"/>
      <c r="Z708" s="684"/>
    </row>
    <row r="709" spans="1:26" ht="16.5">
      <c r="A709" s="684"/>
      <c r="B709" s="684"/>
      <c r="C709" s="684"/>
      <c r="D709" s="684"/>
      <c r="E709" s="684"/>
      <c r="F709" s="684"/>
      <c r="G709" s="684"/>
      <c r="H709" s="684"/>
      <c r="I709" s="684"/>
      <c r="J709" s="684"/>
      <c r="K709" s="684"/>
      <c r="L709" s="684"/>
      <c r="M709" s="684"/>
      <c r="N709" s="684"/>
      <c r="O709" s="684"/>
      <c r="P709" s="684"/>
      <c r="Q709" s="684"/>
      <c r="R709" s="684"/>
      <c r="S709" s="684"/>
      <c r="T709" s="684"/>
      <c r="U709" s="684"/>
      <c r="V709" s="684"/>
      <c r="W709" s="684"/>
      <c r="X709" s="684"/>
      <c r="Y709" s="684"/>
      <c r="Z709" s="684"/>
    </row>
    <row r="710" spans="1:26" ht="16.5">
      <c r="A710" s="684"/>
      <c r="B710" s="684"/>
      <c r="C710" s="684"/>
      <c r="D710" s="684"/>
      <c r="E710" s="684"/>
      <c r="F710" s="684"/>
      <c r="G710" s="684"/>
      <c r="H710" s="684"/>
      <c r="I710" s="684"/>
      <c r="J710" s="684"/>
      <c r="K710" s="684"/>
      <c r="L710" s="684"/>
      <c r="M710" s="684"/>
      <c r="N710" s="684"/>
      <c r="O710" s="684"/>
      <c r="P710" s="684"/>
      <c r="Q710" s="684"/>
      <c r="R710" s="684"/>
      <c r="S710" s="684"/>
      <c r="T710" s="684"/>
      <c r="U710" s="684"/>
      <c r="V710" s="684"/>
      <c r="W710" s="684"/>
      <c r="X710" s="684"/>
      <c r="Y710" s="684"/>
      <c r="Z710" s="684"/>
    </row>
    <row r="711" spans="1:26" ht="16.5">
      <c r="A711" s="684"/>
      <c r="B711" s="684"/>
      <c r="C711" s="684"/>
      <c r="D711" s="684"/>
      <c r="E711" s="684"/>
      <c r="F711" s="684"/>
      <c r="G711" s="684"/>
      <c r="H711" s="684"/>
      <c r="I711" s="684"/>
      <c r="J711" s="684"/>
      <c r="K711" s="684"/>
      <c r="L711" s="684"/>
      <c r="M711" s="684"/>
      <c r="N711" s="684"/>
      <c r="O711" s="684"/>
      <c r="P711" s="684"/>
      <c r="Q711" s="684"/>
      <c r="R711" s="684"/>
      <c r="S711" s="684"/>
      <c r="T711" s="684"/>
      <c r="U711" s="684"/>
      <c r="V711" s="684"/>
      <c r="W711" s="684"/>
      <c r="X711" s="684"/>
      <c r="Y711" s="684"/>
      <c r="Z711" s="684"/>
    </row>
    <row r="712" spans="1:26" ht="16.5">
      <c r="A712" s="684"/>
      <c r="B712" s="684"/>
      <c r="C712" s="684"/>
      <c r="D712" s="684"/>
      <c r="E712" s="684"/>
      <c r="F712" s="684"/>
      <c r="G712" s="684"/>
      <c r="H712" s="684"/>
      <c r="I712" s="684"/>
      <c r="J712" s="684"/>
      <c r="K712" s="684"/>
      <c r="L712" s="684"/>
      <c r="M712" s="684"/>
      <c r="N712" s="684"/>
      <c r="O712" s="684"/>
      <c r="P712" s="684"/>
      <c r="Q712" s="684"/>
      <c r="R712" s="684"/>
      <c r="S712" s="684"/>
      <c r="T712" s="684"/>
      <c r="U712" s="684"/>
      <c r="V712" s="684"/>
      <c r="W712" s="684"/>
      <c r="X712" s="684"/>
      <c r="Y712" s="684"/>
      <c r="Z712" s="684"/>
    </row>
    <row r="713" spans="1:26" ht="16.5">
      <c r="A713" s="684"/>
      <c r="B713" s="684"/>
      <c r="C713" s="684"/>
      <c r="D713" s="684"/>
      <c r="E713" s="684"/>
      <c r="F713" s="684"/>
      <c r="G713" s="684"/>
      <c r="H713" s="684"/>
      <c r="I713" s="684"/>
      <c r="J713" s="684"/>
      <c r="K713" s="684"/>
      <c r="L713" s="684"/>
      <c r="M713" s="684"/>
      <c r="N713" s="684"/>
      <c r="O713" s="684"/>
      <c r="P713" s="684"/>
      <c r="Q713" s="684"/>
      <c r="R713" s="684"/>
      <c r="S713" s="684"/>
      <c r="T713" s="684"/>
      <c r="U713" s="684"/>
      <c r="V713" s="684"/>
      <c r="W713" s="684"/>
      <c r="X713" s="684"/>
      <c r="Y713" s="684"/>
      <c r="Z713" s="684"/>
    </row>
    <row r="714" spans="1:26" ht="16.5">
      <c r="A714" s="684"/>
      <c r="B714" s="684"/>
      <c r="C714" s="684"/>
      <c r="D714" s="684"/>
      <c r="E714" s="684"/>
      <c r="F714" s="684"/>
      <c r="G714" s="684"/>
      <c r="H714" s="684"/>
      <c r="I714" s="684"/>
      <c r="J714" s="684"/>
      <c r="K714" s="684"/>
      <c r="L714" s="684"/>
      <c r="M714" s="684"/>
      <c r="N714" s="684"/>
      <c r="O714" s="684"/>
      <c r="P714" s="684"/>
      <c r="Q714" s="684"/>
      <c r="R714" s="684"/>
      <c r="S714" s="684"/>
      <c r="T714" s="684"/>
      <c r="U714" s="684"/>
      <c r="V714" s="684"/>
      <c r="W714" s="684"/>
      <c r="X714" s="684"/>
      <c r="Y714" s="684"/>
      <c r="Z714" s="684"/>
    </row>
    <row r="715" spans="1:26" ht="16.5">
      <c r="A715" s="684"/>
      <c r="B715" s="684"/>
      <c r="C715" s="684"/>
      <c r="D715" s="684"/>
      <c r="E715" s="684"/>
      <c r="F715" s="684"/>
      <c r="G715" s="684"/>
      <c r="H715" s="684"/>
      <c r="I715" s="684"/>
      <c r="J715" s="684"/>
      <c r="K715" s="684"/>
      <c r="L715" s="684"/>
      <c r="M715" s="684"/>
      <c r="N715" s="684"/>
      <c r="O715" s="684"/>
      <c r="P715" s="684"/>
      <c r="Q715" s="684"/>
      <c r="R715" s="684"/>
      <c r="S715" s="684"/>
      <c r="T715" s="684"/>
      <c r="U715" s="684"/>
      <c r="V715" s="684"/>
      <c r="W715" s="684"/>
      <c r="X715" s="684"/>
      <c r="Y715" s="684"/>
      <c r="Z715" s="684"/>
    </row>
    <row r="716" spans="1:26" ht="16.5">
      <c r="A716" s="684"/>
      <c r="B716" s="684"/>
      <c r="C716" s="684"/>
      <c r="D716" s="684"/>
      <c r="E716" s="684"/>
      <c r="F716" s="684"/>
      <c r="G716" s="684"/>
      <c r="H716" s="684"/>
      <c r="I716" s="684"/>
      <c r="J716" s="684"/>
      <c r="K716" s="684"/>
      <c r="L716" s="684"/>
      <c r="M716" s="684"/>
      <c r="N716" s="684"/>
      <c r="O716" s="684"/>
      <c r="P716" s="684"/>
      <c r="Q716" s="684"/>
      <c r="R716" s="684"/>
      <c r="S716" s="684"/>
      <c r="T716" s="684"/>
      <c r="U716" s="684"/>
      <c r="V716" s="684"/>
      <c r="W716" s="684"/>
      <c r="X716" s="684"/>
      <c r="Y716" s="684"/>
      <c r="Z716" s="684"/>
    </row>
    <row r="717" spans="1:26" ht="16.5">
      <c r="A717" s="684"/>
      <c r="B717" s="684"/>
      <c r="C717" s="684"/>
      <c r="D717" s="684"/>
      <c r="E717" s="684"/>
      <c r="F717" s="684"/>
      <c r="G717" s="684"/>
      <c r="H717" s="684"/>
      <c r="I717" s="684"/>
      <c r="J717" s="684"/>
      <c r="K717" s="684"/>
      <c r="L717" s="684"/>
      <c r="M717" s="684"/>
      <c r="N717" s="684"/>
      <c r="O717" s="684"/>
      <c r="P717" s="684"/>
      <c r="Q717" s="684"/>
      <c r="R717" s="684"/>
      <c r="S717" s="684"/>
      <c r="T717" s="684"/>
      <c r="U717" s="684"/>
      <c r="V717" s="684"/>
      <c r="W717" s="684"/>
      <c r="X717" s="684"/>
      <c r="Y717" s="684"/>
      <c r="Z717" s="684"/>
    </row>
    <row r="718" spans="1:26" ht="16.5">
      <c r="A718" s="684"/>
      <c r="B718" s="684"/>
      <c r="C718" s="684"/>
      <c r="D718" s="684"/>
      <c r="E718" s="684"/>
      <c r="F718" s="684"/>
      <c r="G718" s="684"/>
      <c r="H718" s="684"/>
      <c r="I718" s="684"/>
      <c r="J718" s="684"/>
      <c r="K718" s="684"/>
      <c r="L718" s="684"/>
      <c r="M718" s="684"/>
      <c r="N718" s="684"/>
      <c r="O718" s="684"/>
      <c r="P718" s="684"/>
      <c r="Q718" s="684"/>
      <c r="R718" s="684"/>
      <c r="S718" s="684"/>
      <c r="T718" s="684"/>
      <c r="U718" s="684"/>
      <c r="V718" s="684"/>
      <c r="W718" s="684"/>
      <c r="X718" s="684"/>
      <c r="Y718" s="684"/>
      <c r="Z718" s="684"/>
    </row>
    <row r="719" spans="1:26" ht="16.5">
      <c r="A719" s="684"/>
      <c r="B719" s="684"/>
      <c r="C719" s="684"/>
      <c r="D719" s="684"/>
      <c r="E719" s="684"/>
      <c r="F719" s="684"/>
      <c r="G719" s="684"/>
      <c r="H719" s="684"/>
      <c r="I719" s="684"/>
      <c r="J719" s="684"/>
      <c r="K719" s="684"/>
      <c r="L719" s="684"/>
      <c r="M719" s="684"/>
      <c r="N719" s="684"/>
      <c r="O719" s="684"/>
      <c r="P719" s="684"/>
      <c r="Q719" s="684"/>
      <c r="R719" s="684"/>
      <c r="S719" s="684"/>
      <c r="T719" s="684"/>
      <c r="U719" s="684"/>
      <c r="V719" s="684"/>
      <c r="W719" s="684"/>
      <c r="X719" s="684"/>
      <c r="Y719" s="684"/>
      <c r="Z719" s="684"/>
    </row>
    <row r="720" spans="1:26" ht="16.5">
      <c r="A720" s="684"/>
      <c r="B720" s="684"/>
      <c r="C720" s="684"/>
      <c r="D720" s="684"/>
      <c r="E720" s="684"/>
      <c r="F720" s="684"/>
      <c r="G720" s="684"/>
      <c r="H720" s="684"/>
      <c r="I720" s="684"/>
      <c r="J720" s="684"/>
      <c r="K720" s="684"/>
      <c r="L720" s="684"/>
      <c r="M720" s="684"/>
      <c r="N720" s="684"/>
      <c r="O720" s="684"/>
      <c r="P720" s="684"/>
      <c r="Q720" s="684"/>
      <c r="R720" s="684"/>
      <c r="S720" s="684"/>
      <c r="T720" s="684"/>
      <c r="U720" s="684"/>
      <c r="V720" s="684"/>
      <c r="W720" s="684"/>
      <c r="X720" s="684"/>
      <c r="Y720" s="684"/>
      <c r="Z720" s="684"/>
    </row>
    <row r="721" spans="1:26" ht="16.5">
      <c r="A721" s="684"/>
      <c r="B721" s="684"/>
      <c r="C721" s="684"/>
      <c r="D721" s="684"/>
      <c r="E721" s="684"/>
      <c r="F721" s="684"/>
      <c r="G721" s="684"/>
      <c r="H721" s="684"/>
      <c r="I721" s="684"/>
      <c r="J721" s="684"/>
      <c r="K721" s="684"/>
      <c r="L721" s="684"/>
      <c r="M721" s="684"/>
      <c r="N721" s="684"/>
      <c r="O721" s="684"/>
      <c r="P721" s="684"/>
      <c r="Q721" s="684"/>
      <c r="R721" s="684"/>
      <c r="S721" s="684"/>
      <c r="T721" s="684"/>
      <c r="U721" s="684"/>
      <c r="V721" s="684"/>
      <c r="W721" s="684"/>
      <c r="X721" s="684"/>
      <c r="Y721" s="684"/>
      <c r="Z721" s="684"/>
    </row>
    <row r="722" spans="1:26" ht="16.5">
      <c r="A722" s="684"/>
      <c r="B722" s="684"/>
      <c r="C722" s="684"/>
      <c r="D722" s="684"/>
      <c r="E722" s="684"/>
      <c r="F722" s="684"/>
      <c r="G722" s="684"/>
      <c r="H722" s="684"/>
      <c r="I722" s="684"/>
      <c r="J722" s="684"/>
      <c r="K722" s="684"/>
      <c r="L722" s="684"/>
      <c r="M722" s="684"/>
      <c r="N722" s="684"/>
      <c r="O722" s="684"/>
      <c r="P722" s="684"/>
      <c r="Q722" s="684"/>
      <c r="R722" s="684"/>
      <c r="S722" s="684"/>
      <c r="T722" s="684"/>
      <c r="U722" s="684"/>
      <c r="V722" s="684"/>
      <c r="W722" s="684"/>
      <c r="X722" s="684"/>
      <c r="Y722" s="684"/>
      <c r="Z722" s="684"/>
    </row>
    <row r="723" spans="1:26" ht="16.5">
      <c r="A723" s="684"/>
      <c r="B723" s="684"/>
      <c r="C723" s="684"/>
      <c r="D723" s="684"/>
      <c r="E723" s="684"/>
      <c r="F723" s="684"/>
      <c r="G723" s="684"/>
      <c r="H723" s="684"/>
      <c r="I723" s="684"/>
      <c r="J723" s="684"/>
      <c r="K723" s="684"/>
      <c r="L723" s="684"/>
      <c r="M723" s="684"/>
      <c r="N723" s="684"/>
      <c r="O723" s="684"/>
      <c r="P723" s="684"/>
      <c r="Q723" s="684"/>
      <c r="R723" s="684"/>
      <c r="S723" s="684"/>
      <c r="T723" s="684"/>
      <c r="U723" s="684"/>
      <c r="V723" s="684"/>
      <c r="W723" s="684"/>
      <c r="X723" s="684"/>
      <c r="Y723" s="684"/>
      <c r="Z723" s="684"/>
    </row>
    <row r="724" spans="1:26" ht="16.5">
      <c r="A724" s="684"/>
      <c r="B724" s="684"/>
      <c r="C724" s="684"/>
      <c r="D724" s="684"/>
      <c r="E724" s="684"/>
      <c r="F724" s="684"/>
      <c r="G724" s="684"/>
      <c r="H724" s="684"/>
      <c r="I724" s="684"/>
      <c r="J724" s="684"/>
      <c r="K724" s="684"/>
      <c r="L724" s="684"/>
      <c r="M724" s="684"/>
      <c r="N724" s="684"/>
      <c r="O724" s="684"/>
      <c r="P724" s="684"/>
      <c r="Q724" s="684"/>
      <c r="R724" s="684"/>
      <c r="S724" s="684"/>
      <c r="T724" s="684"/>
      <c r="U724" s="684"/>
      <c r="V724" s="684"/>
      <c r="W724" s="684"/>
      <c r="X724" s="684"/>
      <c r="Y724" s="684"/>
      <c r="Z724" s="684"/>
    </row>
    <row r="725" spans="1:26" ht="16.5">
      <c r="A725" s="684"/>
      <c r="B725" s="684"/>
      <c r="C725" s="684"/>
      <c r="D725" s="684"/>
      <c r="E725" s="684"/>
      <c r="F725" s="684"/>
      <c r="G725" s="684"/>
      <c r="H725" s="684"/>
      <c r="I725" s="684"/>
      <c r="J725" s="684"/>
      <c r="K725" s="684"/>
      <c r="L725" s="684"/>
      <c r="M725" s="684"/>
      <c r="N725" s="684"/>
      <c r="O725" s="684"/>
      <c r="P725" s="684"/>
      <c r="Q725" s="684"/>
      <c r="R725" s="684"/>
      <c r="S725" s="684"/>
      <c r="T725" s="684"/>
      <c r="U725" s="684"/>
      <c r="V725" s="684"/>
      <c r="W725" s="684"/>
      <c r="X725" s="684"/>
      <c r="Y725" s="684"/>
      <c r="Z725" s="684"/>
    </row>
    <row r="726" spans="1:26" ht="16.5">
      <c r="A726" s="684"/>
      <c r="B726" s="684"/>
      <c r="C726" s="684"/>
      <c r="D726" s="684"/>
      <c r="E726" s="684"/>
      <c r="F726" s="684"/>
      <c r="G726" s="684"/>
      <c r="H726" s="684"/>
      <c r="I726" s="684"/>
      <c r="J726" s="684"/>
      <c r="K726" s="684"/>
      <c r="L726" s="684"/>
      <c r="M726" s="684"/>
      <c r="N726" s="684"/>
      <c r="O726" s="684"/>
      <c r="P726" s="684"/>
      <c r="Q726" s="684"/>
      <c r="R726" s="684"/>
      <c r="S726" s="684"/>
      <c r="T726" s="684"/>
      <c r="U726" s="684"/>
      <c r="V726" s="684"/>
      <c r="W726" s="684"/>
      <c r="X726" s="684"/>
      <c r="Y726" s="684"/>
      <c r="Z726" s="684"/>
    </row>
    <row r="727" spans="1:26" ht="16.5">
      <c r="A727" s="684"/>
      <c r="B727" s="684"/>
      <c r="C727" s="684"/>
      <c r="D727" s="684"/>
      <c r="E727" s="684"/>
      <c r="F727" s="684"/>
      <c r="G727" s="684"/>
      <c r="H727" s="684"/>
      <c r="I727" s="684"/>
      <c r="J727" s="684"/>
      <c r="K727" s="684"/>
      <c r="L727" s="684"/>
      <c r="M727" s="684"/>
      <c r="N727" s="684"/>
      <c r="O727" s="684"/>
      <c r="P727" s="684"/>
      <c r="Q727" s="684"/>
      <c r="R727" s="684"/>
      <c r="S727" s="684"/>
      <c r="T727" s="684"/>
      <c r="U727" s="684"/>
      <c r="V727" s="684"/>
      <c r="W727" s="684"/>
      <c r="X727" s="684"/>
      <c r="Y727" s="684"/>
      <c r="Z727" s="684"/>
    </row>
    <row r="728" spans="1:26" ht="16.5">
      <c r="A728" s="684"/>
      <c r="B728" s="684"/>
      <c r="C728" s="684"/>
      <c r="D728" s="684"/>
      <c r="E728" s="684"/>
      <c r="F728" s="684"/>
      <c r="G728" s="684"/>
      <c r="H728" s="684"/>
      <c r="I728" s="684"/>
      <c r="J728" s="684"/>
      <c r="K728" s="684"/>
      <c r="L728" s="684"/>
      <c r="M728" s="684"/>
      <c r="N728" s="684"/>
      <c r="O728" s="684"/>
      <c r="P728" s="684"/>
      <c r="Q728" s="684"/>
      <c r="R728" s="684"/>
      <c r="S728" s="684"/>
      <c r="T728" s="684"/>
      <c r="U728" s="684"/>
      <c r="V728" s="684"/>
      <c r="W728" s="684"/>
      <c r="X728" s="684"/>
      <c r="Y728" s="684"/>
      <c r="Z728" s="684"/>
    </row>
    <row r="729" spans="1:26" ht="16.5">
      <c r="A729" s="684"/>
      <c r="B729" s="684"/>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row>
    <row r="730" spans="1:26" ht="16.5">
      <c r="A730" s="684"/>
      <c r="B730" s="684"/>
      <c r="C730" s="684"/>
      <c r="D730" s="684"/>
      <c r="E730" s="684"/>
      <c r="F730" s="684"/>
      <c r="G730" s="684"/>
      <c r="H730" s="684"/>
      <c r="I730" s="684"/>
      <c r="J730" s="684"/>
      <c r="K730" s="684"/>
      <c r="L730" s="684"/>
      <c r="M730" s="684"/>
      <c r="N730" s="684"/>
      <c r="O730" s="684"/>
      <c r="P730" s="684"/>
      <c r="Q730" s="684"/>
      <c r="R730" s="684"/>
      <c r="S730" s="684"/>
      <c r="T730" s="684"/>
      <c r="U730" s="684"/>
      <c r="V730" s="684"/>
      <c r="W730" s="684"/>
      <c r="X730" s="684"/>
      <c r="Y730" s="684"/>
      <c r="Z730" s="684"/>
    </row>
    <row r="731" spans="1:26" ht="16.5">
      <c r="A731" s="684"/>
      <c r="B731" s="684"/>
      <c r="C731" s="684"/>
      <c r="D731" s="684"/>
      <c r="E731" s="684"/>
      <c r="F731" s="684"/>
      <c r="G731" s="684"/>
      <c r="H731" s="684"/>
      <c r="I731" s="684"/>
      <c r="J731" s="684"/>
      <c r="K731" s="684"/>
      <c r="L731" s="684"/>
      <c r="M731" s="684"/>
      <c r="N731" s="684"/>
      <c r="O731" s="684"/>
      <c r="P731" s="684"/>
      <c r="Q731" s="684"/>
      <c r="R731" s="684"/>
      <c r="S731" s="684"/>
      <c r="T731" s="684"/>
      <c r="U731" s="684"/>
      <c r="V731" s="684"/>
      <c r="W731" s="684"/>
      <c r="X731" s="684"/>
      <c r="Y731" s="684"/>
      <c r="Z731" s="684"/>
    </row>
    <row r="732" spans="1:26" ht="16.5">
      <c r="A732" s="684"/>
      <c r="B732" s="684"/>
      <c r="C732" s="684"/>
      <c r="D732" s="684"/>
      <c r="E732" s="684"/>
      <c r="F732" s="684"/>
      <c r="G732" s="684"/>
      <c r="H732" s="684"/>
      <c r="I732" s="684"/>
      <c r="J732" s="684"/>
      <c r="K732" s="684"/>
      <c r="L732" s="684"/>
      <c r="M732" s="684"/>
      <c r="N732" s="684"/>
      <c r="O732" s="684"/>
      <c r="P732" s="684"/>
      <c r="Q732" s="684"/>
      <c r="R732" s="684"/>
      <c r="S732" s="684"/>
      <c r="T732" s="684"/>
      <c r="U732" s="684"/>
      <c r="V732" s="684"/>
      <c r="W732" s="684"/>
      <c r="X732" s="684"/>
      <c r="Y732" s="684"/>
      <c r="Z732" s="684"/>
    </row>
    <row r="733" spans="1:26" ht="16.5">
      <c r="A733" s="684"/>
      <c r="B733" s="684"/>
      <c r="C733" s="684"/>
      <c r="D733" s="684"/>
      <c r="E733" s="684"/>
      <c r="F733" s="684"/>
      <c r="G733" s="684"/>
      <c r="H733" s="684"/>
      <c r="I733" s="684"/>
      <c r="J733" s="684"/>
      <c r="K733" s="684"/>
      <c r="L733" s="684"/>
      <c r="M733" s="684"/>
      <c r="N733" s="684"/>
      <c r="O733" s="684"/>
      <c r="P733" s="684"/>
      <c r="Q733" s="684"/>
      <c r="R733" s="684"/>
      <c r="S733" s="684"/>
      <c r="T733" s="684"/>
      <c r="U733" s="684"/>
      <c r="V733" s="684"/>
      <c r="W733" s="684"/>
      <c r="X733" s="684"/>
      <c r="Y733" s="684"/>
      <c r="Z733" s="684"/>
    </row>
    <row r="734" spans="1:26" ht="16.5">
      <c r="A734" s="684"/>
      <c r="B734" s="684"/>
      <c r="C734" s="684"/>
      <c r="D734" s="684"/>
      <c r="E734" s="684"/>
      <c r="F734" s="684"/>
      <c r="G734" s="684"/>
      <c r="H734" s="684"/>
      <c r="I734" s="684"/>
      <c r="J734" s="684"/>
      <c r="K734" s="684"/>
      <c r="L734" s="684"/>
      <c r="M734" s="684"/>
      <c r="N734" s="684"/>
      <c r="O734" s="684"/>
      <c r="P734" s="684"/>
      <c r="Q734" s="684"/>
      <c r="R734" s="684"/>
      <c r="S734" s="684"/>
      <c r="T734" s="684"/>
      <c r="U734" s="684"/>
      <c r="V734" s="684"/>
      <c r="W734" s="684"/>
      <c r="X734" s="684"/>
      <c r="Y734" s="684"/>
      <c r="Z734" s="684"/>
    </row>
    <row r="735" spans="1:26" ht="16.5">
      <c r="A735" s="684"/>
      <c r="B735" s="684"/>
      <c r="C735" s="684"/>
      <c r="D735" s="684"/>
      <c r="E735" s="684"/>
      <c r="F735" s="684"/>
      <c r="G735" s="684"/>
      <c r="H735" s="684"/>
      <c r="I735" s="684"/>
      <c r="J735" s="684"/>
      <c r="K735" s="684"/>
      <c r="L735" s="684"/>
      <c r="M735" s="684"/>
      <c r="N735" s="684"/>
      <c r="O735" s="684"/>
      <c r="P735" s="684"/>
      <c r="Q735" s="684"/>
      <c r="R735" s="684"/>
      <c r="S735" s="684"/>
      <c r="T735" s="684"/>
      <c r="U735" s="684"/>
      <c r="V735" s="684"/>
      <c r="W735" s="684"/>
      <c r="X735" s="684"/>
      <c r="Y735" s="684"/>
      <c r="Z735" s="684"/>
    </row>
    <row r="736" spans="1:26" ht="16.5">
      <c r="A736" s="684"/>
      <c r="B736" s="684"/>
      <c r="C736" s="684"/>
      <c r="D736" s="684"/>
      <c r="E736" s="684"/>
      <c r="F736" s="684"/>
      <c r="G736" s="684"/>
      <c r="H736" s="684"/>
      <c r="I736" s="684"/>
      <c r="J736" s="684"/>
      <c r="K736" s="684"/>
      <c r="L736" s="684"/>
      <c r="M736" s="684"/>
      <c r="N736" s="684"/>
      <c r="O736" s="684"/>
      <c r="P736" s="684"/>
      <c r="Q736" s="684"/>
      <c r="R736" s="684"/>
      <c r="S736" s="684"/>
      <c r="T736" s="684"/>
      <c r="U736" s="684"/>
      <c r="V736" s="684"/>
      <c r="W736" s="684"/>
      <c r="X736" s="684"/>
      <c r="Y736" s="684"/>
      <c r="Z736" s="684"/>
    </row>
    <row r="737" spans="1:26" ht="16.5">
      <c r="A737" s="684"/>
      <c r="B737" s="684"/>
      <c r="C737" s="684"/>
      <c r="D737" s="684"/>
      <c r="E737" s="684"/>
      <c r="F737" s="684"/>
      <c r="G737" s="684"/>
      <c r="H737" s="684"/>
      <c r="I737" s="684"/>
      <c r="J737" s="684"/>
      <c r="K737" s="684"/>
      <c r="L737" s="684"/>
      <c r="M737" s="684"/>
      <c r="N737" s="684"/>
      <c r="O737" s="684"/>
      <c r="P737" s="684"/>
      <c r="Q737" s="684"/>
      <c r="R737" s="684"/>
      <c r="S737" s="684"/>
      <c r="T737" s="684"/>
      <c r="U737" s="684"/>
      <c r="V737" s="684"/>
      <c r="W737" s="684"/>
      <c r="X737" s="684"/>
      <c r="Y737" s="684"/>
      <c r="Z737" s="684"/>
    </row>
    <row r="738" spans="1:26" ht="16.5">
      <c r="A738" s="684"/>
      <c r="B738" s="684"/>
      <c r="C738" s="684"/>
      <c r="D738" s="684"/>
      <c r="E738" s="684"/>
      <c r="F738" s="684"/>
      <c r="G738" s="684"/>
      <c r="H738" s="684"/>
      <c r="I738" s="684"/>
      <c r="J738" s="684"/>
      <c r="K738" s="684"/>
      <c r="L738" s="684"/>
      <c r="M738" s="684"/>
      <c r="N738" s="684"/>
      <c r="O738" s="684"/>
      <c r="P738" s="684"/>
      <c r="Q738" s="684"/>
      <c r="R738" s="684"/>
      <c r="S738" s="684"/>
      <c r="T738" s="684"/>
      <c r="U738" s="684"/>
      <c r="V738" s="684"/>
      <c r="W738" s="684"/>
      <c r="X738" s="684"/>
      <c r="Y738" s="684"/>
      <c r="Z738" s="684"/>
    </row>
    <row r="739" spans="1:26" ht="16.5">
      <c r="A739" s="684"/>
      <c r="B739" s="684"/>
      <c r="C739" s="684"/>
      <c r="D739" s="684"/>
      <c r="E739" s="684"/>
      <c r="F739" s="684"/>
      <c r="G739" s="684"/>
      <c r="H739" s="684"/>
      <c r="I739" s="684"/>
      <c r="J739" s="684"/>
      <c r="K739" s="684"/>
      <c r="L739" s="684"/>
      <c r="M739" s="684"/>
      <c r="N739" s="684"/>
      <c r="O739" s="684"/>
      <c r="P739" s="684"/>
      <c r="Q739" s="684"/>
      <c r="R739" s="684"/>
      <c r="S739" s="684"/>
      <c r="T739" s="684"/>
      <c r="U739" s="684"/>
      <c r="V739" s="684"/>
      <c r="W739" s="684"/>
      <c r="X739" s="684"/>
      <c r="Y739" s="684"/>
      <c r="Z739" s="684"/>
    </row>
    <row r="740" spans="1:26" ht="16.5">
      <c r="A740" s="684"/>
      <c r="B740" s="684"/>
      <c r="C740" s="684"/>
      <c r="D740" s="684"/>
      <c r="E740" s="684"/>
      <c r="F740" s="684"/>
      <c r="G740" s="684"/>
      <c r="H740" s="684"/>
      <c r="I740" s="684"/>
      <c r="J740" s="684"/>
      <c r="K740" s="684"/>
      <c r="L740" s="684"/>
      <c r="M740" s="684"/>
      <c r="N740" s="684"/>
      <c r="O740" s="684"/>
      <c r="P740" s="684"/>
      <c r="Q740" s="684"/>
      <c r="R740" s="684"/>
      <c r="S740" s="684"/>
      <c r="T740" s="684"/>
      <c r="U740" s="684"/>
      <c r="V740" s="684"/>
      <c r="W740" s="684"/>
      <c r="X740" s="684"/>
      <c r="Y740" s="684"/>
      <c r="Z740" s="684"/>
    </row>
    <row r="741" spans="1:26" ht="16.5">
      <c r="A741" s="684"/>
      <c r="B741" s="684"/>
      <c r="C741" s="684"/>
      <c r="D741" s="684"/>
      <c r="E741" s="684"/>
      <c r="F741" s="684"/>
      <c r="G741" s="684"/>
      <c r="H741" s="684"/>
      <c r="I741" s="684"/>
      <c r="J741" s="684"/>
      <c r="K741" s="684"/>
      <c r="L741" s="684"/>
      <c r="M741" s="684"/>
      <c r="N741" s="684"/>
      <c r="O741" s="684"/>
      <c r="P741" s="684"/>
      <c r="Q741" s="684"/>
      <c r="R741" s="684"/>
      <c r="S741" s="684"/>
      <c r="T741" s="684"/>
      <c r="U741" s="684"/>
      <c r="V741" s="684"/>
      <c r="W741" s="684"/>
      <c r="X741" s="684"/>
      <c r="Y741" s="684"/>
      <c r="Z741" s="684"/>
    </row>
    <row r="742" spans="1:26" ht="16.5">
      <c r="A742" s="684"/>
      <c r="B742" s="684"/>
      <c r="C742" s="684"/>
      <c r="D742" s="684"/>
      <c r="E742" s="684"/>
      <c r="F742" s="684"/>
      <c r="G742" s="684"/>
      <c r="H742" s="684"/>
      <c r="I742" s="684"/>
      <c r="J742" s="684"/>
      <c r="K742" s="684"/>
      <c r="L742" s="684"/>
      <c r="M742" s="684"/>
      <c r="N742" s="684"/>
      <c r="O742" s="684"/>
      <c r="P742" s="684"/>
      <c r="Q742" s="684"/>
      <c r="R742" s="684"/>
      <c r="S742" s="684"/>
      <c r="T742" s="684"/>
      <c r="U742" s="684"/>
      <c r="V742" s="684"/>
      <c r="W742" s="684"/>
      <c r="X742" s="684"/>
      <c r="Y742" s="684"/>
      <c r="Z742" s="684"/>
    </row>
    <row r="743" spans="1:26" ht="16.5">
      <c r="A743" s="684"/>
      <c r="B743" s="684"/>
      <c r="C743" s="684"/>
      <c r="D743" s="684"/>
      <c r="E743" s="684"/>
      <c r="F743" s="684"/>
      <c r="G743" s="684"/>
      <c r="H743" s="684"/>
      <c r="I743" s="684"/>
      <c r="J743" s="684"/>
      <c r="K743" s="684"/>
      <c r="L743" s="684"/>
      <c r="M743" s="684"/>
      <c r="N743" s="684"/>
      <c r="O743" s="684"/>
      <c r="P743" s="684"/>
      <c r="Q743" s="684"/>
      <c r="R743" s="684"/>
      <c r="S743" s="684"/>
      <c r="T743" s="684"/>
      <c r="U743" s="684"/>
      <c r="V743" s="684"/>
      <c r="W743" s="684"/>
      <c r="X743" s="684"/>
      <c r="Y743" s="684"/>
      <c r="Z743" s="684"/>
    </row>
    <row r="744" spans="1:26" ht="16.5">
      <c r="A744" s="684"/>
      <c r="B744" s="684"/>
      <c r="C744" s="684"/>
      <c r="D744" s="684"/>
      <c r="E744" s="684"/>
      <c r="F744" s="684"/>
      <c r="G744" s="684"/>
      <c r="H744" s="684"/>
      <c r="I744" s="684"/>
      <c r="J744" s="684"/>
      <c r="K744" s="684"/>
      <c r="L744" s="684"/>
      <c r="M744" s="684"/>
      <c r="N744" s="684"/>
      <c r="O744" s="684"/>
      <c r="P744" s="684"/>
      <c r="Q744" s="684"/>
      <c r="R744" s="684"/>
      <c r="S744" s="684"/>
      <c r="T744" s="684"/>
      <c r="U744" s="684"/>
      <c r="V744" s="684"/>
      <c r="W744" s="684"/>
      <c r="X744" s="684"/>
      <c r="Y744" s="684"/>
      <c r="Z744" s="684"/>
    </row>
    <row r="745" spans="1:26" ht="16.5">
      <c r="A745" s="684"/>
      <c r="B745" s="684"/>
      <c r="C745" s="684"/>
      <c r="D745" s="684"/>
      <c r="E745" s="684"/>
      <c r="F745" s="684"/>
      <c r="G745" s="684"/>
      <c r="H745" s="684"/>
      <c r="I745" s="684"/>
      <c r="J745" s="684"/>
      <c r="K745" s="684"/>
      <c r="L745" s="684"/>
      <c r="M745" s="684"/>
      <c r="N745" s="684"/>
      <c r="O745" s="684"/>
      <c r="P745" s="684"/>
      <c r="Q745" s="684"/>
      <c r="R745" s="684"/>
      <c r="S745" s="684"/>
      <c r="T745" s="684"/>
      <c r="U745" s="684"/>
      <c r="V745" s="684"/>
      <c r="W745" s="684"/>
      <c r="X745" s="684"/>
      <c r="Y745" s="684"/>
      <c r="Z745" s="684"/>
    </row>
    <row r="746" spans="1:26" ht="16.5">
      <c r="A746" s="684"/>
      <c r="B746" s="684"/>
      <c r="C746" s="684"/>
      <c r="D746" s="684"/>
      <c r="E746" s="684"/>
      <c r="F746" s="684"/>
      <c r="G746" s="684"/>
      <c r="H746" s="684"/>
      <c r="I746" s="684"/>
      <c r="J746" s="684"/>
      <c r="K746" s="684"/>
      <c r="L746" s="684"/>
      <c r="M746" s="684"/>
      <c r="N746" s="684"/>
      <c r="O746" s="684"/>
      <c r="P746" s="684"/>
      <c r="Q746" s="684"/>
      <c r="R746" s="684"/>
      <c r="S746" s="684"/>
      <c r="T746" s="684"/>
      <c r="U746" s="684"/>
      <c r="V746" s="684"/>
      <c r="W746" s="684"/>
      <c r="X746" s="684"/>
      <c r="Y746" s="684"/>
      <c r="Z746" s="684"/>
    </row>
    <row r="747" spans="1:26" ht="16.5">
      <c r="A747" s="684"/>
      <c r="B747" s="684"/>
      <c r="C747" s="684"/>
      <c r="D747" s="684"/>
      <c r="E747" s="684"/>
      <c r="F747" s="684"/>
      <c r="G747" s="684"/>
      <c r="H747" s="684"/>
      <c r="I747" s="684"/>
      <c r="J747" s="684"/>
      <c r="K747" s="684"/>
      <c r="L747" s="684"/>
      <c r="M747" s="684"/>
      <c r="N747" s="684"/>
      <c r="O747" s="684"/>
      <c r="P747" s="684"/>
      <c r="Q747" s="684"/>
      <c r="R747" s="684"/>
      <c r="S747" s="684"/>
      <c r="T747" s="684"/>
      <c r="U747" s="684"/>
      <c r="V747" s="684"/>
      <c r="W747" s="684"/>
      <c r="X747" s="684"/>
      <c r="Y747" s="684"/>
      <c r="Z747" s="684"/>
    </row>
    <row r="748" spans="1:26" ht="16.5">
      <c r="A748" s="684"/>
      <c r="B748" s="684"/>
      <c r="C748" s="684"/>
      <c r="D748" s="684"/>
      <c r="E748" s="684"/>
      <c r="F748" s="684"/>
      <c r="G748" s="684"/>
      <c r="H748" s="684"/>
      <c r="I748" s="684"/>
      <c r="J748" s="684"/>
      <c r="K748" s="684"/>
      <c r="L748" s="684"/>
      <c r="M748" s="684"/>
      <c r="N748" s="684"/>
      <c r="O748" s="684"/>
      <c r="P748" s="684"/>
      <c r="Q748" s="684"/>
      <c r="R748" s="684"/>
      <c r="S748" s="684"/>
      <c r="T748" s="684"/>
      <c r="U748" s="684"/>
      <c r="V748" s="684"/>
      <c r="W748" s="684"/>
      <c r="X748" s="684"/>
      <c r="Y748" s="684"/>
      <c r="Z748" s="684"/>
    </row>
    <row r="749" spans="1:26" ht="16.5">
      <c r="A749" s="684"/>
      <c r="B749" s="684"/>
      <c r="C749" s="684"/>
      <c r="D749" s="684"/>
      <c r="E749" s="684"/>
      <c r="F749" s="684"/>
      <c r="G749" s="684"/>
      <c r="H749" s="684"/>
      <c r="I749" s="684"/>
      <c r="J749" s="684"/>
      <c r="K749" s="684"/>
      <c r="L749" s="684"/>
      <c r="M749" s="684"/>
      <c r="N749" s="684"/>
      <c r="O749" s="684"/>
      <c r="P749" s="684"/>
      <c r="Q749" s="684"/>
      <c r="R749" s="684"/>
      <c r="S749" s="684"/>
      <c r="T749" s="684"/>
      <c r="U749" s="684"/>
      <c r="V749" s="684"/>
      <c r="W749" s="684"/>
      <c r="X749" s="684"/>
      <c r="Y749" s="684"/>
      <c r="Z749" s="684"/>
    </row>
    <row r="750" spans="1:26" ht="16.5">
      <c r="A750" s="684"/>
      <c r="B750" s="684"/>
      <c r="C750" s="684"/>
      <c r="D750" s="684"/>
      <c r="E750" s="684"/>
      <c r="F750" s="684"/>
      <c r="G750" s="684"/>
      <c r="H750" s="684"/>
      <c r="I750" s="684"/>
      <c r="J750" s="684"/>
      <c r="K750" s="684"/>
      <c r="L750" s="684"/>
      <c r="M750" s="684"/>
      <c r="N750" s="684"/>
      <c r="O750" s="684"/>
      <c r="P750" s="684"/>
      <c r="Q750" s="684"/>
      <c r="R750" s="684"/>
      <c r="S750" s="684"/>
      <c r="T750" s="684"/>
      <c r="U750" s="684"/>
      <c r="V750" s="684"/>
      <c r="W750" s="684"/>
      <c r="X750" s="684"/>
      <c r="Y750" s="684"/>
      <c r="Z750" s="684"/>
    </row>
    <row r="751" spans="1:26" ht="16.5">
      <c r="A751" s="684"/>
      <c r="B751" s="684"/>
      <c r="C751" s="684"/>
      <c r="D751" s="684"/>
      <c r="E751" s="684"/>
      <c r="F751" s="684"/>
      <c r="G751" s="684"/>
      <c r="H751" s="684"/>
      <c r="I751" s="684"/>
      <c r="J751" s="684"/>
      <c r="K751" s="684"/>
      <c r="L751" s="684"/>
      <c r="M751" s="684"/>
      <c r="N751" s="684"/>
      <c r="O751" s="684"/>
      <c r="P751" s="684"/>
      <c r="Q751" s="684"/>
      <c r="R751" s="684"/>
      <c r="S751" s="684"/>
      <c r="T751" s="684"/>
      <c r="U751" s="684"/>
      <c r="V751" s="684"/>
      <c r="W751" s="684"/>
      <c r="X751" s="684"/>
      <c r="Y751" s="684"/>
      <c r="Z751" s="684"/>
    </row>
    <row r="752" spans="1:26" ht="16.5">
      <c r="A752" s="684"/>
      <c r="B752" s="684"/>
      <c r="C752" s="684"/>
      <c r="D752" s="684"/>
      <c r="E752" s="684"/>
      <c r="F752" s="684"/>
      <c r="G752" s="684"/>
      <c r="H752" s="684"/>
      <c r="I752" s="684"/>
      <c r="J752" s="684"/>
      <c r="K752" s="684"/>
      <c r="L752" s="684"/>
      <c r="M752" s="684"/>
      <c r="N752" s="684"/>
      <c r="O752" s="684"/>
      <c r="P752" s="684"/>
      <c r="Q752" s="684"/>
      <c r="R752" s="684"/>
      <c r="S752" s="684"/>
      <c r="T752" s="684"/>
      <c r="U752" s="684"/>
      <c r="V752" s="684"/>
      <c r="W752" s="684"/>
      <c r="X752" s="684"/>
      <c r="Y752" s="684"/>
      <c r="Z752" s="684"/>
    </row>
    <row r="753" spans="1:26" ht="16.5">
      <c r="A753" s="684"/>
      <c r="B753" s="684"/>
      <c r="C753" s="684"/>
      <c r="D753" s="684"/>
      <c r="E753" s="684"/>
      <c r="F753" s="684"/>
      <c r="G753" s="684"/>
      <c r="H753" s="684"/>
      <c r="I753" s="684"/>
      <c r="J753" s="684"/>
      <c r="K753" s="684"/>
      <c r="L753" s="684"/>
      <c r="M753" s="684"/>
      <c r="N753" s="684"/>
      <c r="O753" s="684"/>
      <c r="P753" s="684"/>
      <c r="Q753" s="684"/>
      <c r="R753" s="684"/>
      <c r="S753" s="684"/>
      <c r="T753" s="684"/>
      <c r="U753" s="684"/>
      <c r="V753" s="684"/>
      <c r="W753" s="684"/>
      <c r="X753" s="684"/>
      <c r="Y753" s="684"/>
      <c r="Z753" s="684"/>
    </row>
    <row r="754" spans="1:26" ht="16.5">
      <c r="A754" s="684"/>
      <c r="B754" s="684"/>
      <c r="C754" s="684"/>
      <c r="D754" s="684"/>
      <c r="E754" s="684"/>
      <c r="F754" s="684"/>
      <c r="G754" s="684"/>
      <c r="H754" s="684"/>
      <c r="I754" s="684"/>
      <c r="J754" s="684"/>
      <c r="K754" s="684"/>
      <c r="L754" s="684"/>
      <c r="M754" s="684"/>
      <c r="N754" s="684"/>
      <c r="O754" s="684"/>
      <c r="P754" s="684"/>
      <c r="Q754" s="684"/>
      <c r="R754" s="684"/>
      <c r="S754" s="684"/>
      <c r="T754" s="684"/>
      <c r="U754" s="684"/>
      <c r="V754" s="684"/>
      <c r="W754" s="684"/>
      <c r="X754" s="684"/>
      <c r="Y754" s="684"/>
      <c r="Z754" s="684"/>
    </row>
    <row r="755" spans="1:26" ht="16.5">
      <c r="A755" s="684"/>
      <c r="B755" s="684"/>
      <c r="C755" s="684"/>
      <c r="D755" s="684"/>
      <c r="E755" s="684"/>
      <c r="F755" s="684"/>
      <c r="G755" s="684"/>
      <c r="H755" s="684"/>
      <c r="I755" s="684"/>
      <c r="J755" s="684"/>
      <c r="K755" s="684"/>
      <c r="L755" s="684"/>
      <c r="M755" s="684"/>
      <c r="N755" s="684"/>
      <c r="O755" s="684"/>
      <c r="P755" s="684"/>
      <c r="Q755" s="684"/>
      <c r="R755" s="684"/>
      <c r="S755" s="684"/>
      <c r="T755" s="684"/>
      <c r="U755" s="684"/>
      <c r="V755" s="684"/>
      <c r="W755" s="684"/>
      <c r="X755" s="684"/>
      <c r="Y755" s="684"/>
      <c r="Z755" s="684"/>
    </row>
    <row r="756" spans="1:26" ht="16.5">
      <c r="A756" s="684"/>
      <c r="B756" s="684"/>
      <c r="C756" s="684"/>
      <c r="D756" s="684"/>
      <c r="E756" s="684"/>
      <c r="F756" s="684"/>
      <c r="G756" s="684"/>
      <c r="H756" s="684"/>
      <c r="I756" s="684"/>
      <c r="J756" s="684"/>
      <c r="K756" s="684"/>
      <c r="L756" s="684"/>
      <c r="M756" s="684"/>
      <c r="N756" s="684"/>
      <c r="O756" s="684"/>
      <c r="P756" s="684"/>
      <c r="Q756" s="684"/>
      <c r="R756" s="684"/>
      <c r="S756" s="684"/>
      <c r="T756" s="684"/>
      <c r="U756" s="684"/>
      <c r="V756" s="684"/>
      <c r="W756" s="684"/>
      <c r="X756" s="684"/>
      <c r="Y756" s="684"/>
      <c r="Z756" s="684"/>
    </row>
    <row r="757" spans="1:26" ht="16.5">
      <c r="A757" s="684"/>
      <c r="B757" s="684"/>
      <c r="C757" s="684"/>
      <c r="D757" s="684"/>
      <c r="E757" s="684"/>
      <c r="F757" s="684"/>
      <c r="G757" s="684"/>
      <c r="H757" s="684"/>
      <c r="I757" s="684"/>
      <c r="J757" s="684"/>
      <c r="K757" s="684"/>
      <c r="L757" s="684"/>
      <c r="M757" s="684"/>
      <c r="N757" s="684"/>
      <c r="O757" s="684"/>
      <c r="P757" s="684"/>
      <c r="Q757" s="684"/>
      <c r="R757" s="684"/>
      <c r="S757" s="684"/>
      <c r="T757" s="684"/>
      <c r="U757" s="684"/>
      <c r="V757" s="684"/>
      <c r="W757" s="684"/>
      <c r="X757" s="684"/>
      <c r="Y757" s="684"/>
      <c r="Z757" s="684"/>
    </row>
    <row r="758" spans="1:26" ht="16.5">
      <c r="A758" s="684"/>
      <c r="B758" s="684"/>
      <c r="C758" s="684"/>
      <c r="D758" s="684"/>
      <c r="E758" s="684"/>
      <c r="F758" s="684"/>
      <c r="G758" s="684"/>
      <c r="H758" s="684"/>
      <c r="I758" s="684"/>
      <c r="J758" s="684"/>
      <c r="K758" s="684"/>
      <c r="L758" s="684"/>
      <c r="M758" s="684"/>
      <c r="N758" s="684"/>
      <c r="O758" s="684"/>
      <c r="P758" s="684"/>
      <c r="Q758" s="684"/>
      <c r="R758" s="684"/>
      <c r="S758" s="684"/>
      <c r="T758" s="684"/>
      <c r="U758" s="684"/>
      <c r="V758" s="684"/>
      <c r="W758" s="684"/>
      <c r="X758" s="684"/>
      <c r="Y758" s="684"/>
      <c r="Z758" s="684"/>
    </row>
    <row r="759" spans="1:26" ht="16.5">
      <c r="A759" s="684"/>
      <c r="B759" s="684"/>
      <c r="C759" s="684"/>
      <c r="D759" s="684"/>
      <c r="E759" s="684"/>
      <c r="F759" s="684"/>
      <c r="G759" s="684"/>
      <c r="H759" s="684"/>
      <c r="I759" s="684"/>
      <c r="J759" s="684"/>
      <c r="K759" s="684"/>
      <c r="L759" s="684"/>
      <c r="M759" s="684"/>
      <c r="N759" s="684"/>
      <c r="O759" s="684"/>
      <c r="P759" s="684"/>
      <c r="Q759" s="684"/>
      <c r="R759" s="684"/>
      <c r="S759" s="684"/>
      <c r="T759" s="684"/>
      <c r="U759" s="684"/>
      <c r="V759" s="684"/>
      <c r="W759" s="684"/>
      <c r="X759" s="684"/>
      <c r="Y759" s="684"/>
      <c r="Z759" s="684"/>
    </row>
    <row r="760" spans="1:26" ht="16.5">
      <c r="A760" s="684"/>
      <c r="B760" s="684"/>
      <c r="C760" s="684"/>
      <c r="D760" s="684"/>
      <c r="E760" s="684"/>
      <c r="F760" s="684"/>
      <c r="G760" s="684"/>
      <c r="H760" s="684"/>
      <c r="I760" s="684"/>
      <c r="J760" s="684"/>
      <c r="K760" s="684"/>
      <c r="L760" s="684"/>
      <c r="M760" s="684"/>
      <c r="N760" s="684"/>
      <c r="O760" s="684"/>
      <c r="P760" s="684"/>
      <c r="Q760" s="684"/>
      <c r="R760" s="684"/>
      <c r="S760" s="684"/>
      <c r="T760" s="684"/>
      <c r="U760" s="684"/>
      <c r="V760" s="684"/>
      <c r="W760" s="684"/>
      <c r="X760" s="684"/>
      <c r="Y760" s="684"/>
      <c r="Z760" s="684"/>
    </row>
    <row r="761" spans="1:26" ht="16.5">
      <c r="A761" s="684"/>
      <c r="B761" s="684"/>
      <c r="C761" s="684"/>
      <c r="D761" s="684"/>
      <c r="E761" s="684"/>
      <c r="F761" s="684"/>
      <c r="G761" s="684"/>
      <c r="H761" s="684"/>
      <c r="I761" s="684"/>
      <c r="J761" s="684"/>
      <c r="K761" s="684"/>
      <c r="L761" s="684"/>
      <c r="M761" s="684"/>
      <c r="N761" s="684"/>
      <c r="O761" s="684"/>
      <c r="P761" s="684"/>
      <c r="Q761" s="684"/>
      <c r="R761" s="684"/>
      <c r="S761" s="684"/>
      <c r="T761" s="684"/>
      <c r="U761" s="684"/>
      <c r="V761" s="684"/>
      <c r="W761" s="684"/>
      <c r="X761" s="684"/>
      <c r="Y761" s="684"/>
      <c r="Z761" s="684"/>
    </row>
    <row r="762" spans="1:26" ht="16.5">
      <c r="A762" s="684"/>
      <c r="B762" s="684"/>
      <c r="C762" s="684"/>
      <c r="D762" s="684"/>
      <c r="E762" s="684"/>
      <c r="F762" s="684"/>
      <c r="G762" s="684"/>
      <c r="H762" s="684"/>
      <c r="I762" s="684"/>
      <c r="J762" s="684"/>
      <c r="K762" s="684"/>
      <c r="L762" s="684"/>
      <c r="M762" s="684"/>
      <c r="N762" s="684"/>
      <c r="O762" s="684"/>
      <c r="P762" s="684"/>
      <c r="Q762" s="684"/>
      <c r="R762" s="684"/>
      <c r="S762" s="684"/>
      <c r="T762" s="684"/>
      <c r="U762" s="684"/>
      <c r="V762" s="684"/>
      <c r="W762" s="684"/>
      <c r="X762" s="684"/>
      <c r="Y762" s="684"/>
      <c r="Z762" s="684"/>
    </row>
    <row r="763" spans="1:26" ht="16.5">
      <c r="A763" s="684"/>
      <c r="B763" s="684"/>
      <c r="C763" s="684"/>
      <c r="D763" s="684"/>
      <c r="E763" s="684"/>
      <c r="F763" s="684"/>
      <c r="G763" s="684"/>
      <c r="H763" s="684"/>
      <c r="I763" s="684"/>
      <c r="J763" s="684"/>
      <c r="K763" s="684"/>
      <c r="L763" s="684"/>
      <c r="M763" s="684"/>
      <c r="N763" s="684"/>
      <c r="O763" s="684"/>
      <c r="P763" s="684"/>
      <c r="Q763" s="684"/>
      <c r="R763" s="684"/>
      <c r="S763" s="684"/>
      <c r="T763" s="684"/>
      <c r="U763" s="684"/>
      <c r="V763" s="684"/>
      <c r="W763" s="684"/>
      <c r="X763" s="684"/>
      <c r="Y763" s="684"/>
      <c r="Z763" s="684"/>
    </row>
    <row r="764" spans="1:26" ht="16.5">
      <c r="A764" s="684"/>
      <c r="B764" s="684"/>
      <c r="C764" s="684"/>
      <c r="D764" s="684"/>
      <c r="E764" s="684"/>
      <c r="F764" s="684"/>
      <c r="G764" s="684"/>
      <c r="H764" s="684"/>
      <c r="I764" s="684"/>
      <c r="J764" s="684"/>
      <c r="K764" s="684"/>
      <c r="L764" s="684"/>
      <c r="M764" s="684"/>
      <c r="N764" s="684"/>
      <c r="O764" s="684"/>
      <c r="P764" s="684"/>
      <c r="Q764" s="684"/>
      <c r="R764" s="684"/>
      <c r="S764" s="684"/>
      <c r="T764" s="684"/>
      <c r="U764" s="684"/>
      <c r="V764" s="684"/>
      <c r="W764" s="684"/>
      <c r="X764" s="684"/>
      <c r="Y764" s="684"/>
      <c r="Z764" s="684"/>
    </row>
    <row r="765" spans="1:26" ht="16.5">
      <c r="A765" s="684"/>
      <c r="B765" s="684"/>
      <c r="C765" s="684"/>
      <c r="D765" s="684"/>
      <c r="E765" s="684"/>
      <c r="F765" s="684"/>
      <c r="G765" s="684"/>
      <c r="H765" s="684"/>
      <c r="I765" s="684"/>
      <c r="J765" s="684"/>
      <c r="K765" s="684"/>
      <c r="L765" s="684"/>
      <c r="M765" s="684"/>
      <c r="N765" s="684"/>
      <c r="O765" s="684"/>
      <c r="P765" s="684"/>
      <c r="Q765" s="684"/>
      <c r="R765" s="684"/>
      <c r="S765" s="684"/>
      <c r="T765" s="684"/>
      <c r="U765" s="684"/>
      <c r="V765" s="684"/>
      <c r="W765" s="684"/>
      <c r="X765" s="684"/>
      <c r="Y765" s="684"/>
      <c r="Z765" s="684"/>
    </row>
    <row r="766" spans="1:26" ht="16.5">
      <c r="A766" s="684"/>
      <c r="B766" s="684"/>
      <c r="C766" s="684"/>
      <c r="D766" s="684"/>
      <c r="E766" s="684"/>
      <c r="F766" s="684"/>
      <c r="G766" s="684"/>
      <c r="H766" s="684"/>
      <c r="I766" s="684"/>
      <c r="J766" s="684"/>
      <c r="K766" s="684"/>
      <c r="L766" s="684"/>
      <c r="M766" s="684"/>
      <c r="N766" s="684"/>
      <c r="O766" s="684"/>
      <c r="P766" s="684"/>
      <c r="Q766" s="684"/>
      <c r="R766" s="684"/>
      <c r="S766" s="684"/>
      <c r="T766" s="684"/>
      <c r="U766" s="684"/>
      <c r="V766" s="684"/>
      <c r="W766" s="684"/>
      <c r="X766" s="684"/>
      <c r="Y766" s="684"/>
      <c r="Z766" s="684"/>
    </row>
    <row r="767" spans="1:26" ht="16.5">
      <c r="A767" s="684"/>
      <c r="B767" s="684"/>
      <c r="C767" s="684"/>
      <c r="D767" s="684"/>
      <c r="E767" s="684"/>
      <c r="F767" s="684"/>
      <c r="G767" s="684"/>
      <c r="H767" s="684"/>
      <c r="I767" s="684"/>
      <c r="J767" s="684"/>
      <c r="K767" s="684"/>
      <c r="L767" s="684"/>
      <c r="M767" s="684"/>
      <c r="N767" s="684"/>
      <c r="O767" s="684"/>
      <c r="P767" s="684"/>
      <c r="Q767" s="684"/>
      <c r="R767" s="684"/>
      <c r="S767" s="684"/>
      <c r="T767" s="684"/>
      <c r="U767" s="684"/>
      <c r="V767" s="684"/>
      <c r="W767" s="684"/>
      <c r="X767" s="684"/>
      <c r="Y767" s="684"/>
      <c r="Z767" s="684"/>
    </row>
    <row r="768" spans="1:26" ht="16.5">
      <c r="A768" s="684"/>
      <c r="B768" s="684"/>
      <c r="C768" s="684"/>
      <c r="D768" s="684"/>
      <c r="E768" s="684"/>
      <c r="F768" s="684"/>
      <c r="G768" s="684"/>
      <c r="H768" s="684"/>
      <c r="I768" s="684"/>
      <c r="J768" s="684"/>
      <c r="K768" s="684"/>
      <c r="L768" s="684"/>
      <c r="M768" s="684"/>
      <c r="N768" s="684"/>
      <c r="O768" s="684"/>
      <c r="P768" s="684"/>
      <c r="Q768" s="684"/>
      <c r="R768" s="684"/>
      <c r="S768" s="684"/>
      <c r="T768" s="684"/>
      <c r="U768" s="684"/>
      <c r="V768" s="684"/>
      <c r="W768" s="684"/>
      <c r="X768" s="684"/>
      <c r="Y768" s="684"/>
      <c r="Z768" s="684"/>
    </row>
    <row r="769" spans="1:26" ht="16.5">
      <c r="A769" s="684"/>
      <c r="B769" s="684"/>
      <c r="C769" s="684"/>
      <c r="D769" s="684"/>
      <c r="E769" s="684"/>
      <c r="F769" s="684"/>
      <c r="G769" s="684"/>
      <c r="H769" s="684"/>
      <c r="I769" s="684"/>
      <c r="J769" s="684"/>
      <c r="K769" s="684"/>
      <c r="L769" s="684"/>
      <c r="M769" s="684"/>
      <c r="N769" s="684"/>
      <c r="O769" s="684"/>
      <c r="P769" s="684"/>
      <c r="Q769" s="684"/>
      <c r="R769" s="684"/>
      <c r="S769" s="684"/>
      <c r="T769" s="684"/>
      <c r="U769" s="684"/>
      <c r="V769" s="684"/>
      <c r="W769" s="684"/>
      <c r="X769" s="684"/>
      <c r="Y769" s="684"/>
      <c r="Z769" s="684"/>
    </row>
    <row r="770" spans="1:26" ht="16.5">
      <c r="A770" s="684"/>
      <c r="B770" s="684"/>
      <c r="C770" s="684"/>
      <c r="D770" s="684"/>
      <c r="E770" s="684"/>
      <c r="F770" s="684"/>
      <c r="G770" s="684"/>
      <c r="H770" s="684"/>
      <c r="I770" s="684"/>
      <c r="J770" s="684"/>
      <c r="K770" s="684"/>
      <c r="L770" s="684"/>
      <c r="M770" s="684"/>
      <c r="N770" s="684"/>
      <c r="O770" s="684"/>
      <c r="P770" s="684"/>
      <c r="Q770" s="684"/>
      <c r="R770" s="684"/>
      <c r="S770" s="684"/>
      <c r="T770" s="684"/>
      <c r="U770" s="684"/>
      <c r="V770" s="684"/>
      <c r="W770" s="684"/>
      <c r="X770" s="684"/>
      <c r="Y770" s="684"/>
      <c r="Z770" s="684"/>
    </row>
    <row r="771" spans="1:26" ht="16.5">
      <c r="A771" s="684"/>
      <c r="B771" s="684"/>
      <c r="C771" s="684"/>
      <c r="D771" s="684"/>
      <c r="E771" s="684"/>
      <c r="F771" s="684"/>
      <c r="G771" s="684"/>
      <c r="H771" s="684"/>
      <c r="I771" s="684"/>
      <c r="J771" s="684"/>
      <c r="K771" s="684"/>
      <c r="L771" s="684"/>
      <c r="M771" s="684"/>
      <c r="N771" s="684"/>
      <c r="O771" s="684"/>
      <c r="P771" s="684"/>
      <c r="Q771" s="684"/>
      <c r="R771" s="684"/>
      <c r="S771" s="684"/>
      <c r="T771" s="684"/>
      <c r="U771" s="684"/>
      <c r="V771" s="684"/>
      <c r="W771" s="684"/>
      <c r="X771" s="684"/>
      <c r="Y771" s="684"/>
      <c r="Z771" s="684"/>
    </row>
    <row r="772" spans="1:26" ht="16.5">
      <c r="A772" s="684"/>
      <c r="B772" s="684"/>
      <c r="C772" s="684"/>
      <c r="D772" s="684"/>
      <c r="E772" s="684"/>
      <c r="F772" s="684"/>
      <c r="G772" s="684"/>
      <c r="H772" s="684"/>
      <c r="I772" s="684"/>
      <c r="J772" s="684"/>
      <c r="K772" s="684"/>
      <c r="L772" s="684"/>
      <c r="M772" s="684"/>
      <c r="N772" s="684"/>
      <c r="O772" s="684"/>
      <c r="P772" s="684"/>
      <c r="Q772" s="684"/>
      <c r="R772" s="684"/>
      <c r="S772" s="684"/>
      <c r="T772" s="684"/>
      <c r="U772" s="684"/>
      <c r="V772" s="684"/>
      <c r="W772" s="684"/>
      <c r="X772" s="684"/>
      <c r="Y772" s="684"/>
      <c r="Z772" s="684"/>
    </row>
    <row r="773" spans="1:26" ht="16.5">
      <c r="A773" s="684"/>
      <c r="B773" s="684"/>
      <c r="C773" s="684"/>
      <c r="D773" s="684"/>
      <c r="E773" s="684"/>
      <c r="F773" s="684"/>
      <c r="G773" s="684"/>
      <c r="H773" s="684"/>
      <c r="I773" s="684"/>
      <c r="J773" s="684"/>
      <c r="K773" s="684"/>
      <c r="L773" s="684"/>
      <c r="M773" s="684"/>
      <c r="N773" s="684"/>
      <c r="O773" s="684"/>
      <c r="P773" s="684"/>
      <c r="Q773" s="684"/>
      <c r="R773" s="684"/>
      <c r="S773" s="684"/>
      <c r="T773" s="684"/>
      <c r="U773" s="684"/>
      <c r="V773" s="684"/>
      <c r="W773" s="684"/>
      <c r="X773" s="684"/>
      <c r="Y773" s="684"/>
      <c r="Z773" s="684"/>
    </row>
    <row r="774" spans="1:26" ht="16.5">
      <c r="A774" s="684"/>
      <c r="B774" s="684"/>
      <c r="C774" s="684"/>
      <c r="D774" s="684"/>
      <c r="E774" s="684"/>
      <c r="F774" s="684"/>
      <c r="G774" s="684"/>
      <c r="H774" s="684"/>
      <c r="I774" s="684"/>
      <c r="J774" s="684"/>
      <c r="K774" s="684"/>
      <c r="L774" s="684"/>
      <c r="M774" s="684"/>
      <c r="N774" s="684"/>
      <c r="O774" s="684"/>
      <c r="P774" s="684"/>
      <c r="Q774" s="684"/>
      <c r="R774" s="684"/>
      <c r="S774" s="684"/>
      <c r="T774" s="684"/>
      <c r="U774" s="684"/>
      <c r="V774" s="684"/>
      <c r="W774" s="684"/>
      <c r="X774" s="684"/>
      <c r="Y774" s="684"/>
      <c r="Z774" s="684"/>
    </row>
    <row r="775" spans="1:26" ht="16.5">
      <c r="A775" s="684"/>
      <c r="B775" s="684"/>
      <c r="C775" s="684"/>
      <c r="D775" s="684"/>
      <c r="E775" s="684"/>
      <c r="F775" s="684"/>
      <c r="G775" s="684"/>
      <c r="H775" s="684"/>
      <c r="I775" s="684"/>
      <c r="J775" s="684"/>
      <c r="K775" s="684"/>
      <c r="L775" s="684"/>
      <c r="M775" s="684"/>
      <c r="N775" s="684"/>
      <c r="O775" s="684"/>
      <c r="P775" s="684"/>
      <c r="Q775" s="684"/>
      <c r="R775" s="684"/>
      <c r="S775" s="684"/>
      <c r="T775" s="684"/>
      <c r="U775" s="684"/>
      <c r="V775" s="684"/>
      <c r="W775" s="684"/>
      <c r="X775" s="684"/>
      <c r="Y775" s="684"/>
      <c r="Z775" s="684"/>
    </row>
    <row r="776" spans="1:26" ht="16.5">
      <c r="A776" s="684"/>
      <c r="B776" s="684"/>
      <c r="C776" s="684"/>
      <c r="D776" s="684"/>
      <c r="E776" s="684"/>
      <c r="F776" s="684"/>
      <c r="G776" s="684"/>
      <c r="H776" s="684"/>
      <c r="I776" s="684"/>
      <c r="J776" s="684"/>
      <c r="K776" s="684"/>
      <c r="L776" s="684"/>
      <c r="M776" s="684"/>
      <c r="N776" s="684"/>
      <c r="O776" s="684"/>
      <c r="P776" s="684"/>
      <c r="Q776" s="684"/>
      <c r="R776" s="684"/>
      <c r="S776" s="684"/>
      <c r="T776" s="684"/>
      <c r="U776" s="684"/>
      <c r="V776" s="684"/>
      <c r="W776" s="684"/>
      <c r="X776" s="684"/>
      <c r="Y776" s="684"/>
      <c r="Z776" s="684"/>
    </row>
    <row r="777" spans="1:26" ht="16.5">
      <c r="A777" s="684"/>
      <c r="B777" s="684"/>
      <c r="C777" s="684"/>
      <c r="D777" s="684"/>
      <c r="E777" s="684"/>
      <c r="F777" s="684"/>
      <c r="G777" s="684"/>
      <c r="H777" s="684"/>
      <c r="I777" s="684"/>
      <c r="J777" s="684"/>
      <c r="K777" s="684"/>
      <c r="L777" s="684"/>
      <c r="M777" s="684"/>
      <c r="N777" s="684"/>
      <c r="O777" s="684"/>
      <c r="P777" s="684"/>
      <c r="Q777" s="684"/>
      <c r="R777" s="684"/>
      <c r="S777" s="684"/>
      <c r="T777" s="684"/>
      <c r="U777" s="684"/>
      <c r="V777" s="684"/>
      <c r="W777" s="684"/>
      <c r="X777" s="684"/>
      <c r="Y777" s="684"/>
      <c r="Z777" s="684"/>
    </row>
    <row r="778" spans="1:26" ht="16.5">
      <c r="A778" s="684"/>
      <c r="B778" s="684"/>
      <c r="C778" s="684"/>
      <c r="D778" s="684"/>
      <c r="E778" s="684"/>
      <c r="F778" s="684"/>
      <c r="G778" s="684"/>
      <c r="H778" s="684"/>
      <c r="I778" s="684"/>
      <c r="J778" s="684"/>
      <c r="K778" s="684"/>
      <c r="L778" s="684"/>
      <c r="M778" s="684"/>
      <c r="N778" s="684"/>
      <c r="O778" s="684"/>
      <c r="P778" s="684"/>
      <c r="Q778" s="684"/>
      <c r="R778" s="684"/>
      <c r="S778" s="684"/>
      <c r="T778" s="684"/>
      <c r="U778" s="684"/>
      <c r="V778" s="684"/>
      <c r="W778" s="684"/>
      <c r="X778" s="684"/>
      <c r="Y778" s="684"/>
      <c r="Z778" s="684"/>
    </row>
    <row r="779" spans="1:26" ht="16.5">
      <c r="A779" s="684"/>
      <c r="B779" s="684"/>
      <c r="C779" s="684"/>
      <c r="D779" s="684"/>
      <c r="E779" s="684"/>
      <c r="F779" s="684"/>
      <c r="G779" s="684"/>
      <c r="H779" s="684"/>
      <c r="I779" s="684"/>
      <c r="J779" s="684"/>
      <c r="K779" s="684"/>
      <c r="L779" s="684"/>
      <c r="M779" s="684"/>
      <c r="N779" s="684"/>
      <c r="O779" s="684"/>
      <c r="P779" s="684"/>
      <c r="Q779" s="684"/>
      <c r="R779" s="684"/>
      <c r="S779" s="684"/>
      <c r="T779" s="684"/>
      <c r="U779" s="684"/>
      <c r="V779" s="684"/>
      <c r="W779" s="684"/>
      <c r="X779" s="684"/>
      <c r="Y779" s="684"/>
      <c r="Z779" s="684"/>
    </row>
    <row r="780" spans="1:26" ht="16.5">
      <c r="A780" s="684"/>
      <c r="B780" s="684"/>
      <c r="C780" s="684"/>
      <c r="D780" s="684"/>
      <c r="E780" s="684"/>
      <c r="F780" s="684"/>
      <c r="G780" s="684"/>
      <c r="H780" s="684"/>
      <c r="I780" s="684"/>
      <c r="J780" s="684"/>
      <c r="K780" s="684"/>
      <c r="L780" s="684"/>
      <c r="M780" s="684"/>
      <c r="N780" s="684"/>
      <c r="O780" s="684"/>
      <c r="P780" s="684"/>
      <c r="Q780" s="684"/>
      <c r="R780" s="684"/>
      <c r="S780" s="684"/>
      <c r="T780" s="684"/>
      <c r="U780" s="684"/>
      <c r="V780" s="684"/>
      <c r="W780" s="684"/>
      <c r="X780" s="684"/>
      <c r="Y780" s="684"/>
      <c r="Z780" s="684"/>
    </row>
    <row r="781" spans="1:26" ht="16.5">
      <c r="A781" s="684"/>
      <c r="B781" s="684"/>
      <c r="C781" s="684"/>
      <c r="D781" s="684"/>
      <c r="E781" s="684"/>
      <c r="F781" s="684"/>
      <c r="G781" s="684"/>
      <c r="H781" s="684"/>
      <c r="I781" s="684"/>
      <c r="J781" s="684"/>
      <c r="K781" s="684"/>
      <c r="L781" s="684"/>
      <c r="M781" s="684"/>
      <c r="N781" s="684"/>
      <c r="O781" s="684"/>
      <c r="P781" s="684"/>
      <c r="Q781" s="684"/>
      <c r="R781" s="684"/>
      <c r="S781" s="684"/>
      <c r="T781" s="684"/>
      <c r="U781" s="684"/>
      <c r="V781" s="684"/>
      <c r="W781" s="684"/>
      <c r="X781" s="684"/>
      <c r="Y781" s="684"/>
      <c r="Z781" s="684"/>
    </row>
    <row r="782" spans="1:26" ht="16.5">
      <c r="A782" s="684"/>
      <c r="B782" s="684"/>
      <c r="C782" s="684"/>
      <c r="D782" s="684"/>
      <c r="E782" s="684"/>
      <c r="F782" s="684"/>
      <c r="G782" s="684"/>
      <c r="H782" s="684"/>
      <c r="I782" s="684"/>
      <c r="J782" s="684"/>
      <c r="K782" s="684"/>
      <c r="L782" s="684"/>
      <c r="M782" s="684"/>
      <c r="N782" s="684"/>
      <c r="O782" s="684"/>
      <c r="P782" s="684"/>
      <c r="Q782" s="684"/>
      <c r="R782" s="684"/>
      <c r="S782" s="684"/>
      <c r="T782" s="684"/>
      <c r="U782" s="684"/>
      <c r="V782" s="684"/>
      <c r="W782" s="684"/>
      <c r="X782" s="684"/>
      <c r="Y782" s="684"/>
      <c r="Z782" s="684"/>
    </row>
    <row r="783" spans="1:26" ht="16.5">
      <c r="A783" s="684"/>
      <c r="B783" s="684"/>
      <c r="C783" s="684"/>
      <c r="D783" s="684"/>
      <c r="E783" s="684"/>
      <c r="F783" s="684"/>
      <c r="G783" s="684"/>
      <c r="H783" s="684"/>
      <c r="I783" s="684"/>
      <c r="J783" s="684"/>
      <c r="K783" s="684"/>
      <c r="L783" s="684"/>
      <c r="M783" s="684"/>
      <c r="N783" s="684"/>
      <c r="O783" s="684"/>
      <c r="P783" s="684"/>
      <c r="Q783" s="684"/>
      <c r="R783" s="684"/>
      <c r="S783" s="684"/>
      <c r="T783" s="684"/>
      <c r="U783" s="684"/>
      <c r="V783" s="684"/>
      <c r="W783" s="684"/>
      <c r="X783" s="684"/>
      <c r="Y783" s="684"/>
      <c r="Z783" s="684"/>
    </row>
    <row r="784" spans="1:26" ht="16.5">
      <c r="A784" s="684"/>
      <c r="B784" s="684"/>
      <c r="C784" s="684"/>
      <c r="D784" s="684"/>
      <c r="E784" s="684"/>
      <c r="F784" s="684"/>
      <c r="G784" s="684"/>
      <c r="H784" s="684"/>
      <c r="I784" s="684"/>
      <c r="J784" s="684"/>
      <c r="K784" s="684"/>
      <c r="L784" s="684"/>
      <c r="M784" s="684"/>
      <c r="N784" s="684"/>
      <c r="O784" s="684"/>
      <c r="P784" s="684"/>
      <c r="Q784" s="684"/>
      <c r="R784" s="684"/>
      <c r="S784" s="684"/>
      <c r="T784" s="684"/>
      <c r="U784" s="684"/>
      <c r="V784" s="684"/>
      <c r="W784" s="684"/>
      <c r="X784" s="684"/>
      <c r="Y784" s="684"/>
      <c r="Z784" s="684"/>
    </row>
    <row r="785" spans="1:26" ht="16.5">
      <c r="A785" s="684"/>
      <c r="B785" s="684"/>
      <c r="C785" s="684"/>
      <c r="D785" s="684"/>
      <c r="E785" s="684"/>
      <c r="F785" s="684"/>
      <c r="G785" s="684"/>
      <c r="H785" s="684"/>
      <c r="I785" s="684"/>
      <c r="J785" s="684"/>
      <c r="K785" s="684"/>
      <c r="L785" s="684"/>
      <c r="M785" s="684"/>
      <c r="N785" s="684"/>
      <c r="O785" s="684"/>
      <c r="P785" s="684"/>
      <c r="Q785" s="684"/>
      <c r="R785" s="684"/>
      <c r="S785" s="684"/>
      <c r="T785" s="684"/>
      <c r="U785" s="684"/>
      <c r="V785" s="684"/>
      <c r="W785" s="684"/>
      <c r="X785" s="684"/>
      <c r="Y785" s="684"/>
      <c r="Z785" s="684"/>
    </row>
    <row r="786" spans="1:26" ht="16.5">
      <c r="A786" s="684"/>
      <c r="B786" s="684"/>
      <c r="C786" s="684"/>
      <c r="D786" s="684"/>
      <c r="E786" s="684"/>
      <c r="F786" s="684"/>
      <c r="G786" s="684"/>
      <c r="H786" s="684"/>
      <c r="I786" s="684"/>
      <c r="J786" s="684"/>
      <c r="K786" s="684"/>
      <c r="L786" s="684"/>
      <c r="M786" s="684"/>
      <c r="N786" s="684"/>
      <c r="O786" s="684"/>
      <c r="P786" s="684"/>
      <c r="Q786" s="684"/>
      <c r="R786" s="684"/>
      <c r="S786" s="684"/>
      <c r="T786" s="684"/>
      <c r="U786" s="684"/>
      <c r="V786" s="684"/>
      <c r="W786" s="684"/>
      <c r="X786" s="684"/>
      <c r="Y786" s="684"/>
      <c r="Z786" s="684"/>
    </row>
    <row r="787" spans="1:26" ht="16.5">
      <c r="A787" s="684"/>
      <c r="B787" s="684"/>
      <c r="C787" s="684"/>
      <c r="D787" s="684"/>
      <c r="E787" s="684"/>
      <c r="F787" s="684"/>
      <c r="G787" s="684"/>
      <c r="H787" s="684"/>
      <c r="I787" s="684"/>
      <c r="J787" s="684"/>
      <c r="K787" s="684"/>
      <c r="L787" s="684"/>
      <c r="M787" s="684"/>
      <c r="N787" s="684"/>
      <c r="O787" s="684"/>
      <c r="P787" s="684"/>
      <c r="Q787" s="684"/>
      <c r="R787" s="684"/>
      <c r="S787" s="684"/>
      <c r="T787" s="684"/>
      <c r="U787" s="684"/>
      <c r="V787" s="684"/>
      <c r="W787" s="684"/>
      <c r="X787" s="684"/>
      <c r="Y787" s="684"/>
      <c r="Z787" s="684"/>
    </row>
    <row r="788" spans="1:26" ht="16.5">
      <c r="A788" s="684"/>
      <c r="B788" s="684"/>
      <c r="C788" s="684"/>
      <c r="D788" s="684"/>
      <c r="E788" s="684"/>
      <c r="F788" s="684"/>
      <c r="G788" s="684"/>
      <c r="H788" s="684"/>
      <c r="I788" s="684"/>
      <c r="J788" s="684"/>
      <c r="K788" s="684"/>
      <c r="L788" s="684"/>
      <c r="M788" s="684"/>
      <c r="N788" s="684"/>
      <c r="O788" s="684"/>
      <c r="P788" s="684"/>
      <c r="Q788" s="684"/>
      <c r="R788" s="684"/>
      <c r="S788" s="684"/>
      <c r="T788" s="684"/>
      <c r="U788" s="684"/>
      <c r="V788" s="684"/>
      <c r="W788" s="684"/>
      <c r="X788" s="684"/>
      <c r="Y788" s="684"/>
      <c r="Z788" s="684"/>
    </row>
    <row r="789" spans="1:26" ht="16.5">
      <c r="A789" s="684"/>
      <c r="B789" s="684"/>
      <c r="C789" s="684"/>
      <c r="D789" s="684"/>
      <c r="E789" s="684"/>
      <c r="F789" s="684"/>
      <c r="G789" s="684"/>
      <c r="H789" s="684"/>
      <c r="I789" s="684"/>
      <c r="J789" s="684"/>
      <c r="K789" s="684"/>
      <c r="L789" s="684"/>
      <c r="M789" s="684"/>
      <c r="N789" s="684"/>
      <c r="O789" s="684"/>
      <c r="P789" s="684"/>
      <c r="Q789" s="684"/>
      <c r="R789" s="684"/>
      <c r="S789" s="684"/>
      <c r="T789" s="684"/>
      <c r="U789" s="684"/>
      <c r="V789" s="684"/>
      <c r="W789" s="684"/>
      <c r="X789" s="684"/>
      <c r="Y789" s="684"/>
      <c r="Z789" s="684"/>
    </row>
    <row r="790" spans="1:26" ht="16.5">
      <c r="A790" s="684"/>
      <c r="B790" s="684"/>
      <c r="C790" s="684"/>
      <c r="D790" s="684"/>
      <c r="E790" s="684"/>
      <c r="F790" s="684"/>
      <c r="G790" s="684"/>
      <c r="H790" s="684"/>
      <c r="I790" s="684"/>
      <c r="J790" s="684"/>
      <c r="K790" s="684"/>
      <c r="L790" s="684"/>
      <c r="M790" s="684"/>
      <c r="N790" s="684"/>
      <c r="O790" s="684"/>
      <c r="P790" s="684"/>
      <c r="Q790" s="684"/>
      <c r="R790" s="684"/>
      <c r="S790" s="684"/>
      <c r="T790" s="684"/>
      <c r="U790" s="684"/>
      <c r="V790" s="684"/>
      <c r="W790" s="684"/>
      <c r="X790" s="684"/>
      <c r="Y790" s="684"/>
      <c r="Z790" s="684"/>
    </row>
    <row r="791" spans="1:26" ht="16.5">
      <c r="A791" s="684"/>
      <c r="B791" s="684"/>
      <c r="C791" s="684"/>
      <c r="D791" s="684"/>
      <c r="E791" s="684"/>
      <c r="F791" s="684"/>
      <c r="G791" s="684"/>
      <c r="H791" s="684"/>
      <c r="I791" s="684"/>
      <c r="J791" s="684"/>
      <c r="K791" s="684"/>
      <c r="L791" s="684"/>
      <c r="M791" s="684"/>
      <c r="N791" s="684"/>
      <c r="O791" s="684"/>
      <c r="P791" s="684"/>
      <c r="Q791" s="684"/>
      <c r="R791" s="684"/>
      <c r="S791" s="684"/>
      <c r="T791" s="684"/>
      <c r="U791" s="684"/>
      <c r="V791" s="684"/>
      <c r="W791" s="684"/>
      <c r="X791" s="684"/>
      <c r="Y791" s="684"/>
      <c r="Z791" s="684"/>
    </row>
    <row r="792" spans="1:26" ht="16.5">
      <c r="A792" s="684"/>
      <c r="B792" s="684"/>
      <c r="C792" s="684"/>
      <c r="D792" s="684"/>
      <c r="E792" s="684"/>
      <c r="F792" s="684"/>
      <c r="G792" s="684"/>
      <c r="H792" s="684"/>
      <c r="I792" s="684"/>
      <c r="J792" s="684"/>
      <c r="K792" s="684"/>
      <c r="L792" s="684"/>
      <c r="M792" s="684"/>
      <c r="N792" s="684"/>
      <c r="O792" s="684"/>
      <c r="P792" s="684"/>
      <c r="Q792" s="684"/>
      <c r="R792" s="684"/>
      <c r="S792" s="684"/>
      <c r="T792" s="684"/>
      <c r="U792" s="684"/>
      <c r="V792" s="684"/>
      <c r="W792" s="684"/>
      <c r="X792" s="684"/>
      <c r="Y792" s="684"/>
      <c r="Z792" s="684"/>
    </row>
    <row r="793" spans="1:26" ht="16.5">
      <c r="A793" s="684"/>
      <c r="B793" s="684"/>
      <c r="C793" s="684"/>
      <c r="D793" s="684"/>
      <c r="E793" s="684"/>
      <c r="F793" s="684"/>
      <c r="G793" s="684"/>
      <c r="H793" s="684"/>
      <c r="I793" s="684"/>
      <c r="J793" s="684"/>
      <c r="K793" s="684"/>
      <c r="L793" s="684"/>
      <c r="M793" s="684"/>
      <c r="N793" s="684"/>
      <c r="O793" s="684"/>
      <c r="P793" s="684"/>
      <c r="Q793" s="684"/>
      <c r="R793" s="684"/>
      <c r="S793" s="684"/>
      <c r="T793" s="684"/>
      <c r="U793" s="684"/>
      <c r="V793" s="684"/>
      <c r="W793" s="684"/>
      <c r="X793" s="684"/>
      <c r="Y793" s="684"/>
      <c r="Z793" s="684"/>
    </row>
    <row r="794" spans="1:26" ht="16.5">
      <c r="A794" s="684"/>
      <c r="B794" s="684"/>
      <c r="C794" s="684"/>
      <c r="D794" s="684"/>
      <c r="E794" s="684"/>
      <c r="F794" s="684"/>
      <c r="G794" s="684"/>
      <c r="H794" s="684"/>
      <c r="I794" s="684"/>
      <c r="J794" s="684"/>
      <c r="K794" s="684"/>
      <c r="L794" s="684"/>
      <c r="M794" s="684"/>
      <c r="N794" s="684"/>
      <c r="O794" s="684"/>
      <c r="P794" s="684"/>
      <c r="Q794" s="684"/>
      <c r="R794" s="684"/>
      <c r="S794" s="684"/>
      <c r="T794" s="684"/>
      <c r="U794" s="684"/>
      <c r="V794" s="684"/>
      <c r="W794" s="684"/>
      <c r="X794" s="684"/>
      <c r="Y794" s="684"/>
      <c r="Z794" s="684"/>
    </row>
    <row r="795" spans="1:26" ht="16.5">
      <c r="A795" s="684"/>
      <c r="B795" s="684"/>
      <c r="C795" s="684"/>
      <c r="D795" s="684"/>
      <c r="E795" s="684"/>
      <c r="F795" s="684"/>
      <c r="G795" s="684"/>
      <c r="H795" s="684"/>
      <c r="I795" s="684"/>
      <c r="J795" s="684"/>
      <c r="K795" s="684"/>
      <c r="L795" s="684"/>
      <c r="M795" s="684"/>
      <c r="N795" s="684"/>
      <c r="O795" s="684"/>
      <c r="P795" s="684"/>
      <c r="Q795" s="684"/>
      <c r="R795" s="684"/>
      <c r="S795" s="684"/>
      <c r="T795" s="684"/>
      <c r="U795" s="684"/>
      <c r="V795" s="684"/>
      <c r="W795" s="684"/>
      <c r="X795" s="684"/>
      <c r="Y795" s="684"/>
      <c r="Z795" s="684"/>
    </row>
    <row r="796" spans="1:26" ht="16.5">
      <c r="A796" s="684"/>
      <c r="B796" s="684"/>
      <c r="C796" s="684"/>
      <c r="D796" s="684"/>
      <c r="E796" s="684"/>
      <c r="F796" s="684"/>
      <c r="G796" s="684"/>
      <c r="H796" s="684"/>
      <c r="I796" s="684"/>
      <c r="J796" s="684"/>
      <c r="K796" s="684"/>
      <c r="L796" s="684"/>
      <c r="M796" s="684"/>
      <c r="N796" s="684"/>
      <c r="O796" s="684"/>
      <c r="P796" s="684"/>
      <c r="Q796" s="684"/>
      <c r="R796" s="684"/>
      <c r="S796" s="684"/>
      <c r="T796" s="684"/>
      <c r="U796" s="684"/>
      <c r="V796" s="684"/>
      <c r="W796" s="684"/>
      <c r="X796" s="684"/>
      <c r="Y796" s="684"/>
      <c r="Z796" s="684"/>
    </row>
    <row r="797" spans="1:26" ht="16.5">
      <c r="A797" s="684"/>
      <c r="B797" s="684"/>
      <c r="C797" s="684"/>
      <c r="D797" s="684"/>
      <c r="E797" s="684"/>
      <c r="F797" s="684"/>
      <c r="G797" s="684"/>
      <c r="H797" s="684"/>
      <c r="I797" s="684"/>
      <c r="J797" s="684"/>
      <c r="K797" s="684"/>
      <c r="L797" s="684"/>
      <c r="M797" s="684"/>
      <c r="N797" s="684"/>
      <c r="O797" s="684"/>
      <c r="P797" s="684"/>
      <c r="Q797" s="684"/>
      <c r="R797" s="684"/>
      <c r="S797" s="684"/>
      <c r="T797" s="684"/>
      <c r="U797" s="684"/>
      <c r="V797" s="684"/>
      <c r="W797" s="684"/>
      <c r="X797" s="684"/>
      <c r="Y797" s="684"/>
      <c r="Z797" s="684"/>
    </row>
    <row r="798" spans="1:26" ht="16.5">
      <c r="A798" s="684"/>
      <c r="B798" s="684"/>
      <c r="C798" s="684"/>
      <c r="D798" s="684"/>
      <c r="E798" s="684"/>
      <c r="F798" s="684"/>
      <c r="G798" s="684"/>
      <c r="H798" s="684"/>
      <c r="I798" s="684"/>
      <c r="J798" s="684"/>
      <c r="K798" s="684"/>
      <c r="L798" s="684"/>
      <c r="M798" s="684"/>
      <c r="N798" s="684"/>
      <c r="O798" s="684"/>
      <c r="P798" s="684"/>
      <c r="Q798" s="684"/>
      <c r="R798" s="684"/>
      <c r="S798" s="684"/>
      <c r="T798" s="684"/>
      <c r="U798" s="684"/>
      <c r="V798" s="684"/>
      <c r="W798" s="684"/>
      <c r="X798" s="684"/>
      <c r="Y798" s="684"/>
      <c r="Z798" s="684"/>
    </row>
    <row r="799" spans="1:26" ht="16.5">
      <c r="A799" s="684"/>
      <c r="B799" s="684"/>
      <c r="C799" s="684"/>
      <c r="D799" s="684"/>
      <c r="E799" s="684"/>
      <c r="F799" s="684"/>
      <c r="G799" s="684"/>
      <c r="H799" s="684"/>
      <c r="I799" s="684"/>
      <c r="J799" s="684"/>
      <c r="K799" s="684"/>
      <c r="L799" s="684"/>
      <c r="M799" s="684"/>
      <c r="N799" s="684"/>
      <c r="O799" s="684"/>
      <c r="P799" s="684"/>
      <c r="Q799" s="684"/>
      <c r="R799" s="684"/>
      <c r="S799" s="684"/>
      <c r="T799" s="684"/>
      <c r="U799" s="684"/>
      <c r="V799" s="684"/>
      <c r="W799" s="684"/>
      <c r="X799" s="684"/>
      <c r="Y799" s="684"/>
      <c r="Z799" s="684"/>
    </row>
    <row r="800" spans="1:26" ht="16.5">
      <c r="A800" s="684"/>
      <c r="B800" s="684"/>
      <c r="C800" s="684"/>
      <c r="D800" s="684"/>
      <c r="E800" s="684"/>
      <c r="F800" s="684"/>
      <c r="G800" s="684"/>
      <c r="H800" s="684"/>
      <c r="I800" s="684"/>
      <c r="J800" s="684"/>
      <c r="K800" s="684"/>
      <c r="L800" s="684"/>
      <c r="M800" s="684"/>
      <c r="N800" s="684"/>
      <c r="O800" s="684"/>
      <c r="P800" s="684"/>
      <c r="Q800" s="684"/>
      <c r="R800" s="684"/>
      <c r="S800" s="684"/>
      <c r="T800" s="684"/>
      <c r="U800" s="684"/>
      <c r="V800" s="684"/>
      <c r="W800" s="684"/>
      <c r="X800" s="684"/>
      <c r="Y800" s="684"/>
      <c r="Z800" s="684"/>
    </row>
    <row r="801" spans="1:26" ht="16.5">
      <c r="A801" s="684"/>
      <c r="B801" s="684"/>
      <c r="C801" s="684"/>
      <c r="D801" s="684"/>
      <c r="E801" s="684"/>
      <c r="F801" s="684"/>
      <c r="G801" s="684"/>
      <c r="H801" s="684"/>
      <c r="I801" s="684"/>
      <c r="J801" s="684"/>
      <c r="K801" s="684"/>
      <c r="L801" s="684"/>
      <c r="M801" s="684"/>
      <c r="N801" s="684"/>
      <c r="O801" s="684"/>
      <c r="P801" s="684"/>
      <c r="Q801" s="684"/>
      <c r="R801" s="684"/>
      <c r="S801" s="684"/>
      <c r="T801" s="684"/>
      <c r="U801" s="684"/>
      <c r="V801" s="684"/>
      <c r="W801" s="684"/>
      <c r="X801" s="684"/>
      <c r="Y801" s="684"/>
      <c r="Z801" s="684"/>
    </row>
    <row r="802" spans="1:26" ht="16.5">
      <c r="A802" s="684"/>
      <c r="B802" s="684"/>
      <c r="C802" s="684"/>
      <c r="D802" s="684"/>
      <c r="E802" s="684"/>
      <c r="F802" s="684"/>
      <c r="G802" s="684"/>
      <c r="H802" s="684"/>
      <c r="I802" s="684"/>
      <c r="J802" s="684"/>
      <c r="K802" s="684"/>
      <c r="L802" s="684"/>
      <c r="M802" s="684"/>
      <c r="N802" s="684"/>
      <c r="O802" s="684"/>
      <c r="P802" s="684"/>
      <c r="Q802" s="684"/>
      <c r="R802" s="684"/>
      <c r="S802" s="684"/>
      <c r="T802" s="684"/>
      <c r="U802" s="684"/>
      <c r="V802" s="684"/>
      <c r="W802" s="684"/>
      <c r="X802" s="684"/>
      <c r="Y802" s="684"/>
      <c r="Z802" s="684"/>
    </row>
    <row r="803" spans="1:26" ht="16.5">
      <c r="A803" s="684"/>
      <c r="B803" s="684"/>
      <c r="C803" s="684"/>
      <c r="D803" s="684"/>
      <c r="E803" s="684"/>
      <c r="F803" s="684"/>
      <c r="G803" s="684"/>
      <c r="H803" s="684"/>
      <c r="I803" s="684"/>
      <c r="J803" s="684"/>
      <c r="K803" s="684"/>
      <c r="L803" s="684"/>
      <c r="M803" s="684"/>
      <c r="N803" s="684"/>
      <c r="O803" s="684"/>
      <c r="P803" s="684"/>
      <c r="Q803" s="684"/>
      <c r="R803" s="684"/>
      <c r="S803" s="684"/>
      <c r="T803" s="684"/>
      <c r="U803" s="684"/>
      <c r="V803" s="684"/>
      <c r="W803" s="684"/>
      <c r="X803" s="684"/>
      <c r="Y803" s="684"/>
      <c r="Z803" s="684"/>
    </row>
    <row r="804" spans="1:26" ht="16.5">
      <c r="A804" s="684"/>
      <c r="B804" s="684"/>
      <c r="C804" s="684"/>
      <c r="D804" s="684"/>
      <c r="E804" s="684"/>
      <c r="F804" s="684"/>
      <c r="G804" s="684"/>
      <c r="H804" s="684"/>
      <c r="I804" s="684"/>
      <c r="J804" s="684"/>
      <c r="K804" s="684"/>
      <c r="L804" s="684"/>
      <c r="M804" s="684"/>
      <c r="N804" s="684"/>
      <c r="O804" s="684"/>
      <c r="P804" s="684"/>
      <c r="Q804" s="684"/>
      <c r="R804" s="684"/>
      <c r="S804" s="684"/>
      <c r="T804" s="684"/>
      <c r="U804" s="684"/>
      <c r="V804" s="684"/>
      <c r="W804" s="684"/>
      <c r="X804" s="684"/>
      <c r="Y804" s="684"/>
      <c r="Z804" s="684"/>
    </row>
    <row r="805" spans="1:26" ht="16.5">
      <c r="A805" s="684"/>
      <c r="B805" s="684"/>
      <c r="C805" s="684"/>
      <c r="D805" s="684"/>
      <c r="E805" s="684"/>
      <c r="F805" s="684"/>
      <c r="G805" s="684"/>
      <c r="H805" s="684"/>
      <c r="I805" s="684"/>
      <c r="J805" s="684"/>
      <c r="K805" s="684"/>
      <c r="L805" s="684"/>
      <c r="M805" s="684"/>
      <c r="N805" s="684"/>
      <c r="O805" s="684"/>
      <c r="P805" s="684"/>
      <c r="Q805" s="684"/>
      <c r="R805" s="684"/>
      <c r="S805" s="684"/>
      <c r="T805" s="684"/>
      <c r="U805" s="684"/>
      <c r="V805" s="684"/>
      <c r="W805" s="684"/>
      <c r="X805" s="684"/>
      <c r="Y805" s="684"/>
      <c r="Z805" s="684"/>
    </row>
    <row r="806" spans="1:26" ht="16.5">
      <c r="A806" s="684"/>
      <c r="B806" s="684"/>
      <c r="C806" s="684"/>
      <c r="D806" s="684"/>
      <c r="E806" s="684"/>
      <c r="F806" s="684"/>
      <c r="G806" s="684"/>
      <c r="H806" s="684"/>
      <c r="I806" s="684"/>
      <c r="J806" s="684"/>
      <c r="K806" s="684"/>
      <c r="L806" s="684"/>
      <c r="M806" s="684"/>
      <c r="N806" s="684"/>
      <c r="O806" s="684"/>
      <c r="P806" s="684"/>
      <c r="Q806" s="684"/>
      <c r="R806" s="684"/>
      <c r="S806" s="684"/>
      <c r="T806" s="684"/>
      <c r="U806" s="684"/>
      <c r="V806" s="684"/>
      <c r="W806" s="684"/>
      <c r="X806" s="684"/>
      <c r="Y806" s="684"/>
      <c r="Z806" s="684"/>
    </row>
    <row r="807" spans="1:26" ht="16.5">
      <c r="A807" s="684"/>
      <c r="B807" s="684"/>
      <c r="C807" s="684"/>
      <c r="D807" s="684"/>
      <c r="E807" s="684"/>
      <c r="F807" s="684"/>
      <c r="G807" s="684"/>
      <c r="H807" s="684"/>
      <c r="I807" s="684"/>
      <c r="J807" s="684"/>
      <c r="K807" s="684"/>
      <c r="L807" s="684"/>
      <c r="M807" s="684"/>
      <c r="N807" s="684"/>
      <c r="O807" s="684"/>
      <c r="P807" s="684"/>
      <c r="Q807" s="684"/>
      <c r="R807" s="684"/>
      <c r="S807" s="684"/>
      <c r="T807" s="684"/>
      <c r="U807" s="684"/>
      <c r="V807" s="684"/>
      <c r="W807" s="684"/>
      <c r="X807" s="684"/>
      <c r="Y807" s="684"/>
      <c r="Z807" s="684"/>
    </row>
    <row r="808" spans="1:26" ht="16.5">
      <c r="A808" s="684"/>
      <c r="B808" s="684"/>
      <c r="C808" s="684"/>
      <c r="D808" s="684"/>
      <c r="E808" s="684"/>
      <c r="F808" s="684"/>
      <c r="G808" s="684"/>
      <c r="H808" s="684"/>
      <c r="I808" s="684"/>
      <c r="J808" s="684"/>
      <c r="K808" s="684"/>
      <c r="L808" s="684"/>
      <c r="M808" s="684"/>
      <c r="N808" s="684"/>
      <c r="O808" s="684"/>
      <c r="P808" s="684"/>
      <c r="Q808" s="684"/>
      <c r="R808" s="684"/>
      <c r="S808" s="684"/>
      <c r="T808" s="684"/>
      <c r="U808" s="684"/>
      <c r="V808" s="684"/>
      <c r="W808" s="684"/>
      <c r="X808" s="684"/>
      <c r="Y808" s="684"/>
      <c r="Z808" s="684"/>
    </row>
    <row r="809" spans="1:26" ht="16.5">
      <c r="A809" s="684"/>
      <c r="B809" s="684"/>
      <c r="C809" s="684"/>
      <c r="D809" s="684"/>
      <c r="E809" s="684"/>
      <c r="F809" s="684"/>
      <c r="G809" s="684"/>
      <c r="H809" s="684"/>
      <c r="I809" s="684"/>
      <c r="J809" s="684"/>
      <c r="K809" s="684"/>
      <c r="L809" s="684"/>
      <c r="M809" s="684"/>
      <c r="N809" s="684"/>
      <c r="O809" s="684"/>
      <c r="P809" s="684"/>
      <c r="Q809" s="684"/>
      <c r="R809" s="684"/>
      <c r="S809" s="684"/>
      <c r="T809" s="684"/>
      <c r="U809" s="684"/>
      <c r="V809" s="684"/>
      <c r="W809" s="684"/>
      <c r="X809" s="684"/>
      <c r="Y809" s="684"/>
      <c r="Z809" s="684"/>
    </row>
    <row r="810" spans="1:26" ht="16.5">
      <c r="A810" s="684"/>
      <c r="B810" s="684"/>
      <c r="C810" s="684"/>
      <c r="D810" s="684"/>
      <c r="E810" s="684"/>
      <c r="F810" s="684"/>
      <c r="G810" s="684"/>
      <c r="H810" s="684"/>
      <c r="I810" s="684"/>
      <c r="J810" s="684"/>
      <c r="K810" s="684"/>
      <c r="L810" s="684"/>
      <c r="M810" s="684"/>
      <c r="N810" s="684"/>
      <c r="O810" s="684"/>
      <c r="P810" s="684"/>
      <c r="Q810" s="684"/>
      <c r="R810" s="684"/>
      <c r="S810" s="684"/>
      <c r="T810" s="684"/>
      <c r="U810" s="684"/>
      <c r="V810" s="684"/>
      <c r="W810" s="684"/>
      <c r="X810" s="684"/>
      <c r="Y810" s="684"/>
      <c r="Z810" s="684"/>
    </row>
    <row r="811" spans="1:26" ht="16.5">
      <c r="A811" s="684"/>
      <c r="B811" s="684"/>
      <c r="C811" s="684"/>
      <c r="D811" s="684"/>
      <c r="E811" s="684"/>
      <c r="F811" s="684"/>
      <c r="G811" s="684"/>
      <c r="H811" s="684"/>
      <c r="I811" s="684"/>
      <c r="J811" s="684"/>
      <c r="K811" s="684"/>
      <c r="L811" s="684"/>
      <c r="M811" s="684"/>
      <c r="N811" s="684"/>
      <c r="O811" s="684"/>
      <c r="P811" s="684"/>
      <c r="Q811" s="684"/>
      <c r="R811" s="684"/>
      <c r="S811" s="684"/>
      <c r="T811" s="684"/>
      <c r="U811" s="684"/>
      <c r="V811" s="684"/>
      <c r="W811" s="684"/>
      <c r="X811" s="684"/>
      <c r="Y811" s="684"/>
      <c r="Z811" s="684"/>
    </row>
    <row r="812" spans="1:26" ht="16.5">
      <c r="A812" s="684"/>
      <c r="B812" s="684"/>
      <c r="C812" s="684"/>
      <c r="D812" s="684"/>
      <c r="E812" s="684"/>
      <c r="F812" s="684"/>
      <c r="G812" s="684"/>
      <c r="H812" s="684"/>
      <c r="I812" s="684"/>
      <c r="J812" s="684"/>
      <c r="K812" s="684"/>
      <c r="L812" s="684"/>
      <c r="M812" s="684"/>
      <c r="N812" s="684"/>
      <c r="O812" s="684"/>
      <c r="P812" s="684"/>
      <c r="Q812" s="684"/>
      <c r="R812" s="684"/>
      <c r="S812" s="684"/>
      <c r="T812" s="684"/>
      <c r="U812" s="684"/>
      <c r="V812" s="684"/>
      <c r="W812" s="684"/>
      <c r="X812" s="684"/>
      <c r="Y812" s="684"/>
      <c r="Z812" s="684"/>
    </row>
    <row r="813" spans="1:26" ht="16.5">
      <c r="A813" s="684"/>
      <c r="B813" s="684"/>
      <c r="C813" s="684"/>
      <c r="D813" s="684"/>
      <c r="E813" s="684"/>
      <c r="F813" s="684"/>
      <c r="G813" s="684"/>
      <c r="H813" s="684"/>
      <c r="I813" s="684"/>
      <c r="J813" s="684"/>
      <c r="K813" s="684"/>
      <c r="L813" s="684"/>
      <c r="M813" s="684"/>
      <c r="N813" s="684"/>
      <c r="O813" s="684"/>
      <c r="P813" s="684"/>
      <c r="Q813" s="684"/>
      <c r="R813" s="684"/>
      <c r="S813" s="684"/>
      <c r="T813" s="684"/>
      <c r="U813" s="684"/>
      <c r="V813" s="684"/>
      <c r="W813" s="684"/>
      <c r="X813" s="684"/>
      <c r="Y813" s="684"/>
      <c r="Z813" s="684"/>
    </row>
    <row r="814" spans="1:26" ht="16.5">
      <c r="A814" s="684"/>
      <c r="B814" s="684"/>
      <c r="C814" s="684"/>
      <c r="D814" s="684"/>
      <c r="E814" s="684"/>
      <c r="F814" s="684"/>
      <c r="G814" s="684"/>
      <c r="H814" s="684"/>
      <c r="I814" s="684"/>
      <c r="J814" s="684"/>
      <c r="K814" s="684"/>
      <c r="L814" s="684"/>
      <c r="M814" s="684"/>
      <c r="N814" s="684"/>
      <c r="O814" s="684"/>
      <c r="P814" s="684"/>
      <c r="Q814" s="684"/>
      <c r="R814" s="684"/>
      <c r="S814" s="684"/>
      <c r="T814" s="684"/>
      <c r="U814" s="684"/>
      <c r="V814" s="684"/>
      <c r="W814" s="684"/>
      <c r="X814" s="684"/>
      <c r="Y814" s="684"/>
      <c r="Z814" s="684"/>
    </row>
    <row r="815" spans="1:26" ht="16.5">
      <c r="A815" s="684"/>
      <c r="B815" s="684"/>
      <c r="C815" s="684"/>
      <c r="D815" s="684"/>
      <c r="E815" s="684"/>
      <c r="F815" s="684"/>
      <c r="G815" s="684"/>
      <c r="H815" s="684"/>
      <c r="I815" s="684"/>
      <c r="J815" s="684"/>
      <c r="K815" s="684"/>
      <c r="L815" s="684"/>
      <c r="M815" s="684"/>
      <c r="N815" s="684"/>
      <c r="O815" s="684"/>
      <c r="P815" s="684"/>
      <c r="Q815" s="684"/>
      <c r="R815" s="684"/>
      <c r="S815" s="684"/>
      <c r="T815" s="684"/>
      <c r="U815" s="684"/>
      <c r="V815" s="684"/>
      <c r="W815" s="684"/>
      <c r="X815" s="684"/>
      <c r="Y815" s="684"/>
      <c r="Z815" s="684"/>
    </row>
    <row r="816" spans="1:26" ht="16.5">
      <c r="A816" s="684"/>
      <c r="B816" s="684"/>
      <c r="C816" s="684"/>
      <c r="D816" s="684"/>
      <c r="E816" s="684"/>
      <c r="F816" s="684"/>
      <c r="G816" s="684"/>
      <c r="H816" s="684"/>
      <c r="I816" s="684"/>
      <c r="J816" s="684"/>
      <c r="K816" s="684"/>
      <c r="L816" s="684"/>
      <c r="M816" s="684"/>
      <c r="N816" s="684"/>
      <c r="O816" s="684"/>
      <c r="P816" s="684"/>
      <c r="Q816" s="684"/>
      <c r="R816" s="684"/>
      <c r="S816" s="684"/>
      <c r="T816" s="684"/>
      <c r="U816" s="684"/>
      <c r="V816" s="684"/>
      <c r="W816" s="684"/>
      <c r="X816" s="684"/>
      <c r="Y816" s="684"/>
      <c r="Z816" s="684"/>
    </row>
    <row r="817" spans="1:26" ht="16.5">
      <c r="A817" s="684"/>
      <c r="B817" s="684"/>
      <c r="C817" s="684"/>
      <c r="D817" s="684"/>
      <c r="E817" s="684"/>
      <c r="F817" s="684"/>
      <c r="G817" s="684"/>
      <c r="H817" s="684"/>
      <c r="I817" s="684"/>
      <c r="J817" s="684"/>
      <c r="K817" s="684"/>
      <c r="L817" s="684"/>
      <c r="M817" s="684"/>
      <c r="N817" s="684"/>
      <c r="O817" s="684"/>
      <c r="P817" s="684"/>
      <c r="Q817" s="684"/>
      <c r="R817" s="684"/>
      <c r="S817" s="684"/>
      <c r="T817" s="684"/>
      <c r="U817" s="684"/>
      <c r="V817" s="684"/>
      <c r="W817" s="684"/>
      <c r="X817" s="684"/>
      <c r="Y817" s="684"/>
      <c r="Z817" s="684"/>
    </row>
    <row r="818" spans="1:26" ht="16.5">
      <c r="A818" s="684"/>
      <c r="B818" s="684"/>
      <c r="C818" s="684"/>
      <c r="D818" s="684"/>
      <c r="E818" s="684"/>
      <c r="F818" s="684"/>
      <c r="G818" s="684"/>
      <c r="H818" s="684"/>
      <c r="I818" s="684"/>
      <c r="J818" s="684"/>
      <c r="K818" s="684"/>
      <c r="L818" s="684"/>
      <c r="M818" s="684"/>
      <c r="N818" s="684"/>
      <c r="O818" s="684"/>
      <c r="P818" s="684"/>
      <c r="Q818" s="684"/>
      <c r="R818" s="684"/>
      <c r="S818" s="684"/>
      <c r="T818" s="684"/>
      <c r="U818" s="684"/>
      <c r="V818" s="684"/>
      <c r="W818" s="684"/>
      <c r="X818" s="684"/>
      <c r="Y818" s="684"/>
      <c r="Z818" s="684"/>
    </row>
    <row r="819" spans="1:26" ht="16.5">
      <c r="A819" s="684"/>
      <c r="B819" s="684"/>
      <c r="C819" s="684"/>
      <c r="D819" s="684"/>
      <c r="E819" s="684"/>
      <c r="F819" s="684"/>
      <c r="G819" s="684"/>
      <c r="H819" s="684"/>
      <c r="I819" s="684"/>
      <c r="J819" s="684"/>
      <c r="K819" s="684"/>
      <c r="L819" s="684"/>
      <c r="M819" s="684"/>
      <c r="N819" s="684"/>
      <c r="O819" s="684"/>
      <c r="P819" s="684"/>
      <c r="Q819" s="684"/>
      <c r="R819" s="684"/>
      <c r="S819" s="684"/>
      <c r="T819" s="684"/>
      <c r="U819" s="684"/>
      <c r="V819" s="684"/>
      <c r="W819" s="684"/>
      <c r="X819" s="684"/>
      <c r="Y819" s="684"/>
      <c r="Z819" s="684"/>
    </row>
    <row r="820" spans="1:26" ht="16.5">
      <c r="A820" s="684"/>
      <c r="B820" s="684"/>
      <c r="C820" s="684"/>
      <c r="D820" s="684"/>
      <c r="E820" s="684"/>
      <c r="F820" s="684"/>
      <c r="G820" s="684"/>
      <c r="H820" s="684"/>
      <c r="I820" s="684"/>
      <c r="J820" s="684"/>
      <c r="K820" s="684"/>
      <c r="L820" s="684"/>
      <c r="M820" s="684"/>
      <c r="N820" s="684"/>
      <c r="O820" s="684"/>
      <c r="P820" s="684"/>
      <c r="Q820" s="684"/>
      <c r="R820" s="684"/>
      <c r="S820" s="684"/>
      <c r="T820" s="684"/>
      <c r="U820" s="684"/>
      <c r="V820" s="684"/>
      <c r="W820" s="684"/>
      <c r="X820" s="684"/>
      <c r="Y820" s="684"/>
      <c r="Z820" s="684"/>
    </row>
    <row r="821" spans="1:26" ht="16.5">
      <c r="A821" s="684"/>
      <c r="B821" s="684"/>
      <c r="C821" s="684"/>
      <c r="D821" s="684"/>
      <c r="E821" s="684"/>
      <c r="F821" s="684"/>
      <c r="G821" s="684"/>
      <c r="H821" s="684"/>
      <c r="I821" s="684"/>
      <c r="J821" s="684"/>
      <c r="K821" s="684"/>
      <c r="L821" s="684"/>
      <c r="M821" s="684"/>
      <c r="N821" s="684"/>
      <c r="O821" s="684"/>
      <c r="P821" s="684"/>
      <c r="Q821" s="684"/>
      <c r="R821" s="684"/>
      <c r="S821" s="684"/>
      <c r="T821" s="684"/>
      <c r="U821" s="684"/>
      <c r="V821" s="684"/>
      <c r="W821" s="684"/>
      <c r="X821" s="684"/>
      <c r="Y821" s="684"/>
      <c r="Z821" s="684"/>
    </row>
    <row r="822" spans="1:26" ht="16.5">
      <c r="A822" s="684"/>
      <c r="B822" s="684"/>
      <c r="C822" s="684"/>
      <c r="D822" s="684"/>
      <c r="E822" s="684"/>
      <c r="F822" s="684"/>
      <c r="G822" s="684"/>
      <c r="H822" s="684"/>
      <c r="I822" s="684"/>
      <c r="J822" s="684"/>
      <c r="K822" s="684"/>
      <c r="L822" s="684"/>
      <c r="M822" s="684"/>
      <c r="N822" s="684"/>
      <c r="O822" s="684"/>
      <c r="P822" s="684"/>
      <c r="Q822" s="684"/>
      <c r="R822" s="684"/>
      <c r="S822" s="684"/>
      <c r="T822" s="684"/>
      <c r="U822" s="684"/>
      <c r="V822" s="684"/>
      <c r="W822" s="684"/>
      <c r="X822" s="684"/>
      <c r="Y822" s="684"/>
      <c r="Z822" s="684"/>
    </row>
    <row r="823" spans="1:26" ht="16.5">
      <c r="A823" s="684"/>
      <c r="B823" s="684"/>
      <c r="C823" s="684"/>
      <c r="D823" s="684"/>
      <c r="E823" s="684"/>
      <c r="F823" s="684"/>
      <c r="G823" s="684"/>
      <c r="H823" s="684"/>
      <c r="I823" s="684"/>
      <c r="J823" s="684"/>
      <c r="K823" s="684"/>
      <c r="L823" s="684"/>
      <c r="M823" s="684"/>
      <c r="N823" s="684"/>
      <c r="O823" s="684"/>
      <c r="P823" s="684"/>
      <c r="Q823" s="684"/>
      <c r="R823" s="684"/>
      <c r="S823" s="684"/>
      <c r="T823" s="684"/>
      <c r="U823" s="684"/>
      <c r="V823" s="684"/>
      <c r="W823" s="684"/>
      <c r="X823" s="684"/>
      <c r="Y823" s="684"/>
      <c r="Z823" s="684"/>
    </row>
    <row r="824" spans="1:26" ht="16.5">
      <c r="A824" s="684"/>
      <c r="B824" s="684"/>
      <c r="C824" s="684"/>
      <c r="D824" s="684"/>
      <c r="E824" s="684"/>
      <c r="F824" s="684"/>
      <c r="G824" s="684"/>
      <c r="H824" s="684"/>
      <c r="I824" s="684"/>
      <c r="J824" s="684"/>
      <c r="K824" s="684"/>
      <c r="L824" s="684"/>
      <c r="M824" s="684"/>
      <c r="N824" s="684"/>
      <c r="O824" s="684"/>
      <c r="P824" s="684"/>
      <c r="Q824" s="684"/>
      <c r="R824" s="684"/>
      <c r="S824" s="684"/>
      <c r="T824" s="684"/>
      <c r="U824" s="684"/>
      <c r="V824" s="684"/>
      <c r="W824" s="684"/>
      <c r="X824" s="684"/>
      <c r="Y824" s="684"/>
      <c r="Z824" s="684"/>
    </row>
    <row r="825" spans="1:26" ht="16.5">
      <c r="A825" s="684"/>
      <c r="B825" s="684"/>
      <c r="C825" s="684"/>
      <c r="D825" s="684"/>
      <c r="E825" s="684"/>
      <c r="F825" s="684"/>
      <c r="G825" s="684"/>
      <c r="H825" s="684"/>
      <c r="I825" s="684"/>
      <c r="J825" s="684"/>
      <c r="K825" s="684"/>
      <c r="L825" s="684"/>
      <c r="M825" s="684"/>
      <c r="N825" s="684"/>
      <c r="O825" s="684"/>
      <c r="P825" s="684"/>
      <c r="Q825" s="684"/>
      <c r="R825" s="684"/>
      <c r="S825" s="684"/>
      <c r="T825" s="684"/>
      <c r="U825" s="684"/>
      <c r="V825" s="684"/>
      <c r="W825" s="684"/>
      <c r="X825" s="684"/>
      <c r="Y825" s="684"/>
      <c r="Z825" s="684"/>
    </row>
    <row r="826" spans="1:26" ht="16.5">
      <c r="A826" s="684"/>
      <c r="B826" s="684"/>
      <c r="C826" s="684"/>
      <c r="D826" s="684"/>
      <c r="E826" s="684"/>
      <c r="F826" s="684"/>
      <c r="G826" s="684"/>
      <c r="H826" s="684"/>
      <c r="I826" s="684"/>
      <c r="J826" s="684"/>
      <c r="K826" s="684"/>
      <c r="L826" s="684"/>
      <c r="M826" s="684"/>
      <c r="N826" s="684"/>
      <c r="O826" s="684"/>
      <c r="P826" s="684"/>
      <c r="Q826" s="684"/>
      <c r="R826" s="684"/>
      <c r="S826" s="684"/>
      <c r="T826" s="684"/>
      <c r="U826" s="684"/>
      <c r="V826" s="684"/>
      <c r="W826" s="684"/>
      <c r="X826" s="684"/>
      <c r="Y826" s="684"/>
      <c r="Z826" s="684"/>
    </row>
    <row r="827" spans="1:26" ht="16.5">
      <c r="A827" s="684"/>
      <c r="B827" s="684"/>
      <c r="C827" s="684"/>
      <c r="D827" s="684"/>
      <c r="E827" s="684"/>
      <c r="F827" s="684"/>
      <c r="G827" s="684"/>
      <c r="H827" s="684"/>
      <c r="I827" s="684"/>
      <c r="J827" s="684"/>
      <c r="K827" s="684"/>
      <c r="L827" s="684"/>
      <c r="M827" s="684"/>
      <c r="N827" s="684"/>
      <c r="O827" s="684"/>
      <c r="P827" s="684"/>
      <c r="Q827" s="684"/>
      <c r="R827" s="684"/>
      <c r="S827" s="684"/>
      <c r="T827" s="684"/>
      <c r="U827" s="684"/>
      <c r="V827" s="684"/>
      <c r="W827" s="684"/>
      <c r="X827" s="684"/>
      <c r="Y827" s="684"/>
      <c r="Z827" s="684"/>
    </row>
    <row r="828" spans="1:26" ht="16.5">
      <c r="A828" s="684"/>
      <c r="B828" s="684"/>
      <c r="C828" s="684"/>
      <c r="D828" s="684"/>
      <c r="E828" s="684"/>
      <c r="F828" s="684"/>
      <c r="G828" s="684"/>
      <c r="H828" s="684"/>
      <c r="I828" s="684"/>
      <c r="J828" s="684"/>
      <c r="K828" s="684"/>
      <c r="L828" s="684"/>
      <c r="M828" s="684"/>
      <c r="N828" s="684"/>
      <c r="O828" s="684"/>
      <c r="P828" s="684"/>
      <c r="Q828" s="684"/>
      <c r="R828" s="684"/>
      <c r="S828" s="684"/>
      <c r="T828" s="684"/>
      <c r="U828" s="684"/>
      <c r="V828" s="684"/>
      <c r="W828" s="684"/>
      <c r="X828" s="684"/>
      <c r="Y828" s="684"/>
      <c r="Z828" s="684"/>
    </row>
    <row r="829" spans="1:26" ht="16.5">
      <c r="A829" s="684"/>
      <c r="B829" s="684"/>
      <c r="C829" s="684"/>
      <c r="D829" s="684"/>
      <c r="E829" s="684"/>
      <c r="F829" s="684"/>
      <c r="G829" s="684"/>
      <c r="H829" s="684"/>
      <c r="I829" s="684"/>
      <c r="J829" s="684"/>
      <c r="K829" s="684"/>
      <c r="L829" s="684"/>
      <c r="M829" s="684"/>
      <c r="N829" s="684"/>
      <c r="O829" s="684"/>
      <c r="P829" s="684"/>
      <c r="Q829" s="684"/>
      <c r="R829" s="684"/>
      <c r="S829" s="684"/>
      <c r="T829" s="684"/>
      <c r="U829" s="684"/>
      <c r="V829" s="684"/>
      <c r="W829" s="684"/>
      <c r="X829" s="684"/>
      <c r="Y829" s="684"/>
      <c r="Z829" s="684"/>
    </row>
    <row r="830" spans="1:26" ht="16.5">
      <c r="A830" s="684"/>
      <c r="B830" s="684"/>
      <c r="C830" s="684"/>
      <c r="D830" s="684"/>
      <c r="E830" s="684"/>
      <c r="F830" s="684"/>
      <c r="G830" s="684"/>
      <c r="H830" s="684"/>
      <c r="I830" s="684"/>
      <c r="J830" s="684"/>
      <c r="K830" s="684"/>
      <c r="L830" s="684"/>
      <c r="M830" s="684"/>
      <c r="N830" s="684"/>
      <c r="O830" s="684"/>
      <c r="P830" s="684"/>
      <c r="Q830" s="684"/>
      <c r="R830" s="684"/>
      <c r="S830" s="684"/>
      <c r="T830" s="684"/>
      <c r="U830" s="684"/>
      <c r="V830" s="684"/>
      <c r="W830" s="684"/>
      <c r="X830" s="684"/>
      <c r="Y830" s="684"/>
      <c r="Z830" s="684"/>
    </row>
    <row r="831" spans="1:26" ht="16.5">
      <c r="A831" s="684"/>
      <c r="B831" s="684"/>
      <c r="C831" s="684"/>
      <c r="D831" s="684"/>
      <c r="E831" s="684"/>
      <c r="F831" s="684"/>
      <c r="G831" s="684"/>
      <c r="H831" s="684"/>
      <c r="I831" s="684"/>
      <c r="J831" s="684"/>
      <c r="K831" s="684"/>
      <c r="L831" s="684"/>
      <c r="M831" s="684"/>
      <c r="N831" s="684"/>
      <c r="O831" s="684"/>
      <c r="P831" s="684"/>
      <c r="Q831" s="684"/>
      <c r="R831" s="684"/>
      <c r="S831" s="684"/>
      <c r="T831" s="684"/>
      <c r="U831" s="684"/>
      <c r="V831" s="684"/>
      <c r="W831" s="684"/>
      <c r="X831" s="684"/>
      <c r="Y831" s="684"/>
      <c r="Z831" s="684"/>
    </row>
    <row r="832" spans="1:26" ht="16.5">
      <c r="A832" s="684"/>
      <c r="B832" s="684"/>
      <c r="C832" s="684"/>
      <c r="D832" s="684"/>
      <c r="E832" s="684"/>
      <c r="F832" s="684"/>
      <c r="G832" s="684"/>
      <c r="H832" s="684"/>
      <c r="I832" s="684"/>
      <c r="J832" s="684"/>
      <c r="K832" s="684"/>
      <c r="L832" s="684"/>
      <c r="M832" s="684"/>
      <c r="N832" s="684"/>
      <c r="O832" s="684"/>
      <c r="P832" s="684"/>
      <c r="Q832" s="684"/>
      <c r="R832" s="684"/>
      <c r="S832" s="684"/>
      <c r="T832" s="684"/>
      <c r="U832" s="684"/>
      <c r="V832" s="684"/>
      <c r="W832" s="684"/>
      <c r="X832" s="684"/>
      <c r="Y832" s="684"/>
      <c r="Z832" s="684"/>
    </row>
    <row r="833" spans="1:26" ht="16.5">
      <c r="A833" s="684"/>
      <c r="B833" s="684"/>
      <c r="C833" s="684"/>
      <c r="D833" s="684"/>
      <c r="E833" s="684"/>
      <c r="F833" s="684"/>
      <c r="G833" s="684"/>
      <c r="H833" s="684"/>
      <c r="I833" s="684"/>
      <c r="J833" s="684"/>
      <c r="K833" s="684"/>
      <c r="L833" s="684"/>
      <c r="M833" s="684"/>
      <c r="N833" s="684"/>
      <c r="O833" s="684"/>
      <c r="P833" s="684"/>
      <c r="Q833" s="684"/>
      <c r="R833" s="684"/>
      <c r="S833" s="684"/>
      <c r="T833" s="684"/>
      <c r="U833" s="684"/>
      <c r="V833" s="684"/>
      <c r="W833" s="684"/>
      <c r="X833" s="684"/>
      <c r="Y833" s="684"/>
      <c r="Z833" s="684"/>
    </row>
    <row r="834" spans="1:26" ht="16.5">
      <c r="A834" s="684"/>
      <c r="B834" s="684"/>
      <c r="C834" s="684"/>
      <c r="D834" s="684"/>
      <c r="E834" s="684"/>
      <c r="F834" s="684"/>
      <c r="G834" s="684"/>
      <c r="H834" s="684"/>
      <c r="I834" s="684"/>
      <c r="J834" s="684"/>
      <c r="K834" s="684"/>
      <c r="L834" s="684"/>
      <c r="M834" s="684"/>
      <c r="N834" s="684"/>
      <c r="O834" s="684"/>
      <c r="P834" s="684"/>
      <c r="Q834" s="684"/>
      <c r="R834" s="684"/>
      <c r="S834" s="684"/>
      <c r="T834" s="684"/>
      <c r="U834" s="684"/>
      <c r="V834" s="684"/>
      <c r="W834" s="684"/>
      <c r="X834" s="684"/>
      <c r="Y834" s="684"/>
      <c r="Z834" s="684"/>
    </row>
    <row r="835" spans="1:26" ht="16.5">
      <c r="A835" s="684"/>
      <c r="B835" s="684"/>
      <c r="C835" s="684"/>
      <c r="D835" s="684"/>
      <c r="E835" s="684"/>
      <c r="F835" s="684"/>
      <c r="G835" s="684"/>
      <c r="H835" s="684"/>
      <c r="I835" s="684"/>
      <c r="J835" s="684"/>
      <c r="K835" s="684"/>
      <c r="L835" s="684"/>
      <c r="M835" s="684"/>
      <c r="N835" s="684"/>
      <c r="O835" s="684"/>
      <c r="P835" s="684"/>
      <c r="Q835" s="684"/>
      <c r="R835" s="684"/>
      <c r="S835" s="684"/>
      <c r="T835" s="684"/>
      <c r="U835" s="684"/>
      <c r="V835" s="684"/>
      <c r="W835" s="684"/>
      <c r="X835" s="684"/>
      <c r="Y835" s="684"/>
      <c r="Z835" s="684"/>
    </row>
    <row r="836" spans="1:26" ht="16.5">
      <c r="A836" s="684"/>
      <c r="B836" s="684"/>
      <c r="C836" s="684"/>
      <c r="D836" s="684"/>
      <c r="E836" s="684"/>
      <c r="F836" s="684"/>
      <c r="G836" s="684"/>
      <c r="H836" s="684"/>
      <c r="I836" s="684"/>
      <c r="J836" s="684"/>
      <c r="K836" s="684"/>
      <c r="L836" s="684"/>
      <c r="M836" s="684"/>
      <c r="N836" s="684"/>
      <c r="O836" s="684"/>
      <c r="P836" s="684"/>
      <c r="Q836" s="684"/>
      <c r="R836" s="684"/>
      <c r="S836" s="684"/>
      <c r="T836" s="684"/>
      <c r="U836" s="684"/>
      <c r="V836" s="684"/>
      <c r="W836" s="684"/>
      <c r="X836" s="684"/>
      <c r="Y836" s="684"/>
      <c r="Z836" s="684"/>
    </row>
    <row r="837" spans="1:26" ht="16.5">
      <c r="A837" s="684"/>
      <c r="B837" s="684"/>
      <c r="C837" s="684"/>
      <c r="D837" s="684"/>
      <c r="E837" s="684"/>
      <c r="F837" s="684"/>
      <c r="G837" s="684"/>
      <c r="H837" s="684"/>
      <c r="I837" s="684"/>
      <c r="J837" s="684"/>
      <c r="K837" s="684"/>
      <c r="L837" s="684"/>
      <c r="M837" s="684"/>
      <c r="N837" s="684"/>
      <c r="O837" s="684"/>
      <c r="P837" s="684"/>
      <c r="Q837" s="684"/>
      <c r="R837" s="684"/>
      <c r="S837" s="684"/>
      <c r="T837" s="684"/>
      <c r="U837" s="684"/>
      <c r="V837" s="684"/>
      <c r="W837" s="684"/>
      <c r="X837" s="684"/>
      <c r="Y837" s="684"/>
      <c r="Z837" s="684"/>
    </row>
    <row r="838" spans="1:26" ht="16.5">
      <c r="A838" s="684"/>
      <c r="B838" s="684"/>
      <c r="C838" s="684"/>
      <c r="D838" s="684"/>
      <c r="E838" s="684"/>
      <c r="F838" s="684"/>
      <c r="G838" s="684"/>
      <c r="H838" s="684"/>
      <c r="I838" s="684"/>
      <c r="J838" s="684"/>
      <c r="K838" s="684"/>
      <c r="L838" s="684"/>
      <c r="M838" s="684"/>
      <c r="N838" s="684"/>
      <c r="O838" s="684"/>
      <c r="P838" s="684"/>
      <c r="Q838" s="684"/>
      <c r="R838" s="684"/>
      <c r="S838" s="684"/>
      <c r="T838" s="684"/>
      <c r="U838" s="684"/>
      <c r="V838" s="684"/>
      <c r="W838" s="684"/>
      <c r="X838" s="684"/>
      <c r="Y838" s="684"/>
      <c r="Z838" s="684"/>
    </row>
    <row r="839" spans="1:26" ht="16.5">
      <c r="A839" s="684"/>
      <c r="B839" s="684"/>
      <c r="C839" s="684"/>
      <c r="D839" s="684"/>
      <c r="E839" s="684"/>
      <c r="F839" s="684"/>
      <c r="G839" s="684"/>
      <c r="H839" s="684"/>
      <c r="I839" s="684"/>
      <c r="J839" s="684"/>
      <c r="K839" s="684"/>
      <c r="L839" s="684"/>
      <c r="M839" s="684"/>
      <c r="N839" s="684"/>
      <c r="O839" s="684"/>
      <c r="P839" s="684"/>
      <c r="Q839" s="684"/>
      <c r="R839" s="684"/>
      <c r="S839" s="684"/>
      <c r="T839" s="684"/>
      <c r="U839" s="684"/>
      <c r="V839" s="684"/>
      <c r="W839" s="684"/>
      <c r="X839" s="684"/>
      <c r="Y839" s="684"/>
      <c r="Z839" s="684"/>
    </row>
    <row r="840" spans="1:26" ht="16.5">
      <c r="A840" s="684"/>
      <c r="B840" s="684"/>
      <c r="C840" s="684"/>
      <c r="D840" s="684"/>
      <c r="E840" s="684"/>
      <c r="F840" s="684"/>
      <c r="G840" s="684"/>
      <c r="H840" s="684"/>
      <c r="I840" s="684"/>
      <c r="J840" s="684"/>
      <c r="K840" s="684"/>
      <c r="L840" s="684"/>
      <c r="M840" s="684"/>
      <c r="N840" s="684"/>
      <c r="O840" s="684"/>
      <c r="P840" s="684"/>
      <c r="Q840" s="684"/>
      <c r="R840" s="684"/>
      <c r="S840" s="684"/>
      <c r="T840" s="684"/>
      <c r="U840" s="684"/>
      <c r="V840" s="684"/>
      <c r="W840" s="684"/>
      <c r="X840" s="684"/>
      <c r="Y840" s="684"/>
      <c r="Z840" s="684"/>
    </row>
    <row r="841" spans="1:26" ht="16.5">
      <c r="A841" s="684"/>
      <c r="B841" s="684"/>
      <c r="C841" s="684"/>
      <c r="D841" s="684"/>
      <c r="E841" s="684"/>
      <c r="F841" s="684"/>
      <c r="G841" s="684"/>
      <c r="H841" s="684"/>
      <c r="I841" s="684"/>
      <c r="J841" s="684"/>
      <c r="K841" s="684"/>
      <c r="L841" s="684"/>
      <c r="M841" s="684"/>
      <c r="N841" s="684"/>
      <c r="O841" s="684"/>
      <c r="P841" s="684"/>
      <c r="Q841" s="684"/>
      <c r="R841" s="684"/>
      <c r="S841" s="684"/>
      <c r="T841" s="684"/>
      <c r="U841" s="684"/>
      <c r="V841" s="684"/>
      <c r="W841" s="684"/>
      <c r="X841" s="684"/>
      <c r="Y841" s="684"/>
      <c r="Z841" s="684"/>
    </row>
    <row r="842" spans="1:26" ht="16.5">
      <c r="A842" s="684"/>
      <c r="B842" s="684"/>
      <c r="C842" s="684"/>
      <c r="D842" s="684"/>
      <c r="E842" s="684"/>
      <c r="F842" s="684"/>
      <c r="G842" s="684"/>
      <c r="H842" s="684"/>
      <c r="I842" s="684"/>
      <c r="J842" s="684"/>
      <c r="K842" s="684"/>
      <c r="L842" s="684"/>
      <c r="M842" s="684"/>
      <c r="N842" s="684"/>
      <c r="O842" s="684"/>
      <c r="P842" s="684"/>
      <c r="Q842" s="684"/>
      <c r="R842" s="684"/>
      <c r="S842" s="684"/>
      <c r="T842" s="684"/>
      <c r="U842" s="684"/>
      <c r="V842" s="684"/>
      <c r="W842" s="684"/>
      <c r="X842" s="684"/>
      <c r="Y842" s="684"/>
      <c r="Z842" s="684"/>
    </row>
    <row r="843" spans="1:26" ht="16.5">
      <c r="A843" s="684"/>
      <c r="B843" s="684"/>
      <c r="C843" s="684"/>
      <c r="D843" s="684"/>
      <c r="E843" s="684"/>
      <c r="F843" s="684"/>
      <c r="G843" s="684"/>
      <c r="H843" s="684"/>
      <c r="I843" s="684"/>
      <c r="J843" s="684"/>
      <c r="K843" s="684"/>
      <c r="L843" s="684"/>
      <c r="M843" s="684"/>
      <c r="N843" s="684"/>
      <c r="O843" s="684"/>
      <c r="P843" s="684"/>
      <c r="Q843" s="684"/>
      <c r="R843" s="684"/>
      <c r="S843" s="684"/>
      <c r="T843" s="684"/>
      <c r="U843" s="684"/>
      <c r="V843" s="684"/>
      <c r="W843" s="684"/>
      <c r="X843" s="684"/>
      <c r="Y843" s="684"/>
      <c r="Z843" s="684"/>
    </row>
    <row r="844" spans="1:26" ht="16.5">
      <c r="A844" s="684"/>
      <c r="B844" s="684"/>
      <c r="C844" s="684"/>
      <c r="D844" s="684"/>
      <c r="E844" s="684"/>
      <c r="F844" s="684"/>
      <c r="G844" s="684"/>
      <c r="H844" s="684"/>
      <c r="I844" s="684"/>
      <c r="J844" s="684"/>
      <c r="K844" s="684"/>
      <c r="L844" s="684"/>
      <c r="M844" s="684"/>
      <c r="N844" s="684"/>
      <c r="O844" s="684"/>
      <c r="P844" s="684"/>
      <c r="Q844" s="684"/>
      <c r="R844" s="684"/>
      <c r="S844" s="684"/>
      <c r="T844" s="684"/>
      <c r="U844" s="684"/>
      <c r="V844" s="684"/>
      <c r="W844" s="684"/>
      <c r="X844" s="684"/>
      <c r="Y844" s="684"/>
      <c r="Z844" s="684"/>
    </row>
    <row r="845" spans="1:26" ht="16.5">
      <c r="A845" s="684"/>
      <c r="B845" s="684"/>
      <c r="C845" s="684"/>
      <c r="D845" s="684"/>
      <c r="E845" s="684"/>
      <c r="F845" s="684"/>
      <c r="G845" s="684"/>
      <c r="H845" s="684"/>
      <c r="I845" s="684"/>
      <c r="J845" s="684"/>
      <c r="K845" s="684"/>
      <c r="L845" s="684"/>
      <c r="M845" s="684"/>
      <c r="N845" s="684"/>
      <c r="O845" s="684"/>
      <c r="P845" s="684"/>
      <c r="Q845" s="684"/>
      <c r="R845" s="684"/>
      <c r="S845" s="684"/>
      <c r="T845" s="684"/>
      <c r="U845" s="684"/>
      <c r="V845" s="684"/>
      <c r="W845" s="684"/>
      <c r="X845" s="684"/>
      <c r="Y845" s="684"/>
      <c r="Z845" s="684"/>
    </row>
    <row r="846" spans="1:26" ht="16.5">
      <c r="A846" s="684"/>
      <c r="B846" s="684"/>
      <c r="C846" s="684"/>
      <c r="D846" s="684"/>
      <c r="E846" s="684"/>
      <c r="F846" s="684"/>
      <c r="G846" s="684"/>
      <c r="H846" s="684"/>
      <c r="I846" s="684"/>
      <c r="J846" s="684"/>
      <c r="K846" s="684"/>
      <c r="L846" s="684"/>
      <c r="M846" s="684"/>
      <c r="N846" s="684"/>
      <c r="O846" s="684"/>
      <c r="P846" s="684"/>
      <c r="Q846" s="684"/>
      <c r="R846" s="684"/>
      <c r="S846" s="684"/>
      <c r="T846" s="684"/>
      <c r="U846" s="684"/>
      <c r="V846" s="684"/>
      <c r="W846" s="684"/>
      <c r="X846" s="684"/>
      <c r="Y846" s="684"/>
      <c r="Z846" s="684"/>
    </row>
    <row r="847" spans="1:26" ht="16.5">
      <c r="A847" s="684"/>
      <c r="B847" s="684"/>
      <c r="C847" s="684"/>
      <c r="D847" s="684"/>
      <c r="E847" s="684"/>
      <c r="F847" s="684"/>
      <c r="G847" s="684"/>
      <c r="H847" s="684"/>
      <c r="I847" s="684"/>
      <c r="J847" s="684"/>
      <c r="K847" s="684"/>
      <c r="L847" s="684"/>
      <c r="M847" s="684"/>
      <c r="N847" s="684"/>
      <c r="O847" s="684"/>
      <c r="P847" s="684"/>
      <c r="Q847" s="684"/>
      <c r="R847" s="684"/>
      <c r="S847" s="684"/>
      <c r="T847" s="684"/>
      <c r="U847" s="684"/>
      <c r="V847" s="684"/>
      <c r="W847" s="684"/>
      <c r="X847" s="684"/>
      <c r="Y847" s="684"/>
      <c r="Z847" s="684"/>
    </row>
    <row r="848" spans="1:26" ht="16.5">
      <c r="A848" s="684"/>
      <c r="B848" s="684"/>
      <c r="C848" s="684"/>
      <c r="D848" s="684"/>
      <c r="E848" s="684"/>
      <c r="F848" s="684"/>
      <c r="G848" s="684"/>
      <c r="H848" s="684"/>
      <c r="I848" s="684"/>
      <c r="J848" s="684"/>
      <c r="K848" s="684"/>
      <c r="L848" s="684"/>
      <c r="M848" s="684"/>
      <c r="N848" s="684"/>
      <c r="O848" s="684"/>
      <c r="P848" s="684"/>
      <c r="Q848" s="684"/>
      <c r="R848" s="684"/>
      <c r="S848" s="684"/>
      <c r="T848" s="684"/>
      <c r="U848" s="684"/>
      <c r="V848" s="684"/>
      <c r="W848" s="684"/>
      <c r="X848" s="684"/>
      <c r="Y848" s="684"/>
      <c r="Z848" s="684"/>
    </row>
    <row r="849" spans="1:26" ht="16.5">
      <c r="A849" s="684"/>
      <c r="B849" s="684"/>
      <c r="C849" s="684"/>
      <c r="D849" s="684"/>
      <c r="E849" s="684"/>
      <c r="F849" s="684"/>
      <c r="G849" s="684"/>
      <c r="H849" s="684"/>
      <c r="I849" s="684"/>
      <c r="J849" s="684"/>
      <c r="K849" s="684"/>
      <c r="L849" s="684"/>
      <c r="M849" s="684"/>
      <c r="N849" s="684"/>
      <c r="O849" s="684"/>
      <c r="P849" s="684"/>
      <c r="Q849" s="684"/>
      <c r="R849" s="684"/>
      <c r="S849" s="684"/>
      <c r="T849" s="684"/>
      <c r="U849" s="684"/>
      <c r="V849" s="684"/>
      <c r="W849" s="684"/>
      <c r="X849" s="684"/>
      <c r="Y849" s="684"/>
      <c r="Z849" s="684"/>
    </row>
    <row r="850" spans="1:26" ht="16.5">
      <c r="A850" s="684"/>
      <c r="B850" s="684"/>
      <c r="C850" s="684"/>
      <c r="D850" s="684"/>
      <c r="E850" s="684"/>
      <c r="F850" s="684"/>
      <c r="G850" s="684"/>
      <c r="H850" s="684"/>
      <c r="I850" s="684"/>
      <c r="J850" s="684"/>
      <c r="K850" s="684"/>
      <c r="L850" s="684"/>
      <c r="M850" s="684"/>
      <c r="N850" s="684"/>
      <c r="O850" s="684"/>
      <c r="P850" s="684"/>
      <c r="Q850" s="684"/>
      <c r="R850" s="684"/>
      <c r="S850" s="684"/>
      <c r="T850" s="684"/>
      <c r="U850" s="684"/>
      <c r="V850" s="684"/>
      <c r="W850" s="684"/>
      <c r="X850" s="684"/>
      <c r="Y850" s="684"/>
      <c r="Z850" s="684"/>
    </row>
    <row r="851" spans="1:26" ht="16.5">
      <c r="A851" s="684"/>
      <c r="B851" s="684"/>
      <c r="C851" s="684"/>
      <c r="D851" s="684"/>
      <c r="E851" s="684"/>
      <c r="F851" s="684"/>
      <c r="G851" s="684"/>
      <c r="H851" s="684"/>
      <c r="I851" s="684"/>
      <c r="J851" s="684"/>
      <c r="K851" s="684"/>
      <c r="L851" s="684"/>
      <c r="M851" s="684"/>
      <c r="N851" s="684"/>
      <c r="O851" s="684"/>
      <c r="P851" s="684"/>
      <c r="Q851" s="684"/>
      <c r="R851" s="684"/>
      <c r="S851" s="684"/>
      <c r="T851" s="684"/>
      <c r="U851" s="684"/>
      <c r="V851" s="684"/>
      <c r="W851" s="684"/>
      <c r="X851" s="684"/>
      <c r="Y851" s="684"/>
      <c r="Z851" s="684"/>
    </row>
    <row r="852" spans="1:26" ht="16.5">
      <c r="A852" s="684"/>
      <c r="B852" s="684"/>
      <c r="C852" s="684"/>
      <c r="D852" s="684"/>
      <c r="E852" s="684"/>
      <c r="F852" s="684"/>
      <c r="G852" s="684"/>
      <c r="H852" s="684"/>
      <c r="I852" s="684"/>
      <c r="J852" s="684"/>
      <c r="K852" s="684"/>
      <c r="L852" s="684"/>
      <c r="M852" s="684"/>
      <c r="N852" s="684"/>
      <c r="O852" s="684"/>
      <c r="P852" s="684"/>
      <c r="Q852" s="684"/>
      <c r="R852" s="684"/>
      <c r="S852" s="684"/>
      <c r="T852" s="684"/>
      <c r="U852" s="684"/>
      <c r="V852" s="684"/>
      <c r="W852" s="684"/>
      <c r="X852" s="684"/>
      <c r="Y852" s="684"/>
      <c r="Z852" s="684"/>
    </row>
    <row r="853" spans="1:26" ht="16.5">
      <c r="A853" s="684"/>
      <c r="B853" s="684"/>
      <c r="C853" s="684"/>
      <c r="D853" s="684"/>
      <c r="E853" s="684"/>
      <c r="F853" s="684"/>
      <c r="G853" s="684"/>
      <c r="H853" s="684"/>
      <c r="I853" s="684"/>
      <c r="J853" s="684"/>
      <c r="K853" s="684"/>
      <c r="L853" s="684"/>
      <c r="M853" s="684"/>
      <c r="N853" s="684"/>
      <c r="O853" s="684"/>
      <c r="P853" s="684"/>
      <c r="Q853" s="684"/>
      <c r="R853" s="684"/>
      <c r="S853" s="684"/>
      <c r="T853" s="684"/>
      <c r="U853" s="684"/>
      <c r="V853" s="684"/>
      <c r="W853" s="684"/>
      <c r="X853" s="684"/>
      <c r="Y853" s="684"/>
      <c r="Z853" s="684"/>
    </row>
    <row r="854" spans="1:26" ht="16.5">
      <c r="A854" s="684"/>
      <c r="B854" s="684"/>
      <c r="C854" s="684"/>
      <c r="D854" s="684"/>
      <c r="E854" s="684"/>
      <c r="F854" s="684"/>
      <c r="G854" s="684"/>
      <c r="H854" s="684"/>
      <c r="I854" s="684"/>
      <c r="J854" s="684"/>
      <c r="K854" s="684"/>
      <c r="L854" s="684"/>
      <c r="M854" s="684"/>
      <c r="N854" s="684"/>
      <c r="O854" s="684"/>
      <c r="P854" s="684"/>
      <c r="Q854" s="684"/>
      <c r="R854" s="684"/>
      <c r="S854" s="684"/>
      <c r="T854" s="684"/>
      <c r="U854" s="684"/>
      <c r="V854" s="684"/>
      <c r="W854" s="684"/>
      <c r="X854" s="684"/>
      <c r="Y854" s="684"/>
      <c r="Z854" s="684"/>
    </row>
    <row r="855" spans="1:26" ht="16.5">
      <c r="A855" s="684"/>
      <c r="B855" s="684"/>
      <c r="C855" s="684"/>
      <c r="D855" s="684"/>
      <c r="E855" s="684"/>
      <c r="F855" s="684"/>
      <c r="G855" s="684"/>
      <c r="H855" s="684"/>
      <c r="I855" s="684"/>
      <c r="J855" s="684"/>
      <c r="K855" s="684"/>
      <c r="L855" s="684"/>
      <c r="M855" s="684"/>
      <c r="N855" s="684"/>
      <c r="O855" s="684"/>
      <c r="P855" s="684"/>
      <c r="Q855" s="684"/>
      <c r="R855" s="684"/>
      <c r="S855" s="684"/>
      <c r="T855" s="684"/>
      <c r="U855" s="684"/>
      <c r="V855" s="684"/>
      <c r="W855" s="684"/>
      <c r="X855" s="684"/>
      <c r="Y855" s="684"/>
      <c r="Z855" s="684"/>
    </row>
    <row r="856" spans="1:26" ht="16.5">
      <c r="A856" s="684"/>
      <c r="B856" s="684"/>
      <c r="C856" s="684"/>
      <c r="D856" s="684"/>
      <c r="E856" s="684"/>
      <c r="F856" s="684"/>
      <c r="G856" s="684"/>
      <c r="H856" s="684"/>
      <c r="I856" s="684"/>
      <c r="J856" s="684"/>
      <c r="K856" s="684"/>
      <c r="L856" s="684"/>
      <c r="M856" s="684"/>
      <c r="N856" s="684"/>
      <c r="O856" s="684"/>
      <c r="P856" s="684"/>
      <c r="Q856" s="684"/>
      <c r="R856" s="684"/>
      <c r="S856" s="684"/>
      <c r="T856" s="684"/>
      <c r="U856" s="684"/>
      <c r="V856" s="684"/>
      <c r="W856" s="684"/>
      <c r="X856" s="684"/>
      <c r="Y856" s="684"/>
      <c r="Z856" s="684"/>
    </row>
    <row r="857" spans="1:26" ht="16.5">
      <c r="A857" s="684"/>
      <c r="B857" s="684"/>
      <c r="C857" s="684"/>
      <c r="D857" s="684"/>
      <c r="E857" s="684"/>
      <c r="F857" s="684"/>
      <c r="G857" s="684"/>
      <c r="H857" s="684"/>
      <c r="I857" s="684"/>
      <c r="J857" s="684"/>
      <c r="K857" s="684"/>
      <c r="L857" s="684"/>
      <c r="M857" s="684"/>
      <c r="N857" s="684"/>
      <c r="O857" s="684"/>
      <c r="P857" s="684"/>
      <c r="Q857" s="684"/>
      <c r="R857" s="684"/>
      <c r="S857" s="684"/>
      <c r="T857" s="684"/>
      <c r="U857" s="684"/>
      <c r="V857" s="684"/>
      <c r="W857" s="684"/>
      <c r="X857" s="684"/>
      <c r="Y857" s="684"/>
      <c r="Z857" s="684"/>
    </row>
    <row r="858" spans="1:26" ht="16.5">
      <c r="A858" s="684"/>
      <c r="B858" s="684"/>
      <c r="C858" s="684"/>
      <c r="D858" s="684"/>
      <c r="E858" s="684"/>
      <c r="F858" s="684"/>
      <c r="G858" s="684"/>
      <c r="H858" s="684"/>
      <c r="I858" s="684"/>
      <c r="J858" s="684"/>
      <c r="K858" s="684"/>
      <c r="L858" s="684"/>
      <c r="M858" s="684"/>
      <c r="N858" s="684"/>
      <c r="O858" s="684"/>
      <c r="P858" s="684"/>
      <c r="Q858" s="684"/>
      <c r="R858" s="684"/>
      <c r="S858" s="684"/>
      <c r="T858" s="684"/>
      <c r="U858" s="684"/>
      <c r="V858" s="684"/>
      <c r="W858" s="684"/>
      <c r="X858" s="684"/>
      <c r="Y858" s="684"/>
      <c r="Z858" s="684"/>
    </row>
    <row r="859" spans="1:26" ht="16.5">
      <c r="A859" s="684"/>
      <c r="B859" s="684"/>
      <c r="C859" s="684"/>
      <c r="D859" s="684"/>
      <c r="E859" s="684"/>
      <c r="F859" s="684"/>
      <c r="G859" s="684"/>
      <c r="H859" s="684"/>
      <c r="I859" s="684"/>
      <c r="J859" s="684"/>
      <c r="K859" s="684"/>
      <c r="L859" s="684"/>
      <c r="M859" s="684"/>
      <c r="N859" s="684"/>
      <c r="O859" s="684"/>
      <c r="P859" s="684"/>
      <c r="Q859" s="684"/>
      <c r="R859" s="684"/>
      <c r="S859" s="684"/>
      <c r="T859" s="684"/>
      <c r="U859" s="684"/>
      <c r="V859" s="684"/>
      <c r="W859" s="684"/>
      <c r="X859" s="684"/>
      <c r="Y859" s="684"/>
      <c r="Z859" s="684"/>
    </row>
    <row r="860" spans="1:26" ht="16.5">
      <c r="A860" s="684"/>
      <c r="B860" s="684"/>
      <c r="C860" s="684"/>
      <c r="D860" s="684"/>
      <c r="E860" s="684"/>
      <c r="F860" s="684"/>
      <c r="G860" s="684"/>
      <c r="H860" s="684"/>
      <c r="I860" s="684"/>
      <c r="J860" s="684"/>
      <c r="K860" s="684"/>
      <c r="L860" s="684"/>
      <c r="M860" s="684"/>
      <c r="N860" s="684"/>
      <c r="O860" s="684"/>
      <c r="P860" s="684"/>
      <c r="Q860" s="684"/>
      <c r="R860" s="684"/>
      <c r="S860" s="684"/>
      <c r="T860" s="684"/>
      <c r="U860" s="684"/>
      <c r="V860" s="684"/>
      <c r="W860" s="684"/>
      <c r="X860" s="684"/>
      <c r="Y860" s="684"/>
      <c r="Z860" s="684"/>
    </row>
    <row r="861" spans="1:26" ht="16.5">
      <c r="A861" s="684"/>
      <c r="B861" s="684"/>
      <c r="C861" s="684"/>
      <c r="D861" s="684"/>
      <c r="E861" s="684"/>
      <c r="F861" s="684"/>
      <c r="G861" s="684"/>
      <c r="H861" s="684"/>
      <c r="I861" s="684"/>
      <c r="J861" s="684"/>
      <c r="K861" s="684"/>
      <c r="L861" s="684"/>
      <c r="M861" s="684"/>
      <c r="N861" s="684"/>
      <c r="O861" s="684"/>
      <c r="P861" s="684"/>
      <c r="Q861" s="684"/>
      <c r="R861" s="684"/>
      <c r="S861" s="684"/>
      <c r="T861" s="684"/>
      <c r="U861" s="684"/>
      <c r="V861" s="684"/>
      <c r="W861" s="684"/>
      <c r="X861" s="684"/>
      <c r="Y861" s="684"/>
      <c r="Z861" s="684"/>
    </row>
    <row r="862" spans="1:26" ht="16.5">
      <c r="A862" s="684"/>
      <c r="B862" s="684"/>
      <c r="C862" s="684"/>
      <c r="D862" s="684"/>
      <c r="E862" s="684"/>
      <c r="F862" s="684"/>
      <c r="G862" s="684"/>
      <c r="H862" s="684"/>
      <c r="I862" s="684"/>
      <c r="J862" s="684"/>
      <c r="K862" s="684"/>
      <c r="L862" s="684"/>
      <c r="M862" s="684"/>
      <c r="N862" s="684"/>
      <c r="O862" s="684"/>
      <c r="P862" s="684"/>
      <c r="Q862" s="684"/>
      <c r="R862" s="684"/>
      <c r="S862" s="684"/>
      <c r="T862" s="684"/>
      <c r="U862" s="684"/>
      <c r="V862" s="684"/>
      <c r="W862" s="684"/>
      <c r="X862" s="684"/>
      <c r="Y862" s="684"/>
      <c r="Z862" s="684"/>
    </row>
    <row r="863" spans="1:26" ht="16.5">
      <c r="A863" s="684"/>
      <c r="B863" s="684"/>
      <c r="C863" s="684"/>
      <c r="D863" s="684"/>
      <c r="E863" s="684"/>
      <c r="F863" s="684"/>
      <c r="G863" s="684"/>
      <c r="H863" s="684"/>
      <c r="I863" s="684"/>
      <c r="J863" s="684"/>
      <c r="K863" s="684"/>
      <c r="L863" s="684"/>
      <c r="M863" s="684"/>
      <c r="N863" s="684"/>
      <c r="O863" s="684"/>
      <c r="P863" s="684"/>
      <c r="Q863" s="684"/>
      <c r="R863" s="684"/>
      <c r="S863" s="684"/>
      <c r="T863" s="684"/>
      <c r="U863" s="684"/>
      <c r="V863" s="684"/>
      <c r="W863" s="684"/>
      <c r="X863" s="684"/>
      <c r="Y863" s="684"/>
      <c r="Z863" s="684"/>
    </row>
    <row r="864" spans="1:26" ht="16.5">
      <c r="A864" s="684"/>
      <c r="B864" s="684"/>
      <c r="C864" s="684"/>
      <c r="D864" s="684"/>
      <c r="E864" s="684"/>
      <c r="F864" s="684"/>
      <c r="G864" s="684"/>
      <c r="H864" s="684"/>
      <c r="I864" s="684"/>
      <c r="J864" s="684"/>
      <c r="K864" s="684"/>
      <c r="L864" s="684"/>
      <c r="M864" s="684"/>
      <c r="N864" s="684"/>
      <c r="O864" s="684"/>
      <c r="P864" s="684"/>
      <c r="Q864" s="684"/>
      <c r="R864" s="684"/>
      <c r="S864" s="684"/>
      <c r="T864" s="684"/>
      <c r="U864" s="684"/>
      <c r="V864" s="684"/>
      <c r="W864" s="684"/>
      <c r="X864" s="684"/>
      <c r="Y864" s="684"/>
      <c r="Z864" s="684"/>
    </row>
    <row r="865" spans="1:26" ht="16.5">
      <c r="A865" s="684"/>
      <c r="B865" s="684"/>
      <c r="C865" s="684"/>
      <c r="D865" s="684"/>
      <c r="E865" s="684"/>
      <c r="F865" s="684"/>
      <c r="G865" s="684"/>
      <c r="H865" s="684"/>
      <c r="I865" s="684"/>
      <c r="J865" s="684"/>
      <c r="K865" s="684"/>
      <c r="L865" s="684"/>
      <c r="M865" s="684"/>
      <c r="N865" s="684"/>
      <c r="O865" s="684"/>
      <c r="P865" s="684"/>
      <c r="Q865" s="684"/>
      <c r="R865" s="684"/>
      <c r="S865" s="684"/>
      <c r="T865" s="684"/>
      <c r="U865" s="684"/>
      <c r="V865" s="684"/>
      <c r="W865" s="684"/>
      <c r="X865" s="684"/>
      <c r="Y865" s="684"/>
      <c r="Z865" s="684"/>
    </row>
    <row r="866" spans="1:26" ht="16.5">
      <c r="A866" s="684"/>
      <c r="B866" s="684"/>
      <c r="C866" s="684"/>
      <c r="D866" s="684"/>
      <c r="E866" s="684"/>
      <c r="F866" s="684"/>
      <c r="G866" s="684"/>
      <c r="H866" s="684"/>
      <c r="I866" s="684"/>
      <c r="J866" s="684"/>
      <c r="K866" s="684"/>
      <c r="L866" s="684"/>
      <c r="M866" s="684"/>
      <c r="N866" s="684"/>
      <c r="O866" s="684"/>
      <c r="P866" s="684"/>
      <c r="Q866" s="684"/>
      <c r="R866" s="684"/>
      <c r="S866" s="684"/>
      <c r="T866" s="684"/>
      <c r="U866" s="684"/>
      <c r="V866" s="684"/>
      <c r="W866" s="684"/>
      <c r="X866" s="684"/>
      <c r="Y866" s="684"/>
      <c r="Z866" s="684"/>
    </row>
    <row r="867" spans="1:26" ht="16.5">
      <c r="A867" s="684"/>
      <c r="B867" s="684"/>
      <c r="C867" s="684"/>
      <c r="D867" s="684"/>
      <c r="E867" s="684"/>
      <c r="F867" s="684"/>
      <c r="G867" s="684"/>
      <c r="H867" s="684"/>
      <c r="I867" s="684"/>
      <c r="J867" s="684"/>
      <c r="K867" s="684"/>
      <c r="L867" s="684"/>
      <c r="M867" s="684"/>
      <c r="N867" s="684"/>
      <c r="O867" s="684"/>
      <c r="P867" s="684"/>
      <c r="Q867" s="684"/>
      <c r="R867" s="684"/>
      <c r="S867" s="684"/>
      <c r="T867" s="684"/>
      <c r="U867" s="684"/>
      <c r="V867" s="684"/>
      <c r="W867" s="684"/>
      <c r="X867" s="684"/>
      <c r="Y867" s="684"/>
      <c r="Z867" s="684"/>
    </row>
    <row r="868" spans="1:26" ht="16.5">
      <c r="A868" s="684"/>
      <c r="B868" s="684"/>
      <c r="C868" s="684"/>
      <c r="D868" s="684"/>
      <c r="E868" s="684"/>
      <c r="F868" s="684"/>
      <c r="G868" s="684"/>
      <c r="H868" s="684"/>
      <c r="I868" s="684"/>
      <c r="J868" s="684"/>
      <c r="K868" s="684"/>
      <c r="L868" s="684"/>
      <c r="M868" s="684"/>
      <c r="N868" s="684"/>
      <c r="O868" s="684"/>
      <c r="P868" s="684"/>
      <c r="Q868" s="684"/>
      <c r="R868" s="684"/>
      <c r="S868" s="684"/>
      <c r="T868" s="684"/>
      <c r="U868" s="684"/>
      <c r="V868" s="684"/>
      <c r="W868" s="684"/>
      <c r="X868" s="684"/>
      <c r="Y868" s="684"/>
      <c r="Z868" s="684"/>
    </row>
    <row r="869" spans="1:26" ht="16.5">
      <c r="A869" s="684"/>
      <c r="B869" s="684"/>
      <c r="C869" s="684"/>
      <c r="D869" s="684"/>
      <c r="E869" s="684"/>
      <c r="F869" s="684"/>
      <c r="G869" s="684"/>
      <c r="H869" s="684"/>
      <c r="I869" s="684"/>
      <c r="J869" s="684"/>
      <c r="K869" s="684"/>
      <c r="L869" s="684"/>
      <c r="M869" s="684"/>
      <c r="N869" s="684"/>
      <c r="O869" s="684"/>
      <c r="P869" s="684"/>
      <c r="Q869" s="684"/>
      <c r="R869" s="684"/>
      <c r="S869" s="684"/>
      <c r="T869" s="684"/>
      <c r="U869" s="684"/>
      <c r="V869" s="684"/>
      <c r="W869" s="684"/>
      <c r="X869" s="684"/>
      <c r="Y869" s="684"/>
      <c r="Z869" s="684"/>
    </row>
    <row r="870" spans="1:26" ht="16.5">
      <c r="A870" s="684"/>
      <c r="B870" s="684"/>
      <c r="C870" s="684"/>
      <c r="D870" s="684"/>
      <c r="E870" s="684"/>
      <c r="F870" s="684"/>
      <c r="G870" s="684"/>
      <c r="H870" s="684"/>
      <c r="I870" s="684"/>
      <c r="J870" s="684"/>
      <c r="K870" s="684"/>
      <c r="L870" s="684"/>
      <c r="M870" s="684"/>
      <c r="N870" s="684"/>
      <c r="O870" s="684"/>
      <c r="P870" s="684"/>
      <c r="Q870" s="684"/>
      <c r="R870" s="684"/>
      <c r="S870" s="684"/>
      <c r="T870" s="684"/>
      <c r="U870" s="684"/>
      <c r="V870" s="684"/>
      <c r="W870" s="684"/>
      <c r="X870" s="684"/>
      <c r="Y870" s="684"/>
      <c r="Z870" s="684"/>
    </row>
    <row r="871" spans="1:26" ht="16.5">
      <c r="A871" s="684"/>
      <c r="B871" s="684"/>
      <c r="C871" s="684"/>
      <c r="D871" s="684"/>
      <c r="E871" s="684"/>
      <c r="F871" s="684"/>
      <c r="G871" s="684"/>
      <c r="H871" s="684"/>
      <c r="I871" s="684"/>
      <c r="J871" s="684"/>
      <c r="K871" s="684"/>
      <c r="L871" s="684"/>
      <c r="M871" s="684"/>
      <c r="N871" s="684"/>
      <c r="O871" s="684"/>
      <c r="P871" s="684"/>
      <c r="Q871" s="684"/>
      <c r="R871" s="684"/>
      <c r="S871" s="684"/>
      <c r="T871" s="684"/>
      <c r="U871" s="684"/>
      <c r="V871" s="684"/>
      <c r="W871" s="684"/>
      <c r="X871" s="684"/>
      <c r="Y871" s="684"/>
      <c r="Z871" s="684"/>
    </row>
    <row r="872" spans="1:26" ht="16.5">
      <c r="A872" s="684"/>
      <c r="B872" s="684"/>
      <c r="C872" s="684"/>
      <c r="D872" s="684"/>
      <c r="E872" s="684"/>
      <c r="F872" s="684"/>
      <c r="G872" s="684"/>
      <c r="H872" s="684"/>
      <c r="I872" s="684"/>
      <c r="J872" s="684"/>
      <c r="K872" s="684"/>
      <c r="L872" s="684"/>
      <c r="M872" s="684"/>
      <c r="N872" s="684"/>
      <c r="O872" s="684"/>
      <c r="P872" s="684"/>
      <c r="Q872" s="684"/>
      <c r="R872" s="684"/>
      <c r="S872" s="684"/>
      <c r="T872" s="684"/>
      <c r="U872" s="684"/>
      <c r="V872" s="684"/>
      <c r="W872" s="684"/>
      <c r="X872" s="684"/>
      <c r="Y872" s="684"/>
      <c r="Z872" s="684"/>
    </row>
    <row r="873" spans="1:26" ht="16.5">
      <c r="A873" s="684"/>
      <c r="B873" s="684"/>
      <c r="C873" s="684"/>
      <c r="D873" s="684"/>
      <c r="E873" s="684"/>
      <c r="F873" s="684"/>
      <c r="G873" s="684"/>
      <c r="H873" s="684"/>
      <c r="I873" s="684"/>
      <c r="J873" s="684"/>
      <c r="K873" s="684"/>
      <c r="L873" s="684"/>
      <c r="M873" s="684"/>
      <c r="N873" s="684"/>
      <c r="O873" s="684"/>
      <c r="P873" s="684"/>
      <c r="Q873" s="684"/>
      <c r="R873" s="684"/>
      <c r="S873" s="684"/>
      <c r="T873" s="684"/>
      <c r="U873" s="684"/>
      <c r="V873" s="684"/>
      <c r="W873" s="684"/>
      <c r="X873" s="684"/>
      <c r="Y873" s="684"/>
      <c r="Z873" s="684"/>
    </row>
    <row r="874" spans="1:26" ht="16.5">
      <c r="A874" s="684"/>
      <c r="B874" s="684"/>
      <c r="C874" s="684"/>
      <c r="D874" s="684"/>
      <c r="E874" s="684"/>
      <c r="F874" s="684"/>
      <c r="G874" s="684"/>
      <c r="H874" s="684"/>
      <c r="I874" s="684"/>
      <c r="J874" s="684"/>
      <c r="K874" s="684"/>
      <c r="L874" s="684"/>
      <c r="M874" s="684"/>
      <c r="N874" s="684"/>
      <c r="O874" s="684"/>
      <c r="P874" s="684"/>
      <c r="Q874" s="684"/>
      <c r="R874" s="684"/>
      <c r="S874" s="684"/>
      <c r="T874" s="684"/>
      <c r="U874" s="684"/>
      <c r="V874" s="684"/>
      <c r="W874" s="684"/>
      <c r="X874" s="684"/>
      <c r="Y874" s="684"/>
      <c r="Z874" s="684"/>
    </row>
    <row r="875" spans="1:26" ht="16.5">
      <c r="A875" s="684"/>
      <c r="B875" s="684"/>
      <c r="C875" s="684"/>
      <c r="D875" s="684"/>
      <c r="E875" s="684"/>
      <c r="F875" s="684"/>
      <c r="G875" s="684"/>
      <c r="H875" s="684"/>
      <c r="I875" s="684"/>
      <c r="J875" s="684"/>
      <c r="K875" s="684"/>
      <c r="L875" s="684"/>
      <c r="M875" s="684"/>
      <c r="N875" s="684"/>
      <c r="O875" s="684"/>
      <c r="P875" s="684"/>
      <c r="Q875" s="684"/>
      <c r="R875" s="684"/>
      <c r="S875" s="684"/>
      <c r="T875" s="684"/>
      <c r="U875" s="684"/>
      <c r="V875" s="684"/>
      <c r="W875" s="684"/>
      <c r="X875" s="684"/>
      <c r="Y875" s="684"/>
      <c r="Z875" s="684"/>
    </row>
    <row r="876" spans="1:26" ht="16.5">
      <c r="A876" s="684"/>
      <c r="B876" s="684"/>
      <c r="C876" s="684"/>
      <c r="D876" s="684"/>
      <c r="E876" s="684"/>
      <c r="F876" s="684"/>
      <c r="G876" s="684"/>
      <c r="H876" s="684"/>
      <c r="I876" s="684"/>
      <c r="J876" s="684"/>
      <c r="K876" s="684"/>
      <c r="L876" s="684"/>
      <c r="M876" s="684"/>
      <c r="N876" s="684"/>
      <c r="O876" s="684"/>
      <c r="P876" s="684"/>
      <c r="Q876" s="684"/>
      <c r="R876" s="684"/>
      <c r="S876" s="684"/>
      <c r="T876" s="684"/>
      <c r="U876" s="684"/>
      <c r="V876" s="684"/>
      <c r="W876" s="684"/>
      <c r="X876" s="684"/>
      <c r="Y876" s="684"/>
      <c r="Z876" s="684"/>
    </row>
    <row r="877" spans="1:26" ht="16.5">
      <c r="A877" s="684"/>
      <c r="B877" s="684"/>
      <c r="C877" s="684"/>
      <c r="D877" s="684"/>
      <c r="E877" s="684"/>
      <c r="F877" s="684"/>
      <c r="G877" s="684"/>
      <c r="H877" s="684"/>
      <c r="I877" s="684"/>
      <c r="J877" s="684"/>
      <c r="K877" s="684"/>
      <c r="L877" s="684"/>
      <c r="M877" s="684"/>
      <c r="N877" s="684"/>
      <c r="O877" s="684"/>
      <c r="P877" s="684"/>
      <c r="Q877" s="684"/>
      <c r="R877" s="684"/>
      <c r="S877" s="684"/>
      <c r="T877" s="684"/>
      <c r="U877" s="684"/>
      <c r="V877" s="684"/>
      <c r="W877" s="684"/>
      <c r="X877" s="684"/>
      <c r="Y877" s="684"/>
      <c r="Z877" s="684"/>
    </row>
    <row r="878" spans="1:26" ht="16.5">
      <c r="A878" s="684"/>
      <c r="B878" s="684"/>
      <c r="C878" s="684"/>
      <c r="D878" s="684"/>
      <c r="E878" s="684"/>
      <c r="F878" s="684"/>
      <c r="G878" s="684"/>
      <c r="H878" s="684"/>
      <c r="I878" s="684"/>
      <c r="J878" s="684"/>
      <c r="K878" s="684"/>
      <c r="L878" s="684"/>
      <c r="M878" s="684"/>
      <c r="N878" s="684"/>
      <c r="O878" s="684"/>
      <c r="P878" s="684"/>
      <c r="Q878" s="684"/>
      <c r="R878" s="684"/>
      <c r="S878" s="684"/>
      <c r="T878" s="684"/>
      <c r="U878" s="684"/>
      <c r="V878" s="684"/>
      <c r="W878" s="684"/>
      <c r="X878" s="684"/>
      <c r="Y878" s="684"/>
      <c r="Z878" s="684"/>
    </row>
    <row r="879" spans="1:26" ht="16.5">
      <c r="A879" s="684"/>
      <c r="B879" s="684"/>
      <c r="C879" s="684"/>
      <c r="D879" s="684"/>
      <c r="E879" s="684"/>
      <c r="F879" s="684"/>
      <c r="G879" s="684"/>
      <c r="H879" s="684"/>
      <c r="I879" s="684"/>
      <c r="J879" s="684"/>
      <c r="K879" s="684"/>
      <c r="L879" s="684"/>
      <c r="M879" s="684"/>
      <c r="N879" s="684"/>
      <c r="O879" s="684"/>
      <c r="P879" s="684"/>
      <c r="Q879" s="684"/>
      <c r="R879" s="684"/>
      <c r="S879" s="684"/>
      <c r="T879" s="684"/>
      <c r="U879" s="684"/>
      <c r="V879" s="684"/>
      <c r="W879" s="684"/>
      <c r="X879" s="684"/>
      <c r="Y879" s="684"/>
      <c r="Z879" s="684"/>
    </row>
    <row r="880" spans="1:26" ht="16.5">
      <c r="A880" s="684"/>
      <c r="B880" s="684"/>
      <c r="C880" s="684"/>
      <c r="D880" s="684"/>
      <c r="E880" s="684"/>
      <c r="F880" s="684"/>
      <c r="G880" s="684"/>
      <c r="H880" s="684"/>
      <c r="I880" s="684"/>
      <c r="J880" s="684"/>
      <c r="K880" s="684"/>
      <c r="L880" s="684"/>
      <c r="M880" s="684"/>
      <c r="N880" s="684"/>
      <c r="O880" s="684"/>
      <c r="P880" s="684"/>
      <c r="Q880" s="684"/>
      <c r="R880" s="684"/>
      <c r="S880" s="684"/>
      <c r="T880" s="684"/>
      <c r="U880" s="684"/>
      <c r="V880" s="684"/>
      <c r="W880" s="684"/>
      <c r="X880" s="684"/>
      <c r="Y880" s="684"/>
      <c r="Z880" s="684"/>
    </row>
    <row r="881" spans="1:26" ht="16.5">
      <c r="A881" s="684"/>
      <c r="B881" s="684"/>
      <c r="C881" s="684"/>
      <c r="D881" s="684"/>
      <c r="E881" s="684"/>
      <c r="F881" s="684"/>
      <c r="G881" s="684"/>
      <c r="H881" s="684"/>
      <c r="I881" s="684"/>
      <c r="J881" s="684"/>
      <c r="K881" s="684"/>
      <c r="L881" s="684"/>
      <c r="M881" s="684"/>
      <c r="N881" s="684"/>
      <c r="O881" s="684"/>
      <c r="P881" s="684"/>
      <c r="Q881" s="684"/>
      <c r="R881" s="684"/>
      <c r="S881" s="684"/>
      <c r="T881" s="684"/>
      <c r="U881" s="684"/>
      <c r="V881" s="684"/>
      <c r="W881" s="684"/>
      <c r="X881" s="684"/>
      <c r="Y881" s="684"/>
      <c r="Z881" s="684"/>
    </row>
    <row r="882" spans="1:26" ht="16.5">
      <c r="A882" s="684"/>
      <c r="B882" s="684"/>
      <c r="C882" s="684"/>
      <c r="D882" s="684"/>
      <c r="E882" s="684"/>
      <c r="F882" s="684"/>
      <c r="G882" s="684"/>
      <c r="H882" s="684"/>
      <c r="I882" s="684"/>
      <c r="J882" s="684"/>
      <c r="K882" s="684"/>
      <c r="L882" s="684"/>
      <c r="M882" s="684"/>
      <c r="N882" s="684"/>
      <c r="O882" s="684"/>
      <c r="P882" s="684"/>
      <c r="Q882" s="684"/>
      <c r="R882" s="684"/>
      <c r="S882" s="684"/>
      <c r="T882" s="684"/>
      <c r="U882" s="684"/>
      <c r="V882" s="684"/>
      <c r="W882" s="684"/>
      <c r="X882" s="684"/>
      <c r="Y882" s="684"/>
      <c r="Z882" s="684"/>
    </row>
    <row r="883" spans="1:26" ht="16.5">
      <c r="A883" s="684"/>
      <c r="B883" s="684"/>
      <c r="C883" s="684"/>
      <c r="D883" s="684"/>
      <c r="E883" s="684"/>
      <c r="F883" s="684"/>
      <c r="G883" s="684"/>
      <c r="H883" s="684"/>
      <c r="I883" s="684"/>
      <c r="J883" s="684"/>
      <c r="K883" s="684"/>
      <c r="L883" s="684"/>
      <c r="M883" s="684"/>
      <c r="N883" s="684"/>
      <c r="O883" s="684"/>
      <c r="P883" s="684"/>
      <c r="Q883" s="684"/>
      <c r="R883" s="684"/>
      <c r="S883" s="684"/>
      <c r="T883" s="684"/>
      <c r="U883" s="684"/>
      <c r="V883" s="684"/>
      <c r="W883" s="684"/>
      <c r="X883" s="684"/>
      <c r="Y883" s="684"/>
      <c r="Z883" s="684"/>
    </row>
    <row r="884" spans="1:26" ht="16.5">
      <c r="A884" s="684"/>
      <c r="B884" s="684"/>
      <c r="C884" s="684"/>
      <c r="D884" s="684"/>
      <c r="E884" s="684"/>
      <c r="F884" s="684"/>
      <c r="G884" s="684"/>
      <c r="H884" s="684"/>
      <c r="I884" s="684"/>
      <c r="J884" s="684"/>
      <c r="K884" s="684"/>
      <c r="L884" s="684"/>
      <c r="M884" s="684"/>
      <c r="N884" s="684"/>
      <c r="O884" s="684"/>
      <c r="P884" s="684"/>
      <c r="Q884" s="684"/>
      <c r="R884" s="684"/>
      <c r="S884" s="684"/>
      <c r="T884" s="684"/>
      <c r="U884" s="684"/>
      <c r="V884" s="684"/>
      <c r="W884" s="684"/>
      <c r="X884" s="684"/>
      <c r="Y884" s="684"/>
      <c r="Z884" s="684"/>
    </row>
    <row r="885" spans="1:26" ht="16.5">
      <c r="A885" s="684"/>
      <c r="B885" s="684"/>
      <c r="C885" s="684"/>
      <c r="D885" s="684"/>
      <c r="E885" s="684"/>
      <c r="F885" s="684"/>
      <c r="G885" s="684"/>
      <c r="H885" s="684"/>
      <c r="I885" s="684"/>
      <c r="J885" s="684"/>
      <c r="K885" s="684"/>
      <c r="L885" s="684"/>
      <c r="M885" s="684"/>
      <c r="N885" s="684"/>
      <c r="O885" s="684"/>
      <c r="P885" s="684"/>
      <c r="Q885" s="684"/>
      <c r="R885" s="684"/>
      <c r="S885" s="684"/>
      <c r="T885" s="684"/>
      <c r="U885" s="684"/>
      <c r="V885" s="684"/>
      <c r="W885" s="684"/>
      <c r="X885" s="684"/>
      <c r="Y885" s="684"/>
      <c r="Z885" s="684"/>
    </row>
    <row r="886" spans="1:26" ht="16.5">
      <c r="A886" s="684"/>
      <c r="B886" s="684"/>
      <c r="C886" s="684"/>
      <c r="D886" s="684"/>
      <c r="E886" s="684"/>
      <c r="F886" s="684"/>
      <c r="G886" s="684"/>
      <c r="H886" s="684"/>
      <c r="I886" s="684"/>
      <c r="J886" s="684"/>
      <c r="K886" s="684"/>
      <c r="L886" s="684"/>
      <c r="M886" s="684"/>
      <c r="N886" s="684"/>
      <c r="O886" s="684"/>
      <c r="P886" s="684"/>
      <c r="Q886" s="684"/>
      <c r="R886" s="684"/>
      <c r="S886" s="684"/>
      <c r="T886" s="684"/>
      <c r="U886" s="684"/>
      <c r="V886" s="684"/>
      <c r="W886" s="684"/>
      <c r="X886" s="684"/>
      <c r="Y886" s="684"/>
      <c r="Z886" s="684"/>
    </row>
    <row r="887" spans="1:26" ht="16.5">
      <c r="A887" s="684"/>
      <c r="B887" s="684"/>
      <c r="C887" s="684"/>
      <c r="D887" s="684"/>
      <c r="E887" s="684"/>
      <c r="F887" s="684"/>
      <c r="G887" s="684"/>
      <c r="H887" s="684"/>
      <c r="I887" s="684"/>
      <c r="J887" s="684"/>
      <c r="K887" s="684"/>
      <c r="L887" s="684"/>
      <c r="M887" s="684"/>
      <c r="N887" s="684"/>
      <c r="O887" s="684"/>
      <c r="P887" s="684"/>
      <c r="Q887" s="684"/>
      <c r="R887" s="684"/>
      <c r="S887" s="684"/>
      <c r="T887" s="684"/>
      <c r="U887" s="684"/>
      <c r="V887" s="684"/>
      <c r="W887" s="684"/>
      <c r="X887" s="684"/>
      <c r="Y887" s="684"/>
      <c r="Z887" s="684"/>
    </row>
    <row r="888" spans="1:26" ht="16.5">
      <c r="A888" s="684"/>
      <c r="B888" s="684"/>
      <c r="C888" s="684"/>
      <c r="D888" s="684"/>
      <c r="E888" s="684"/>
      <c r="F888" s="684"/>
      <c r="G888" s="684"/>
      <c r="H888" s="684"/>
      <c r="I888" s="684"/>
      <c r="J888" s="684"/>
      <c r="K888" s="684"/>
      <c r="L888" s="684"/>
      <c r="M888" s="684"/>
      <c r="N888" s="684"/>
      <c r="O888" s="684"/>
      <c r="P888" s="684"/>
      <c r="Q888" s="684"/>
      <c r="R888" s="684"/>
      <c r="S888" s="684"/>
      <c r="T888" s="684"/>
      <c r="U888" s="684"/>
      <c r="V888" s="684"/>
      <c r="W888" s="684"/>
      <c r="X888" s="684"/>
      <c r="Y888" s="684"/>
      <c r="Z888" s="684"/>
    </row>
    <row r="889" spans="1:26" ht="16.5">
      <c r="A889" s="684"/>
      <c r="B889" s="684"/>
      <c r="C889" s="684"/>
      <c r="D889" s="684"/>
      <c r="E889" s="684"/>
      <c r="F889" s="684"/>
      <c r="G889" s="684"/>
      <c r="H889" s="684"/>
      <c r="I889" s="684"/>
      <c r="J889" s="684"/>
      <c r="K889" s="684"/>
      <c r="L889" s="684"/>
      <c r="M889" s="684"/>
      <c r="N889" s="684"/>
      <c r="O889" s="684"/>
      <c r="P889" s="684"/>
      <c r="Q889" s="684"/>
      <c r="R889" s="684"/>
      <c r="S889" s="684"/>
      <c r="T889" s="684"/>
      <c r="U889" s="684"/>
      <c r="V889" s="684"/>
      <c r="W889" s="684"/>
      <c r="X889" s="684"/>
      <c r="Y889" s="684"/>
      <c r="Z889" s="684"/>
    </row>
    <row r="890" spans="1:26" ht="16.5">
      <c r="A890" s="684"/>
      <c r="B890" s="684"/>
      <c r="C890" s="684"/>
      <c r="D890" s="684"/>
      <c r="E890" s="684"/>
      <c r="F890" s="684"/>
      <c r="G890" s="684"/>
      <c r="H890" s="684"/>
      <c r="I890" s="684"/>
      <c r="J890" s="684"/>
      <c r="K890" s="684"/>
      <c r="L890" s="684"/>
      <c r="M890" s="684"/>
      <c r="N890" s="684"/>
      <c r="O890" s="684"/>
      <c r="P890" s="684"/>
      <c r="Q890" s="684"/>
      <c r="R890" s="684"/>
      <c r="S890" s="684"/>
      <c r="T890" s="684"/>
      <c r="U890" s="684"/>
      <c r="V890" s="684"/>
      <c r="W890" s="684"/>
      <c r="X890" s="684"/>
      <c r="Y890" s="684"/>
      <c r="Z890" s="684"/>
    </row>
    <row r="891" spans="1:26" ht="16.5">
      <c r="A891" s="684"/>
      <c r="B891" s="684"/>
      <c r="C891" s="684"/>
      <c r="D891" s="684"/>
      <c r="E891" s="684"/>
      <c r="F891" s="684"/>
      <c r="G891" s="684"/>
      <c r="H891" s="684"/>
      <c r="I891" s="684"/>
      <c r="J891" s="684"/>
      <c r="K891" s="684"/>
      <c r="L891" s="684"/>
      <c r="M891" s="684"/>
      <c r="N891" s="684"/>
      <c r="O891" s="684"/>
      <c r="P891" s="684"/>
      <c r="Q891" s="684"/>
      <c r="R891" s="684"/>
      <c r="S891" s="684"/>
      <c r="T891" s="684"/>
      <c r="U891" s="684"/>
      <c r="V891" s="684"/>
      <c r="W891" s="684"/>
      <c r="X891" s="684"/>
      <c r="Y891" s="684"/>
      <c r="Z891" s="684"/>
    </row>
    <row r="892" spans="1:26" ht="16.5">
      <c r="A892" s="684"/>
      <c r="B892" s="684"/>
      <c r="C892" s="684"/>
      <c r="D892" s="684"/>
      <c r="E892" s="684"/>
      <c r="F892" s="684"/>
      <c r="G892" s="684"/>
      <c r="H892" s="684"/>
      <c r="I892" s="684"/>
      <c r="J892" s="684"/>
      <c r="K892" s="684"/>
      <c r="L892" s="684"/>
      <c r="M892" s="684"/>
      <c r="N892" s="684"/>
      <c r="O892" s="684"/>
      <c r="P892" s="684"/>
      <c r="Q892" s="684"/>
      <c r="R892" s="684"/>
      <c r="S892" s="684"/>
      <c r="T892" s="684"/>
      <c r="U892" s="684"/>
      <c r="V892" s="684"/>
      <c r="W892" s="684"/>
      <c r="X892" s="684"/>
      <c r="Y892" s="684"/>
      <c r="Z892" s="684"/>
    </row>
    <row r="893" spans="1:26" ht="16.5">
      <c r="A893" s="684"/>
      <c r="B893" s="684"/>
      <c r="C893" s="684"/>
      <c r="D893" s="684"/>
      <c r="E893" s="684"/>
      <c r="F893" s="684"/>
      <c r="G893" s="684"/>
      <c r="H893" s="684"/>
      <c r="I893" s="684"/>
      <c r="J893" s="684"/>
      <c r="K893" s="684"/>
      <c r="L893" s="684"/>
      <c r="M893" s="684"/>
      <c r="N893" s="684"/>
      <c r="O893" s="684"/>
      <c r="P893" s="684"/>
      <c r="Q893" s="684"/>
      <c r="R893" s="684"/>
      <c r="S893" s="684"/>
      <c r="T893" s="684"/>
      <c r="U893" s="684"/>
      <c r="V893" s="684"/>
      <c r="W893" s="684"/>
      <c r="X893" s="684"/>
      <c r="Y893" s="684"/>
      <c r="Z893" s="684"/>
    </row>
    <row r="894" spans="1:26" ht="16.5">
      <c r="A894" s="684"/>
      <c r="B894" s="684"/>
      <c r="C894" s="684"/>
      <c r="D894" s="684"/>
      <c r="E894" s="684"/>
      <c r="F894" s="684"/>
      <c r="G894" s="684"/>
      <c r="H894" s="684"/>
      <c r="I894" s="684"/>
      <c r="J894" s="684"/>
      <c r="K894" s="684"/>
      <c r="L894" s="684"/>
      <c r="M894" s="684"/>
      <c r="N894" s="684"/>
      <c r="O894" s="684"/>
      <c r="P894" s="684"/>
      <c r="Q894" s="684"/>
      <c r="R894" s="684"/>
      <c r="S894" s="684"/>
      <c r="T894" s="684"/>
      <c r="U894" s="684"/>
      <c r="V894" s="684"/>
      <c r="W894" s="684"/>
      <c r="X894" s="684"/>
      <c r="Y894" s="684"/>
      <c r="Z894" s="684"/>
    </row>
    <row r="895" spans="1:26" ht="16.5">
      <c r="A895" s="684"/>
      <c r="B895" s="684"/>
      <c r="C895" s="684"/>
      <c r="D895" s="684"/>
      <c r="E895" s="684"/>
      <c r="F895" s="684"/>
      <c r="G895" s="684"/>
      <c r="H895" s="684"/>
      <c r="I895" s="684"/>
      <c r="J895" s="684"/>
      <c r="K895" s="684"/>
      <c r="L895" s="684"/>
      <c r="M895" s="684"/>
      <c r="N895" s="684"/>
      <c r="O895" s="684"/>
      <c r="P895" s="684"/>
      <c r="Q895" s="684"/>
      <c r="R895" s="684"/>
      <c r="S895" s="684"/>
      <c r="T895" s="684"/>
      <c r="U895" s="684"/>
      <c r="V895" s="684"/>
      <c r="W895" s="684"/>
      <c r="X895" s="684"/>
      <c r="Y895" s="684"/>
      <c r="Z895" s="684"/>
    </row>
    <row r="896" spans="1:26" ht="16.5">
      <c r="A896" s="684"/>
      <c r="B896" s="684"/>
      <c r="C896" s="684"/>
      <c r="D896" s="684"/>
      <c r="E896" s="684"/>
      <c r="F896" s="684"/>
      <c r="G896" s="684"/>
      <c r="H896" s="684"/>
      <c r="I896" s="684"/>
      <c r="J896" s="684"/>
      <c r="K896" s="684"/>
      <c r="L896" s="684"/>
      <c r="M896" s="684"/>
      <c r="N896" s="684"/>
      <c r="O896" s="684"/>
      <c r="P896" s="684"/>
      <c r="Q896" s="684"/>
      <c r="R896" s="684"/>
      <c r="S896" s="684"/>
      <c r="T896" s="684"/>
      <c r="U896" s="684"/>
      <c r="V896" s="684"/>
      <c r="W896" s="684"/>
      <c r="X896" s="684"/>
      <c r="Y896" s="684"/>
      <c r="Z896" s="684"/>
    </row>
    <row r="897" spans="1:26" ht="16.5">
      <c r="A897" s="684"/>
      <c r="B897" s="684"/>
      <c r="C897" s="684"/>
      <c r="D897" s="684"/>
      <c r="E897" s="684"/>
      <c r="F897" s="684"/>
      <c r="G897" s="684"/>
      <c r="H897" s="684"/>
      <c r="I897" s="684"/>
      <c r="J897" s="684"/>
      <c r="K897" s="684"/>
      <c r="L897" s="684"/>
      <c r="M897" s="684"/>
      <c r="N897" s="684"/>
      <c r="O897" s="684"/>
      <c r="P897" s="684"/>
      <c r="Q897" s="684"/>
      <c r="R897" s="684"/>
      <c r="S897" s="684"/>
      <c r="T897" s="684"/>
      <c r="U897" s="684"/>
      <c r="V897" s="684"/>
      <c r="W897" s="684"/>
      <c r="X897" s="684"/>
      <c r="Y897" s="684"/>
      <c r="Z897" s="684"/>
    </row>
    <row r="898" spans="1:26" ht="16.5">
      <c r="A898" s="684"/>
      <c r="B898" s="684"/>
      <c r="C898" s="684"/>
      <c r="D898" s="684"/>
      <c r="E898" s="684"/>
      <c r="F898" s="684"/>
      <c r="G898" s="684"/>
      <c r="H898" s="684"/>
      <c r="I898" s="684"/>
      <c r="J898" s="684"/>
      <c r="K898" s="684"/>
      <c r="L898" s="684"/>
      <c r="M898" s="684"/>
      <c r="N898" s="684"/>
      <c r="O898" s="684"/>
      <c r="P898" s="684"/>
      <c r="Q898" s="684"/>
      <c r="R898" s="684"/>
      <c r="S898" s="684"/>
      <c r="T898" s="684"/>
      <c r="U898" s="684"/>
      <c r="V898" s="684"/>
      <c r="W898" s="684"/>
      <c r="X898" s="684"/>
      <c r="Y898" s="684"/>
      <c r="Z898" s="684"/>
    </row>
    <row r="899" spans="1:26" ht="16.5">
      <c r="A899" s="684"/>
      <c r="B899" s="684"/>
      <c r="C899" s="684"/>
      <c r="D899" s="684"/>
      <c r="E899" s="684"/>
      <c r="F899" s="684"/>
      <c r="G899" s="684"/>
      <c r="H899" s="684"/>
      <c r="I899" s="684"/>
      <c r="J899" s="684"/>
      <c r="K899" s="684"/>
      <c r="L899" s="684"/>
      <c r="M899" s="684"/>
      <c r="N899" s="684"/>
      <c r="O899" s="684"/>
      <c r="P899" s="684"/>
      <c r="Q899" s="684"/>
      <c r="R899" s="684"/>
      <c r="S899" s="684"/>
      <c r="T899" s="684"/>
      <c r="U899" s="684"/>
      <c r="V899" s="684"/>
      <c r="W899" s="684"/>
      <c r="X899" s="684"/>
      <c r="Y899" s="684"/>
      <c r="Z899" s="684"/>
    </row>
    <row r="900" spans="1:26" ht="16.5">
      <c r="A900" s="684"/>
      <c r="B900" s="684"/>
      <c r="C900" s="684"/>
      <c r="D900" s="684"/>
      <c r="E900" s="684"/>
      <c r="F900" s="684"/>
      <c r="G900" s="684"/>
      <c r="H900" s="684"/>
      <c r="I900" s="684"/>
      <c r="J900" s="684"/>
      <c r="K900" s="684"/>
      <c r="L900" s="684"/>
      <c r="M900" s="684"/>
      <c r="N900" s="684"/>
      <c r="O900" s="684"/>
      <c r="P900" s="684"/>
      <c r="Q900" s="684"/>
      <c r="R900" s="684"/>
      <c r="S900" s="684"/>
      <c r="T900" s="684"/>
      <c r="U900" s="684"/>
      <c r="V900" s="684"/>
      <c r="W900" s="684"/>
      <c r="X900" s="684"/>
      <c r="Y900" s="684"/>
      <c r="Z900" s="684"/>
    </row>
    <row r="901" spans="1:26" ht="16.5">
      <c r="A901" s="684"/>
      <c r="B901" s="684"/>
      <c r="C901" s="684"/>
      <c r="D901" s="684"/>
      <c r="E901" s="684"/>
      <c r="F901" s="684"/>
      <c r="G901" s="684"/>
      <c r="H901" s="684"/>
      <c r="I901" s="684"/>
      <c r="J901" s="684"/>
      <c r="K901" s="684"/>
      <c r="L901" s="684"/>
      <c r="M901" s="684"/>
      <c r="N901" s="684"/>
      <c r="O901" s="684"/>
      <c r="P901" s="684"/>
      <c r="Q901" s="684"/>
      <c r="R901" s="684"/>
      <c r="S901" s="684"/>
      <c r="T901" s="684"/>
      <c r="U901" s="684"/>
      <c r="V901" s="684"/>
      <c r="W901" s="684"/>
      <c r="X901" s="684"/>
      <c r="Y901" s="684"/>
      <c r="Z901" s="684"/>
    </row>
    <row r="902" spans="1:26" ht="16.5">
      <c r="A902" s="684"/>
      <c r="B902" s="684"/>
      <c r="C902" s="684"/>
      <c r="D902" s="684"/>
      <c r="E902" s="684"/>
      <c r="F902" s="684"/>
      <c r="G902" s="684"/>
      <c r="H902" s="684"/>
      <c r="I902" s="684"/>
      <c r="J902" s="684"/>
      <c r="K902" s="684"/>
      <c r="L902" s="684"/>
      <c r="M902" s="684"/>
      <c r="N902" s="684"/>
      <c r="O902" s="684"/>
      <c r="P902" s="684"/>
      <c r="Q902" s="684"/>
      <c r="R902" s="684"/>
      <c r="S902" s="684"/>
      <c r="T902" s="684"/>
      <c r="U902" s="684"/>
      <c r="V902" s="684"/>
      <c r="W902" s="684"/>
      <c r="X902" s="684"/>
      <c r="Y902" s="684"/>
      <c r="Z902" s="684"/>
    </row>
    <row r="903" spans="1:26" ht="16.5">
      <c r="A903" s="684"/>
      <c r="B903" s="684"/>
      <c r="C903" s="684"/>
      <c r="D903" s="684"/>
      <c r="E903" s="684"/>
      <c r="F903" s="684"/>
      <c r="G903" s="684"/>
      <c r="H903" s="684"/>
      <c r="I903" s="684"/>
      <c r="J903" s="684"/>
      <c r="K903" s="684"/>
      <c r="L903" s="684"/>
      <c r="M903" s="684"/>
      <c r="N903" s="684"/>
      <c r="O903" s="684"/>
      <c r="P903" s="684"/>
      <c r="Q903" s="684"/>
      <c r="R903" s="684"/>
      <c r="S903" s="684"/>
      <c r="T903" s="684"/>
      <c r="U903" s="684"/>
      <c r="V903" s="684"/>
      <c r="W903" s="684"/>
      <c r="X903" s="684"/>
      <c r="Y903" s="684"/>
      <c r="Z903" s="684"/>
    </row>
    <row r="904" spans="1:26" ht="16.5">
      <c r="A904" s="684"/>
      <c r="B904" s="684"/>
      <c r="C904" s="684"/>
      <c r="D904" s="684"/>
      <c r="E904" s="684"/>
      <c r="F904" s="684"/>
      <c r="G904" s="684"/>
      <c r="H904" s="684"/>
      <c r="I904" s="684"/>
      <c r="J904" s="684"/>
      <c r="K904" s="684"/>
      <c r="L904" s="684"/>
      <c r="M904" s="684"/>
      <c r="N904" s="684"/>
      <c r="O904" s="684"/>
      <c r="P904" s="684"/>
      <c r="Q904" s="684"/>
      <c r="R904" s="684"/>
      <c r="S904" s="684"/>
      <c r="T904" s="684"/>
      <c r="U904" s="684"/>
      <c r="V904" s="684"/>
      <c r="W904" s="684"/>
      <c r="X904" s="684"/>
      <c r="Y904" s="684"/>
      <c r="Z904" s="684"/>
    </row>
    <row r="905" spans="1:26" ht="16.5">
      <c r="A905" s="684"/>
      <c r="B905" s="684"/>
      <c r="C905" s="684"/>
      <c r="D905" s="684"/>
      <c r="E905" s="684"/>
      <c r="F905" s="684"/>
      <c r="G905" s="684"/>
      <c r="H905" s="684"/>
      <c r="I905" s="684"/>
      <c r="J905" s="684"/>
      <c r="K905" s="684"/>
      <c r="L905" s="684"/>
      <c r="M905" s="684"/>
      <c r="N905" s="684"/>
      <c r="O905" s="684"/>
      <c r="P905" s="684"/>
      <c r="Q905" s="684"/>
      <c r="R905" s="684"/>
      <c r="S905" s="684"/>
      <c r="T905" s="684"/>
      <c r="U905" s="684"/>
      <c r="V905" s="684"/>
      <c r="W905" s="684"/>
      <c r="X905" s="684"/>
      <c r="Y905" s="684"/>
      <c r="Z905" s="684"/>
    </row>
    <row r="906" spans="1:26" ht="16.5">
      <c r="A906" s="684"/>
      <c r="B906" s="684"/>
      <c r="C906" s="684"/>
      <c r="D906" s="684"/>
      <c r="E906" s="684"/>
      <c r="F906" s="684"/>
      <c r="G906" s="684"/>
      <c r="H906" s="684"/>
      <c r="I906" s="684"/>
      <c r="J906" s="684"/>
      <c r="K906" s="684"/>
      <c r="L906" s="684"/>
      <c r="M906" s="684"/>
      <c r="N906" s="684"/>
      <c r="O906" s="684"/>
      <c r="P906" s="684"/>
      <c r="Q906" s="684"/>
      <c r="R906" s="684"/>
      <c r="S906" s="684"/>
      <c r="T906" s="684"/>
      <c r="U906" s="684"/>
      <c r="V906" s="684"/>
      <c r="W906" s="684"/>
      <c r="X906" s="684"/>
      <c r="Y906" s="684"/>
      <c r="Z906" s="684"/>
    </row>
    <row r="907" spans="1:26" ht="16.5">
      <c r="A907" s="684"/>
      <c r="B907" s="684"/>
      <c r="C907" s="684"/>
      <c r="D907" s="684"/>
      <c r="E907" s="684"/>
      <c r="F907" s="684"/>
      <c r="G907" s="684"/>
      <c r="H907" s="684"/>
      <c r="I907" s="684"/>
      <c r="J907" s="684"/>
      <c r="K907" s="684"/>
      <c r="L907" s="684"/>
      <c r="M907" s="684"/>
      <c r="N907" s="684"/>
      <c r="O907" s="684"/>
      <c r="P907" s="684"/>
      <c r="Q907" s="684"/>
      <c r="R907" s="684"/>
      <c r="S907" s="684"/>
      <c r="T907" s="684"/>
      <c r="U907" s="684"/>
      <c r="V907" s="684"/>
      <c r="W907" s="684"/>
      <c r="X907" s="684"/>
      <c r="Y907" s="684"/>
      <c r="Z907" s="684"/>
    </row>
    <row r="908" spans="1:26" ht="16.5">
      <c r="A908" s="684"/>
      <c r="B908" s="684"/>
      <c r="C908" s="684"/>
      <c r="D908" s="684"/>
      <c r="E908" s="684"/>
      <c r="F908" s="684"/>
      <c r="G908" s="684"/>
      <c r="H908" s="684"/>
      <c r="I908" s="684"/>
      <c r="J908" s="684"/>
      <c r="K908" s="684"/>
      <c r="L908" s="684"/>
      <c r="M908" s="684"/>
      <c r="N908" s="684"/>
      <c r="O908" s="684"/>
      <c r="P908" s="684"/>
      <c r="Q908" s="684"/>
      <c r="R908" s="684"/>
      <c r="S908" s="684"/>
      <c r="T908" s="684"/>
      <c r="U908" s="684"/>
      <c r="V908" s="684"/>
      <c r="W908" s="684"/>
      <c r="X908" s="684"/>
      <c r="Y908" s="684"/>
      <c r="Z908" s="684"/>
    </row>
    <row r="909" spans="1:26" ht="16.5">
      <c r="A909" s="684"/>
      <c r="B909" s="684"/>
      <c r="C909" s="684"/>
      <c r="D909" s="684"/>
      <c r="E909" s="684"/>
      <c r="F909" s="684"/>
      <c r="G909" s="684"/>
      <c r="H909" s="684"/>
      <c r="I909" s="684"/>
      <c r="J909" s="684"/>
      <c r="K909" s="684"/>
      <c r="L909" s="684"/>
      <c r="M909" s="684"/>
      <c r="N909" s="684"/>
      <c r="O909" s="684"/>
      <c r="P909" s="684"/>
      <c r="Q909" s="684"/>
      <c r="R909" s="684"/>
      <c r="S909" s="684"/>
      <c r="T909" s="684"/>
      <c r="U909" s="684"/>
      <c r="V909" s="684"/>
      <c r="W909" s="684"/>
      <c r="X909" s="684"/>
      <c r="Y909" s="684"/>
      <c r="Z909" s="684"/>
    </row>
    <row r="910" spans="1:26" ht="16.5">
      <c r="A910" s="684"/>
      <c r="B910" s="684"/>
      <c r="C910" s="684"/>
      <c r="D910" s="684"/>
      <c r="E910" s="684"/>
      <c r="F910" s="684"/>
      <c r="G910" s="684"/>
      <c r="H910" s="684"/>
      <c r="I910" s="684"/>
      <c r="J910" s="684"/>
      <c r="K910" s="684"/>
      <c r="L910" s="684"/>
      <c r="M910" s="684"/>
      <c r="N910" s="684"/>
      <c r="O910" s="684"/>
      <c r="P910" s="684"/>
      <c r="Q910" s="684"/>
      <c r="R910" s="684"/>
      <c r="S910" s="684"/>
      <c r="T910" s="684"/>
      <c r="U910" s="684"/>
      <c r="V910" s="684"/>
      <c r="W910" s="684"/>
      <c r="X910" s="684"/>
      <c r="Y910" s="684"/>
      <c r="Z910" s="684"/>
    </row>
    <row r="911" spans="1:26" ht="16.5">
      <c r="A911" s="684"/>
      <c r="B911" s="684"/>
      <c r="C911" s="684"/>
      <c r="D911" s="684"/>
      <c r="E911" s="684"/>
      <c r="F911" s="684"/>
      <c r="G911" s="684"/>
      <c r="H911" s="684"/>
      <c r="I911" s="684"/>
      <c r="J911" s="684"/>
      <c r="K911" s="684"/>
      <c r="L911" s="684"/>
      <c r="M911" s="684"/>
      <c r="N911" s="684"/>
      <c r="O911" s="684"/>
      <c r="P911" s="684"/>
      <c r="Q911" s="684"/>
      <c r="R911" s="684"/>
      <c r="S911" s="684"/>
      <c r="T911" s="684"/>
      <c r="U911" s="684"/>
      <c r="V911" s="684"/>
      <c r="W911" s="684"/>
      <c r="X911" s="684"/>
      <c r="Y911" s="684"/>
      <c r="Z911" s="684"/>
    </row>
    <row r="912" spans="1:26" ht="16.5">
      <c r="A912" s="684"/>
      <c r="B912" s="684"/>
      <c r="C912" s="684"/>
      <c r="D912" s="684"/>
      <c r="E912" s="684"/>
      <c r="F912" s="684"/>
      <c r="G912" s="684"/>
      <c r="H912" s="684"/>
      <c r="I912" s="684"/>
      <c r="J912" s="684"/>
      <c r="K912" s="684"/>
      <c r="L912" s="684"/>
      <c r="M912" s="684"/>
      <c r="N912" s="684"/>
      <c r="O912" s="684"/>
      <c r="P912" s="684"/>
      <c r="Q912" s="684"/>
      <c r="R912" s="684"/>
      <c r="S912" s="684"/>
      <c r="T912" s="684"/>
      <c r="U912" s="684"/>
      <c r="V912" s="684"/>
      <c r="W912" s="684"/>
      <c r="X912" s="684"/>
      <c r="Y912" s="684"/>
      <c r="Z912" s="684"/>
    </row>
    <row r="913" spans="1:26" ht="16.5">
      <c r="A913" s="684"/>
      <c r="B913" s="684"/>
      <c r="C913" s="684"/>
      <c r="D913" s="684"/>
      <c r="E913" s="684"/>
      <c r="F913" s="684"/>
      <c r="G913" s="684"/>
      <c r="H913" s="684"/>
      <c r="I913" s="684"/>
      <c r="J913" s="684"/>
      <c r="K913" s="684"/>
      <c r="L913" s="684"/>
      <c r="M913" s="684"/>
      <c r="N913" s="684"/>
      <c r="O913" s="684"/>
      <c r="P913" s="684"/>
      <c r="Q913" s="684"/>
      <c r="R913" s="684"/>
      <c r="S913" s="684"/>
      <c r="T913" s="684"/>
      <c r="U913" s="684"/>
      <c r="V913" s="684"/>
      <c r="W913" s="684"/>
      <c r="X913" s="684"/>
      <c r="Y913" s="684"/>
      <c r="Z913" s="684"/>
    </row>
    <row r="914" spans="1:26" ht="16.5">
      <c r="A914" s="684"/>
      <c r="B914" s="684"/>
      <c r="C914" s="684"/>
      <c r="D914" s="684"/>
      <c r="E914" s="684"/>
      <c r="F914" s="684"/>
      <c r="G914" s="684"/>
      <c r="H914" s="684"/>
      <c r="I914" s="684"/>
      <c r="J914" s="684"/>
      <c r="K914" s="684"/>
      <c r="L914" s="684"/>
      <c r="M914" s="684"/>
      <c r="N914" s="684"/>
      <c r="O914" s="684"/>
      <c r="P914" s="684"/>
      <c r="Q914" s="684"/>
      <c r="R914" s="684"/>
      <c r="S914" s="684"/>
      <c r="T914" s="684"/>
      <c r="U914" s="684"/>
      <c r="V914" s="684"/>
      <c r="W914" s="684"/>
      <c r="X914" s="684"/>
      <c r="Y914" s="684"/>
      <c r="Z914" s="684"/>
    </row>
    <row r="915" spans="1:26" ht="16.5">
      <c r="A915" s="684"/>
      <c r="B915" s="684"/>
      <c r="C915" s="684"/>
      <c r="D915" s="684"/>
      <c r="E915" s="684"/>
      <c r="F915" s="684"/>
      <c r="G915" s="684"/>
      <c r="H915" s="684"/>
      <c r="I915" s="684"/>
      <c r="J915" s="684"/>
      <c r="K915" s="684"/>
      <c r="L915" s="684"/>
      <c r="M915" s="684"/>
      <c r="N915" s="684"/>
      <c r="O915" s="684"/>
      <c r="P915" s="684"/>
      <c r="Q915" s="684"/>
      <c r="R915" s="684"/>
      <c r="S915" s="684"/>
      <c r="T915" s="684"/>
      <c r="U915" s="684"/>
      <c r="V915" s="684"/>
      <c r="W915" s="684"/>
      <c r="X915" s="684"/>
      <c r="Y915" s="684"/>
      <c r="Z915" s="684"/>
    </row>
    <row r="916" spans="1:26" ht="16.5">
      <c r="A916" s="684"/>
      <c r="B916" s="684"/>
      <c r="C916" s="684"/>
      <c r="D916" s="684"/>
      <c r="E916" s="684"/>
      <c r="F916" s="684"/>
      <c r="G916" s="684"/>
      <c r="H916" s="684"/>
      <c r="I916" s="684"/>
      <c r="J916" s="684"/>
      <c r="K916" s="684"/>
      <c r="L916" s="684"/>
      <c r="M916" s="684"/>
      <c r="N916" s="684"/>
      <c r="O916" s="684"/>
      <c r="P916" s="684"/>
      <c r="Q916" s="684"/>
      <c r="R916" s="684"/>
      <c r="S916" s="684"/>
      <c r="T916" s="684"/>
      <c r="U916" s="684"/>
      <c r="V916" s="684"/>
      <c r="W916" s="684"/>
      <c r="X916" s="684"/>
      <c r="Y916" s="684"/>
      <c r="Z916" s="684"/>
    </row>
    <row r="917" spans="1:26" ht="16.5">
      <c r="A917" s="684"/>
      <c r="B917" s="684"/>
      <c r="C917" s="684"/>
      <c r="D917" s="684"/>
      <c r="E917" s="684"/>
      <c r="F917" s="684"/>
      <c r="G917" s="684"/>
      <c r="H917" s="684"/>
      <c r="I917" s="684"/>
      <c r="J917" s="684"/>
      <c r="K917" s="684"/>
      <c r="L917" s="684"/>
      <c r="M917" s="684"/>
      <c r="N917" s="684"/>
      <c r="O917" s="684"/>
      <c r="P917" s="684"/>
      <c r="Q917" s="684"/>
      <c r="R917" s="684"/>
      <c r="S917" s="684"/>
      <c r="T917" s="684"/>
      <c r="U917" s="684"/>
      <c r="V917" s="684"/>
      <c r="W917" s="684"/>
      <c r="X917" s="684"/>
      <c r="Y917" s="684"/>
      <c r="Z917" s="684"/>
    </row>
    <row r="918" spans="1:26" ht="16.5">
      <c r="A918" s="684"/>
      <c r="B918" s="684"/>
      <c r="C918" s="684"/>
      <c r="D918" s="684"/>
      <c r="E918" s="684"/>
      <c r="F918" s="684"/>
      <c r="G918" s="684"/>
      <c r="H918" s="684"/>
      <c r="I918" s="684"/>
      <c r="J918" s="684"/>
      <c r="K918" s="684"/>
      <c r="L918" s="684"/>
      <c r="M918" s="684"/>
      <c r="N918" s="684"/>
      <c r="O918" s="684"/>
      <c r="P918" s="684"/>
      <c r="Q918" s="684"/>
      <c r="R918" s="684"/>
      <c r="S918" s="684"/>
      <c r="T918" s="684"/>
      <c r="U918" s="684"/>
      <c r="V918" s="684"/>
      <c r="W918" s="684"/>
      <c r="X918" s="684"/>
      <c r="Y918" s="684"/>
      <c r="Z918" s="684"/>
    </row>
    <row r="919" spans="1:26" ht="16.5">
      <c r="A919" s="684"/>
      <c r="B919" s="684"/>
      <c r="C919" s="684"/>
      <c r="D919" s="684"/>
      <c r="E919" s="684"/>
      <c r="F919" s="684"/>
      <c r="G919" s="684"/>
      <c r="H919" s="684"/>
      <c r="I919" s="684"/>
      <c r="J919" s="684"/>
      <c r="K919" s="684"/>
      <c r="L919" s="684"/>
      <c r="M919" s="684"/>
      <c r="N919" s="684"/>
      <c r="O919" s="684"/>
      <c r="P919" s="684"/>
      <c r="Q919" s="684"/>
      <c r="R919" s="684"/>
      <c r="S919" s="684"/>
      <c r="T919" s="684"/>
      <c r="U919" s="684"/>
      <c r="V919" s="684"/>
      <c r="W919" s="684"/>
      <c r="X919" s="684"/>
      <c r="Y919" s="684"/>
      <c r="Z919" s="684"/>
    </row>
    <row r="920" spans="1:26" ht="16.5">
      <c r="A920" s="684"/>
      <c r="B920" s="684"/>
      <c r="C920" s="684"/>
      <c r="D920" s="684"/>
      <c r="E920" s="684"/>
      <c r="F920" s="684"/>
      <c r="G920" s="684"/>
      <c r="H920" s="684"/>
      <c r="I920" s="684"/>
      <c r="J920" s="684"/>
      <c r="K920" s="684"/>
      <c r="L920" s="684"/>
      <c r="M920" s="684"/>
      <c r="N920" s="684"/>
      <c r="O920" s="684"/>
      <c r="P920" s="684"/>
      <c r="Q920" s="684"/>
      <c r="R920" s="684"/>
      <c r="S920" s="684"/>
      <c r="T920" s="684"/>
      <c r="U920" s="684"/>
      <c r="V920" s="684"/>
      <c r="W920" s="684"/>
      <c r="X920" s="684"/>
      <c r="Y920" s="684"/>
      <c r="Z920" s="684"/>
    </row>
    <row r="921" spans="1:26" ht="16.5">
      <c r="A921" s="684"/>
      <c r="B921" s="684"/>
      <c r="C921" s="684"/>
      <c r="D921" s="684"/>
      <c r="E921" s="684"/>
      <c r="F921" s="684"/>
      <c r="G921" s="684"/>
      <c r="H921" s="684"/>
      <c r="I921" s="684"/>
      <c r="J921" s="684"/>
      <c r="K921" s="684"/>
      <c r="L921" s="684"/>
      <c r="M921" s="684"/>
      <c r="N921" s="684"/>
      <c r="O921" s="684"/>
      <c r="P921" s="684"/>
      <c r="Q921" s="684"/>
      <c r="R921" s="684"/>
      <c r="S921" s="684"/>
      <c r="T921" s="684"/>
      <c r="U921" s="684"/>
      <c r="V921" s="684"/>
      <c r="W921" s="684"/>
      <c r="X921" s="684"/>
      <c r="Y921" s="684"/>
      <c r="Z921" s="684"/>
    </row>
    <row r="922" spans="1:26" ht="16.5">
      <c r="A922" s="684"/>
      <c r="B922" s="684"/>
      <c r="C922" s="684"/>
      <c r="D922" s="684"/>
      <c r="E922" s="684"/>
      <c r="F922" s="684"/>
      <c r="G922" s="684"/>
      <c r="H922" s="684"/>
      <c r="I922" s="684"/>
      <c r="J922" s="684"/>
      <c r="K922" s="684"/>
      <c r="L922" s="684"/>
      <c r="M922" s="684"/>
      <c r="N922" s="684"/>
      <c r="O922" s="684"/>
      <c r="P922" s="684"/>
      <c r="Q922" s="684"/>
      <c r="R922" s="684"/>
      <c r="S922" s="684"/>
      <c r="T922" s="684"/>
      <c r="U922" s="684"/>
      <c r="V922" s="684"/>
      <c r="W922" s="684"/>
      <c r="X922" s="684"/>
      <c r="Y922" s="684"/>
      <c r="Z922" s="684"/>
    </row>
    <row r="923" spans="1:26" ht="16.5">
      <c r="A923" s="684"/>
      <c r="B923" s="684"/>
      <c r="C923" s="684"/>
      <c r="D923" s="684"/>
      <c r="E923" s="684"/>
      <c r="F923" s="684"/>
      <c r="G923" s="684"/>
      <c r="H923" s="684"/>
      <c r="I923" s="684"/>
      <c r="J923" s="684"/>
      <c r="K923" s="684"/>
      <c r="L923" s="684"/>
      <c r="M923" s="684"/>
      <c r="N923" s="684"/>
      <c r="O923" s="684"/>
      <c r="P923" s="684"/>
      <c r="Q923" s="684"/>
      <c r="R923" s="684"/>
      <c r="S923" s="684"/>
      <c r="T923" s="684"/>
      <c r="U923" s="684"/>
      <c r="V923" s="684"/>
      <c r="W923" s="684"/>
      <c r="X923" s="684"/>
      <c r="Y923" s="684"/>
      <c r="Z923" s="684"/>
    </row>
    <row r="924" spans="1:26" ht="16.5">
      <c r="A924" s="684"/>
      <c r="B924" s="684"/>
      <c r="C924" s="684"/>
      <c r="D924" s="684"/>
      <c r="E924" s="684"/>
      <c r="F924" s="684"/>
      <c r="G924" s="684"/>
      <c r="H924" s="684"/>
      <c r="I924" s="684"/>
      <c r="J924" s="684"/>
      <c r="K924" s="684"/>
      <c r="L924" s="684"/>
      <c r="M924" s="684"/>
      <c r="N924" s="684"/>
      <c r="O924" s="684"/>
      <c r="P924" s="684"/>
      <c r="Q924" s="684"/>
      <c r="R924" s="684"/>
      <c r="S924" s="684"/>
      <c r="T924" s="684"/>
      <c r="U924" s="684"/>
      <c r="V924" s="684"/>
      <c r="W924" s="684"/>
      <c r="X924" s="684"/>
      <c r="Y924" s="684"/>
      <c r="Z924" s="684"/>
    </row>
    <row r="925" spans="1:26" ht="16.5">
      <c r="A925" s="684"/>
      <c r="B925" s="684"/>
      <c r="C925" s="684"/>
      <c r="D925" s="684"/>
      <c r="E925" s="684"/>
      <c r="F925" s="684"/>
      <c r="G925" s="684"/>
      <c r="H925" s="684"/>
      <c r="I925" s="684"/>
      <c r="J925" s="684"/>
      <c r="K925" s="684"/>
      <c r="L925" s="684"/>
      <c r="M925" s="684"/>
      <c r="N925" s="684"/>
      <c r="O925" s="684"/>
      <c r="P925" s="684"/>
      <c r="Q925" s="684"/>
      <c r="R925" s="684"/>
      <c r="S925" s="684"/>
      <c r="T925" s="684"/>
      <c r="U925" s="684"/>
      <c r="V925" s="684"/>
      <c r="W925" s="684"/>
      <c r="X925" s="684"/>
      <c r="Y925" s="684"/>
      <c r="Z925" s="684"/>
    </row>
    <row r="926" spans="1:26" ht="16.5">
      <c r="A926" s="684"/>
      <c r="B926" s="684"/>
      <c r="C926" s="684"/>
      <c r="D926" s="684"/>
      <c r="E926" s="684"/>
      <c r="F926" s="684"/>
      <c r="G926" s="684"/>
      <c r="H926" s="684"/>
      <c r="I926" s="684"/>
      <c r="J926" s="684"/>
      <c r="K926" s="684"/>
      <c r="L926" s="684"/>
      <c r="M926" s="684"/>
      <c r="N926" s="684"/>
      <c r="O926" s="684"/>
      <c r="P926" s="684"/>
      <c r="Q926" s="684"/>
      <c r="R926" s="684"/>
      <c r="S926" s="684"/>
      <c r="T926" s="684"/>
      <c r="U926" s="684"/>
      <c r="V926" s="684"/>
      <c r="W926" s="684"/>
      <c r="X926" s="684"/>
      <c r="Y926" s="684"/>
      <c r="Z926" s="684"/>
    </row>
    <row r="927" spans="1:26" ht="16.5">
      <c r="A927" s="684"/>
      <c r="B927" s="684"/>
      <c r="C927" s="684"/>
      <c r="D927" s="684"/>
      <c r="E927" s="684"/>
      <c r="F927" s="684"/>
      <c r="G927" s="684"/>
      <c r="H927" s="684"/>
      <c r="I927" s="684"/>
      <c r="J927" s="684"/>
      <c r="K927" s="684"/>
      <c r="L927" s="684"/>
      <c r="M927" s="684"/>
      <c r="N927" s="684"/>
      <c r="O927" s="684"/>
      <c r="P927" s="684"/>
      <c r="Q927" s="684"/>
      <c r="R927" s="684"/>
      <c r="S927" s="684"/>
      <c r="T927" s="684"/>
      <c r="U927" s="684"/>
      <c r="V927" s="684"/>
      <c r="W927" s="684"/>
      <c r="X927" s="684"/>
      <c r="Y927" s="684"/>
      <c r="Z927" s="684"/>
    </row>
    <row r="928" spans="1:26" ht="16.5">
      <c r="A928" s="684"/>
      <c r="B928" s="684"/>
      <c r="C928" s="684"/>
      <c r="D928" s="684"/>
      <c r="E928" s="684"/>
      <c r="F928" s="684"/>
      <c r="G928" s="684"/>
      <c r="H928" s="684"/>
      <c r="I928" s="684"/>
      <c r="J928" s="684"/>
      <c r="K928" s="684"/>
      <c r="L928" s="684"/>
      <c r="M928" s="684"/>
      <c r="N928" s="684"/>
      <c r="O928" s="684"/>
      <c r="P928" s="684"/>
      <c r="Q928" s="684"/>
      <c r="R928" s="684"/>
      <c r="S928" s="684"/>
      <c r="T928" s="684"/>
      <c r="U928" s="684"/>
      <c r="V928" s="684"/>
      <c r="W928" s="684"/>
      <c r="X928" s="684"/>
      <c r="Y928" s="684"/>
      <c r="Z928" s="684"/>
    </row>
    <row r="929" spans="1:26" ht="16.5">
      <c r="A929" s="684"/>
      <c r="B929" s="684"/>
      <c r="C929" s="684"/>
      <c r="D929" s="684"/>
      <c r="E929" s="684"/>
      <c r="F929" s="684"/>
      <c r="G929" s="684"/>
      <c r="H929" s="684"/>
      <c r="I929" s="684"/>
      <c r="J929" s="684"/>
      <c r="K929" s="684"/>
      <c r="L929" s="684"/>
      <c r="M929" s="684"/>
      <c r="N929" s="684"/>
      <c r="O929" s="684"/>
      <c r="P929" s="684"/>
      <c r="Q929" s="684"/>
      <c r="R929" s="684"/>
      <c r="S929" s="684"/>
      <c r="T929" s="684"/>
      <c r="U929" s="684"/>
      <c r="V929" s="684"/>
      <c r="W929" s="684"/>
      <c r="X929" s="684"/>
      <c r="Y929" s="684"/>
      <c r="Z929" s="684"/>
    </row>
    <row r="930" spans="1:26" ht="16.5">
      <c r="A930" s="684"/>
      <c r="B930" s="684"/>
      <c r="C930" s="684"/>
      <c r="D930" s="684"/>
      <c r="E930" s="684"/>
      <c r="F930" s="684"/>
      <c r="G930" s="684"/>
      <c r="H930" s="684"/>
      <c r="I930" s="684"/>
      <c r="J930" s="684"/>
      <c r="K930" s="684"/>
      <c r="L930" s="684"/>
      <c r="M930" s="684"/>
      <c r="N930" s="684"/>
      <c r="O930" s="684"/>
      <c r="P930" s="684"/>
      <c r="Q930" s="684"/>
      <c r="R930" s="684"/>
      <c r="S930" s="684"/>
      <c r="T930" s="684"/>
      <c r="U930" s="684"/>
      <c r="V930" s="684"/>
      <c r="W930" s="684"/>
      <c r="X930" s="684"/>
      <c r="Y930" s="684"/>
      <c r="Z930" s="684"/>
    </row>
    <row r="931" spans="1:26" ht="16.5">
      <c r="A931" s="684"/>
      <c r="B931" s="684"/>
      <c r="C931" s="684"/>
      <c r="D931" s="684"/>
      <c r="E931" s="684"/>
      <c r="F931" s="684"/>
      <c r="G931" s="684"/>
      <c r="H931" s="684"/>
      <c r="I931" s="684"/>
      <c r="J931" s="684"/>
      <c r="K931" s="684"/>
      <c r="L931" s="684"/>
      <c r="M931" s="684"/>
      <c r="N931" s="684"/>
      <c r="O931" s="684"/>
      <c r="P931" s="684"/>
      <c r="Q931" s="684"/>
      <c r="R931" s="684"/>
      <c r="S931" s="684"/>
      <c r="T931" s="684"/>
      <c r="U931" s="684"/>
      <c r="V931" s="684"/>
      <c r="W931" s="684"/>
      <c r="X931" s="684"/>
      <c r="Y931" s="684"/>
      <c r="Z931" s="684"/>
    </row>
    <row r="932" spans="1:26" ht="16.5">
      <c r="A932" s="684"/>
      <c r="B932" s="684"/>
      <c r="C932" s="684"/>
      <c r="D932" s="684"/>
      <c r="E932" s="684"/>
      <c r="F932" s="684"/>
      <c r="G932" s="684"/>
      <c r="H932" s="684"/>
      <c r="I932" s="684"/>
      <c r="J932" s="684"/>
      <c r="K932" s="684"/>
      <c r="L932" s="684"/>
      <c r="M932" s="684"/>
      <c r="N932" s="684"/>
      <c r="O932" s="684"/>
      <c r="P932" s="684"/>
      <c r="Q932" s="684"/>
      <c r="R932" s="684"/>
      <c r="S932" s="684"/>
      <c r="T932" s="684"/>
      <c r="U932" s="684"/>
      <c r="V932" s="684"/>
      <c r="W932" s="684"/>
      <c r="X932" s="684"/>
      <c r="Y932" s="684"/>
      <c r="Z932" s="684"/>
    </row>
    <row r="933" spans="1:26" ht="16.5">
      <c r="A933" s="684"/>
      <c r="B933" s="684"/>
      <c r="C933" s="684"/>
      <c r="D933" s="684"/>
      <c r="E933" s="684"/>
      <c r="F933" s="684"/>
      <c r="G933" s="684"/>
      <c r="H933" s="684"/>
      <c r="I933" s="684"/>
      <c r="J933" s="684"/>
      <c r="K933" s="684"/>
      <c r="L933" s="684"/>
      <c r="M933" s="684"/>
      <c r="N933" s="684"/>
      <c r="O933" s="684"/>
      <c r="P933" s="684"/>
      <c r="Q933" s="684"/>
      <c r="R933" s="684"/>
      <c r="S933" s="684"/>
      <c r="T933" s="684"/>
      <c r="U933" s="684"/>
      <c r="V933" s="684"/>
      <c r="W933" s="684"/>
      <c r="X933" s="684"/>
      <c r="Y933" s="684"/>
      <c r="Z933" s="684"/>
    </row>
    <row r="934" spans="1:26" ht="16.5">
      <c r="A934" s="684"/>
      <c r="B934" s="684"/>
      <c r="C934" s="684"/>
      <c r="D934" s="684"/>
      <c r="E934" s="684"/>
      <c r="F934" s="684"/>
      <c r="G934" s="684"/>
      <c r="H934" s="684"/>
      <c r="I934" s="684"/>
      <c r="J934" s="684"/>
      <c r="K934" s="684"/>
      <c r="L934" s="684"/>
      <c r="M934" s="684"/>
      <c r="N934" s="684"/>
      <c r="O934" s="684"/>
      <c r="P934" s="684"/>
      <c r="Q934" s="684"/>
      <c r="R934" s="684"/>
      <c r="S934" s="684"/>
      <c r="T934" s="684"/>
      <c r="U934" s="684"/>
      <c r="V934" s="684"/>
      <c r="W934" s="684"/>
      <c r="X934" s="684"/>
      <c r="Y934" s="684"/>
      <c r="Z934" s="684"/>
    </row>
    <row r="935" spans="1:26" ht="16.5">
      <c r="A935" s="684"/>
      <c r="B935" s="684"/>
      <c r="C935" s="684"/>
      <c r="D935" s="684"/>
      <c r="E935" s="684"/>
      <c r="F935" s="684"/>
      <c r="G935" s="684"/>
      <c r="H935" s="684"/>
      <c r="I935" s="684"/>
      <c r="J935" s="684"/>
      <c r="K935" s="684"/>
      <c r="L935" s="684"/>
      <c r="M935" s="684"/>
      <c r="N935" s="684"/>
      <c r="O935" s="684"/>
      <c r="P935" s="684"/>
      <c r="Q935" s="684"/>
      <c r="R935" s="684"/>
      <c r="S935" s="684"/>
      <c r="T935" s="684"/>
      <c r="U935" s="684"/>
      <c r="V935" s="684"/>
      <c r="W935" s="684"/>
      <c r="X935" s="684"/>
      <c r="Y935" s="684"/>
      <c r="Z935" s="684"/>
    </row>
    <row r="936" spans="1:26" ht="16.5">
      <c r="A936" s="684"/>
      <c r="B936" s="684"/>
      <c r="C936" s="684"/>
      <c r="D936" s="684"/>
      <c r="E936" s="684"/>
      <c r="F936" s="684"/>
      <c r="G936" s="684"/>
      <c r="H936" s="684"/>
      <c r="I936" s="684"/>
      <c r="J936" s="684"/>
      <c r="K936" s="684"/>
      <c r="L936" s="684"/>
      <c r="M936" s="684"/>
      <c r="N936" s="684"/>
      <c r="O936" s="684"/>
      <c r="P936" s="684"/>
      <c r="Q936" s="684"/>
      <c r="R936" s="684"/>
      <c r="S936" s="684"/>
      <c r="T936" s="684"/>
      <c r="U936" s="684"/>
      <c r="V936" s="684"/>
      <c r="W936" s="684"/>
      <c r="X936" s="684"/>
      <c r="Y936" s="684"/>
      <c r="Z936" s="684"/>
    </row>
    <row r="937" spans="1:26" ht="16.5">
      <c r="A937" s="684"/>
      <c r="B937" s="684"/>
      <c r="C937" s="684"/>
      <c r="D937" s="684"/>
      <c r="E937" s="684"/>
      <c r="F937" s="684"/>
      <c r="G937" s="684"/>
      <c r="H937" s="684"/>
      <c r="I937" s="684"/>
      <c r="J937" s="684"/>
      <c r="K937" s="684"/>
      <c r="L937" s="684"/>
      <c r="M937" s="684"/>
      <c r="N937" s="684"/>
      <c r="O937" s="684"/>
      <c r="P937" s="684"/>
      <c r="Q937" s="684"/>
      <c r="R937" s="684"/>
      <c r="S937" s="684"/>
      <c r="T937" s="684"/>
      <c r="U937" s="684"/>
      <c r="V937" s="684"/>
      <c r="W937" s="684"/>
      <c r="X937" s="684"/>
      <c r="Y937" s="684"/>
      <c r="Z937" s="684"/>
    </row>
    <row r="938" spans="1:26" ht="16.5">
      <c r="A938" s="684"/>
      <c r="B938" s="684"/>
      <c r="C938" s="684"/>
      <c r="D938" s="684"/>
      <c r="E938" s="684"/>
      <c r="F938" s="684"/>
      <c r="G938" s="684"/>
      <c r="H938" s="684"/>
      <c r="I938" s="684"/>
      <c r="J938" s="684"/>
      <c r="K938" s="684"/>
      <c r="L938" s="684"/>
      <c r="M938" s="684"/>
      <c r="N938" s="684"/>
      <c r="O938" s="684"/>
      <c r="P938" s="684"/>
      <c r="Q938" s="684"/>
      <c r="R938" s="684"/>
      <c r="S938" s="684"/>
      <c r="T938" s="684"/>
      <c r="U938" s="684"/>
      <c r="V938" s="684"/>
      <c r="W938" s="684"/>
      <c r="X938" s="684"/>
      <c r="Y938" s="684"/>
      <c r="Z938" s="684"/>
    </row>
    <row r="939" spans="1:26" ht="16.5">
      <c r="A939" s="684"/>
      <c r="B939" s="684"/>
      <c r="C939" s="684"/>
      <c r="D939" s="684"/>
      <c r="E939" s="684"/>
      <c r="F939" s="684"/>
      <c r="G939" s="684"/>
      <c r="H939" s="684"/>
      <c r="I939" s="684"/>
      <c r="J939" s="684"/>
      <c r="K939" s="684"/>
      <c r="L939" s="684"/>
      <c r="M939" s="684"/>
      <c r="N939" s="684"/>
      <c r="O939" s="684"/>
      <c r="P939" s="684"/>
      <c r="Q939" s="684"/>
      <c r="R939" s="684"/>
      <c r="S939" s="684"/>
      <c r="T939" s="684"/>
      <c r="U939" s="684"/>
      <c r="V939" s="684"/>
      <c r="W939" s="684"/>
      <c r="X939" s="684"/>
      <c r="Y939" s="684"/>
      <c r="Z939" s="684"/>
    </row>
    <row r="940" spans="1:26" ht="16.5">
      <c r="A940" s="684"/>
      <c r="B940" s="684"/>
      <c r="C940" s="684"/>
      <c r="D940" s="684"/>
      <c r="E940" s="684"/>
      <c r="F940" s="684"/>
      <c r="G940" s="684"/>
      <c r="H940" s="684"/>
      <c r="I940" s="684"/>
      <c r="J940" s="684"/>
      <c r="K940" s="684"/>
      <c r="L940" s="684"/>
      <c r="M940" s="684"/>
      <c r="N940" s="684"/>
      <c r="O940" s="684"/>
      <c r="P940" s="684"/>
      <c r="Q940" s="684"/>
      <c r="R940" s="684"/>
      <c r="S940" s="684"/>
      <c r="T940" s="684"/>
      <c r="U940" s="684"/>
      <c r="V940" s="684"/>
      <c r="W940" s="684"/>
      <c r="X940" s="684"/>
      <c r="Y940" s="684"/>
      <c r="Z940" s="684"/>
    </row>
    <row r="941" spans="1:26" ht="16.5">
      <c r="A941" s="684"/>
      <c r="B941" s="684"/>
      <c r="C941" s="684"/>
      <c r="D941" s="684"/>
      <c r="E941" s="684"/>
      <c r="F941" s="684"/>
      <c r="G941" s="684"/>
      <c r="H941" s="684"/>
      <c r="I941" s="684"/>
      <c r="J941" s="684"/>
      <c r="K941" s="684"/>
      <c r="L941" s="684"/>
      <c r="M941" s="684"/>
      <c r="N941" s="684"/>
      <c r="O941" s="684"/>
      <c r="P941" s="684"/>
      <c r="Q941" s="684"/>
      <c r="R941" s="684"/>
      <c r="S941" s="684"/>
      <c r="T941" s="684"/>
      <c r="U941" s="684"/>
      <c r="V941" s="684"/>
      <c r="W941" s="684"/>
      <c r="X941" s="684"/>
      <c r="Y941" s="684"/>
      <c r="Z941" s="684"/>
    </row>
    <row r="942" spans="1:26" ht="16.5">
      <c r="A942" s="684"/>
      <c r="B942" s="684"/>
      <c r="C942" s="684"/>
      <c r="D942" s="684"/>
      <c r="E942" s="684"/>
      <c r="F942" s="684"/>
      <c r="G942" s="684"/>
      <c r="H942" s="684"/>
      <c r="I942" s="684"/>
      <c r="J942" s="684"/>
      <c r="K942" s="684"/>
      <c r="L942" s="684"/>
      <c r="M942" s="684"/>
      <c r="N942" s="684"/>
      <c r="O942" s="684"/>
      <c r="P942" s="684"/>
      <c r="Q942" s="684"/>
      <c r="R942" s="684"/>
      <c r="S942" s="684"/>
      <c r="T942" s="684"/>
      <c r="U942" s="684"/>
      <c r="V942" s="684"/>
      <c r="W942" s="684"/>
      <c r="X942" s="684"/>
      <c r="Y942" s="684"/>
      <c r="Z942" s="684"/>
    </row>
    <row r="943" spans="1:26" ht="16.5">
      <c r="A943" s="684"/>
      <c r="B943" s="684"/>
      <c r="C943" s="684"/>
      <c r="D943" s="684"/>
      <c r="E943" s="684"/>
      <c r="F943" s="684"/>
      <c r="G943" s="684"/>
      <c r="H943" s="684"/>
      <c r="I943" s="684"/>
      <c r="J943" s="684"/>
      <c r="K943" s="684"/>
      <c r="L943" s="684"/>
      <c r="M943" s="684"/>
      <c r="N943" s="684"/>
      <c r="O943" s="684"/>
      <c r="P943" s="684"/>
      <c r="Q943" s="684"/>
      <c r="R943" s="684"/>
      <c r="S943" s="684"/>
      <c r="T943" s="684"/>
      <c r="U943" s="684"/>
      <c r="V943" s="684"/>
      <c r="W943" s="684"/>
      <c r="X943" s="684"/>
      <c r="Y943" s="684"/>
      <c r="Z943" s="684"/>
    </row>
    <row r="944" spans="1:26" ht="16.5">
      <c r="A944" s="684"/>
      <c r="B944" s="684"/>
      <c r="C944" s="684"/>
      <c r="D944" s="684"/>
      <c r="E944" s="684"/>
      <c r="F944" s="684"/>
      <c r="G944" s="684"/>
      <c r="H944" s="684"/>
      <c r="I944" s="684"/>
      <c r="J944" s="684"/>
      <c r="K944" s="684"/>
      <c r="L944" s="684"/>
      <c r="M944" s="684"/>
      <c r="N944" s="684"/>
      <c r="O944" s="684"/>
      <c r="P944" s="684"/>
      <c r="Q944" s="684"/>
      <c r="R944" s="684"/>
      <c r="S944" s="684"/>
      <c r="T944" s="684"/>
      <c r="U944" s="684"/>
      <c r="V944" s="684"/>
      <c r="W944" s="684"/>
      <c r="X944" s="684"/>
      <c r="Y944" s="684"/>
      <c r="Z944" s="684"/>
    </row>
    <row r="945" spans="1:26" ht="16.5">
      <c r="A945" s="684"/>
      <c r="B945" s="684"/>
      <c r="C945" s="684"/>
      <c r="D945" s="684"/>
      <c r="E945" s="684"/>
      <c r="F945" s="684"/>
      <c r="G945" s="684"/>
      <c r="H945" s="684"/>
      <c r="I945" s="684"/>
      <c r="J945" s="684"/>
      <c r="K945" s="684"/>
      <c r="L945" s="684"/>
      <c r="M945" s="684"/>
      <c r="N945" s="684"/>
      <c r="O945" s="684"/>
      <c r="P945" s="684"/>
      <c r="Q945" s="684"/>
      <c r="R945" s="684"/>
      <c r="S945" s="684"/>
      <c r="T945" s="684"/>
      <c r="U945" s="684"/>
      <c r="V945" s="684"/>
      <c r="W945" s="684"/>
      <c r="X945" s="684"/>
      <c r="Y945" s="684"/>
      <c r="Z945" s="684"/>
    </row>
    <row r="946" spans="1:26" ht="16.5">
      <c r="A946" s="684"/>
      <c r="B946" s="684"/>
      <c r="C946" s="684"/>
      <c r="D946" s="684"/>
      <c r="E946" s="684"/>
      <c r="F946" s="684"/>
      <c r="G946" s="684"/>
      <c r="H946" s="684"/>
      <c r="I946" s="684"/>
      <c r="J946" s="684"/>
      <c r="K946" s="684"/>
      <c r="L946" s="684"/>
      <c r="M946" s="684"/>
      <c r="N946" s="684"/>
      <c r="O946" s="684"/>
      <c r="P946" s="684"/>
      <c r="Q946" s="684"/>
      <c r="R946" s="684"/>
      <c r="S946" s="684"/>
      <c r="T946" s="684"/>
      <c r="U946" s="684"/>
      <c r="V946" s="684"/>
      <c r="W946" s="684"/>
      <c r="X946" s="684"/>
      <c r="Y946" s="684"/>
      <c r="Z946" s="684"/>
    </row>
    <row r="947" spans="1:26" ht="16.5">
      <c r="A947" s="684"/>
      <c r="B947" s="684"/>
      <c r="C947" s="684"/>
      <c r="D947" s="684"/>
      <c r="E947" s="684"/>
      <c r="F947" s="684"/>
      <c r="G947" s="684"/>
      <c r="H947" s="684"/>
      <c r="I947" s="684"/>
      <c r="J947" s="684"/>
      <c r="K947" s="684"/>
      <c r="L947" s="684"/>
      <c r="M947" s="684"/>
      <c r="N947" s="684"/>
      <c r="O947" s="684"/>
      <c r="P947" s="684"/>
      <c r="Q947" s="684"/>
      <c r="R947" s="684"/>
      <c r="S947" s="684"/>
      <c r="T947" s="684"/>
      <c r="U947" s="684"/>
      <c r="V947" s="684"/>
      <c r="W947" s="684"/>
      <c r="X947" s="684"/>
      <c r="Y947" s="684"/>
      <c r="Z947" s="684"/>
    </row>
    <row r="948" spans="1:26" ht="16.5">
      <c r="A948" s="684"/>
      <c r="B948" s="684"/>
      <c r="C948" s="684"/>
      <c r="D948" s="684"/>
      <c r="E948" s="684"/>
      <c r="F948" s="684"/>
      <c r="G948" s="684"/>
      <c r="H948" s="684"/>
      <c r="I948" s="684"/>
      <c r="J948" s="684"/>
      <c r="K948" s="684"/>
      <c r="L948" s="684"/>
      <c r="M948" s="684"/>
      <c r="N948" s="684"/>
      <c r="O948" s="684"/>
      <c r="P948" s="684"/>
      <c r="Q948" s="684"/>
      <c r="R948" s="684"/>
      <c r="S948" s="684"/>
      <c r="T948" s="684"/>
      <c r="U948" s="684"/>
      <c r="V948" s="684"/>
      <c r="W948" s="684"/>
      <c r="X948" s="684"/>
      <c r="Y948" s="684"/>
      <c r="Z948" s="684"/>
    </row>
    <row r="949" spans="1:26" ht="16.5">
      <c r="A949" s="684"/>
      <c r="B949" s="684"/>
      <c r="C949" s="684"/>
      <c r="D949" s="684"/>
      <c r="E949" s="684"/>
      <c r="F949" s="684"/>
      <c r="G949" s="684"/>
      <c r="H949" s="684"/>
      <c r="I949" s="684"/>
      <c r="J949" s="684"/>
      <c r="K949" s="684"/>
      <c r="L949" s="684"/>
      <c r="M949" s="684"/>
      <c r="N949" s="684"/>
      <c r="O949" s="684"/>
      <c r="P949" s="684"/>
      <c r="Q949" s="684"/>
      <c r="R949" s="684"/>
      <c r="S949" s="684"/>
      <c r="T949" s="684"/>
      <c r="U949" s="684"/>
      <c r="V949" s="684"/>
      <c r="W949" s="684"/>
      <c r="X949" s="684"/>
      <c r="Y949" s="684"/>
      <c r="Z949" s="684"/>
    </row>
    <row r="950" spans="1:26" ht="16.5">
      <c r="A950" s="684"/>
      <c r="B950" s="684"/>
      <c r="C950" s="684"/>
      <c r="D950" s="684"/>
      <c r="E950" s="684"/>
      <c r="F950" s="684"/>
      <c r="G950" s="684"/>
      <c r="H950" s="684"/>
      <c r="I950" s="684"/>
      <c r="J950" s="684"/>
      <c r="K950" s="684"/>
      <c r="L950" s="684"/>
      <c r="M950" s="684"/>
      <c r="N950" s="684"/>
      <c r="O950" s="684"/>
      <c r="P950" s="684"/>
      <c r="Q950" s="684"/>
      <c r="R950" s="684"/>
      <c r="S950" s="684"/>
      <c r="T950" s="684"/>
      <c r="U950" s="684"/>
      <c r="V950" s="684"/>
      <c r="W950" s="684"/>
      <c r="X950" s="684"/>
      <c r="Y950" s="684"/>
      <c r="Z950" s="684"/>
    </row>
    <row r="951" spans="1:26" ht="16.5">
      <c r="A951" s="684"/>
      <c r="B951" s="684"/>
      <c r="C951" s="684"/>
      <c r="D951" s="684"/>
      <c r="E951" s="684"/>
      <c r="F951" s="684"/>
      <c r="G951" s="684"/>
      <c r="H951" s="684"/>
      <c r="I951" s="684"/>
      <c r="J951" s="684"/>
      <c r="K951" s="684"/>
      <c r="L951" s="684"/>
      <c r="M951" s="684"/>
      <c r="N951" s="684"/>
      <c r="O951" s="684"/>
      <c r="P951" s="684"/>
      <c r="Q951" s="684"/>
      <c r="R951" s="684"/>
      <c r="S951" s="684"/>
      <c r="T951" s="684"/>
      <c r="U951" s="684"/>
      <c r="V951" s="684"/>
      <c r="W951" s="684"/>
      <c r="X951" s="684"/>
      <c r="Y951" s="684"/>
      <c r="Z951" s="684"/>
    </row>
    <row r="952" spans="1:26" ht="16.5">
      <c r="A952" s="684"/>
      <c r="B952" s="684"/>
      <c r="C952" s="684"/>
      <c r="D952" s="684"/>
      <c r="E952" s="684"/>
      <c r="F952" s="684"/>
      <c r="G952" s="684"/>
      <c r="H952" s="684"/>
      <c r="I952" s="684"/>
      <c r="J952" s="684"/>
      <c r="K952" s="684"/>
      <c r="L952" s="684"/>
      <c r="M952" s="684"/>
      <c r="N952" s="684"/>
      <c r="O952" s="684"/>
      <c r="P952" s="684"/>
      <c r="Q952" s="684"/>
      <c r="R952" s="684"/>
      <c r="S952" s="684"/>
      <c r="T952" s="684"/>
      <c r="U952" s="684"/>
      <c r="V952" s="684"/>
      <c r="W952" s="684"/>
      <c r="X952" s="684"/>
      <c r="Y952" s="684"/>
      <c r="Z952" s="684"/>
    </row>
    <row r="953" spans="1:26" ht="16.5">
      <c r="A953" s="684"/>
      <c r="B953" s="684"/>
      <c r="C953" s="684"/>
      <c r="D953" s="684"/>
      <c r="E953" s="684"/>
      <c r="F953" s="684"/>
      <c r="G953" s="684"/>
      <c r="H953" s="684"/>
      <c r="I953" s="684"/>
      <c r="J953" s="684"/>
      <c r="K953" s="684"/>
      <c r="L953" s="684"/>
      <c r="M953" s="684"/>
      <c r="N953" s="684"/>
      <c r="O953" s="684"/>
      <c r="P953" s="684"/>
      <c r="Q953" s="684"/>
      <c r="R953" s="684"/>
      <c r="S953" s="684"/>
      <c r="T953" s="684"/>
      <c r="U953" s="684"/>
      <c r="V953" s="684"/>
      <c r="W953" s="684"/>
      <c r="X953" s="684"/>
      <c r="Y953" s="684"/>
      <c r="Z953" s="684"/>
    </row>
    <row r="954" spans="1:26" ht="16.5">
      <c r="A954" s="684"/>
      <c r="B954" s="684"/>
      <c r="C954" s="684"/>
      <c r="D954" s="684"/>
      <c r="E954" s="684"/>
      <c r="F954" s="684"/>
      <c r="G954" s="684"/>
      <c r="H954" s="684"/>
      <c r="I954" s="684"/>
      <c r="J954" s="684"/>
      <c r="K954" s="684"/>
      <c r="L954" s="684"/>
      <c r="M954" s="684"/>
      <c r="N954" s="684"/>
      <c r="O954" s="684"/>
      <c r="P954" s="684"/>
      <c r="Q954" s="684"/>
      <c r="R954" s="684"/>
      <c r="S954" s="684"/>
      <c r="T954" s="684"/>
      <c r="U954" s="684"/>
      <c r="V954" s="684"/>
      <c r="W954" s="684"/>
      <c r="X954" s="684"/>
      <c r="Y954" s="684"/>
      <c r="Z954" s="684"/>
    </row>
    <row r="955" spans="1:26" ht="16.5">
      <c r="A955" s="684"/>
      <c r="B955" s="684"/>
      <c r="C955" s="684"/>
      <c r="D955" s="684"/>
      <c r="E955" s="684"/>
      <c r="F955" s="684"/>
      <c r="G955" s="684"/>
      <c r="H955" s="684"/>
      <c r="I955" s="684"/>
      <c r="J955" s="684"/>
      <c r="K955" s="684"/>
      <c r="L955" s="684"/>
      <c r="M955" s="684"/>
      <c r="N955" s="684"/>
      <c r="O955" s="684"/>
      <c r="P955" s="684"/>
      <c r="Q955" s="684"/>
      <c r="R955" s="684"/>
      <c r="S955" s="684"/>
      <c r="T955" s="684"/>
      <c r="U955" s="684"/>
      <c r="V955" s="684"/>
      <c r="W955" s="684"/>
      <c r="X955" s="684"/>
      <c r="Y955" s="684"/>
      <c r="Z955" s="684"/>
    </row>
    <row r="956" spans="1:26" ht="16.5">
      <c r="A956" s="684"/>
      <c r="B956" s="684"/>
      <c r="C956" s="684"/>
      <c r="D956" s="684"/>
      <c r="E956" s="684"/>
      <c r="F956" s="684"/>
      <c r="G956" s="684"/>
      <c r="H956" s="684"/>
      <c r="I956" s="684"/>
      <c r="J956" s="684"/>
      <c r="K956" s="684"/>
      <c r="L956" s="684"/>
      <c r="M956" s="684"/>
      <c r="N956" s="684"/>
      <c r="O956" s="684"/>
      <c r="P956" s="684"/>
      <c r="Q956" s="684"/>
      <c r="R956" s="684"/>
      <c r="S956" s="684"/>
      <c r="T956" s="684"/>
      <c r="U956" s="684"/>
      <c r="V956" s="684"/>
      <c r="W956" s="684"/>
      <c r="X956" s="684"/>
      <c r="Y956" s="684"/>
      <c r="Z956" s="684"/>
    </row>
    <row r="957" spans="1:26" ht="16.5">
      <c r="A957" s="684"/>
      <c r="B957" s="684"/>
      <c r="C957" s="684"/>
      <c r="D957" s="684"/>
      <c r="E957" s="684"/>
      <c r="F957" s="684"/>
      <c r="G957" s="684"/>
      <c r="H957" s="684"/>
      <c r="I957" s="684"/>
      <c r="J957" s="684"/>
      <c r="K957" s="684"/>
      <c r="L957" s="684"/>
      <c r="M957" s="684"/>
      <c r="N957" s="684"/>
      <c r="O957" s="684"/>
      <c r="P957" s="684"/>
      <c r="Q957" s="684"/>
      <c r="R957" s="684"/>
      <c r="S957" s="684"/>
      <c r="T957" s="684"/>
      <c r="U957" s="684"/>
      <c r="V957" s="684"/>
      <c r="W957" s="684"/>
      <c r="X957" s="684"/>
      <c r="Y957" s="684"/>
      <c r="Z957" s="684"/>
    </row>
    <row r="958" spans="1:26" ht="16.5">
      <c r="A958" s="684"/>
      <c r="B958" s="684"/>
      <c r="C958" s="684"/>
      <c r="D958" s="684"/>
      <c r="E958" s="684"/>
      <c r="F958" s="684"/>
      <c r="G958" s="684"/>
      <c r="H958" s="684"/>
      <c r="I958" s="684"/>
      <c r="J958" s="684"/>
      <c r="K958" s="684"/>
      <c r="L958" s="684"/>
      <c r="M958" s="684"/>
      <c r="N958" s="684"/>
      <c r="O958" s="684"/>
      <c r="P958" s="684"/>
      <c r="Q958" s="684"/>
      <c r="R958" s="684"/>
      <c r="S958" s="684"/>
      <c r="T958" s="684"/>
      <c r="U958" s="684"/>
      <c r="V958" s="684"/>
      <c r="W958" s="684"/>
      <c r="X958" s="684"/>
      <c r="Y958" s="684"/>
      <c r="Z958" s="684"/>
    </row>
    <row r="959" spans="1:26" ht="16.5">
      <c r="A959" s="684"/>
      <c r="B959" s="684"/>
      <c r="C959" s="684"/>
      <c r="D959" s="684"/>
      <c r="E959" s="684"/>
      <c r="F959" s="684"/>
      <c r="G959" s="684"/>
      <c r="H959" s="684"/>
      <c r="I959" s="684"/>
      <c r="J959" s="684"/>
      <c r="K959" s="684"/>
      <c r="L959" s="684"/>
      <c r="M959" s="684"/>
      <c r="N959" s="684"/>
      <c r="O959" s="684"/>
      <c r="P959" s="684"/>
      <c r="Q959" s="684"/>
      <c r="R959" s="684"/>
      <c r="S959" s="684"/>
      <c r="T959" s="684"/>
      <c r="U959" s="684"/>
      <c r="V959" s="684"/>
      <c r="W959" s="684"/>
      <c r="X959" s="684"/>
      <c r="Y959" s="684"/>
      <c r="Z959" s="684"/>
    </row>
    <row r="960" spans="1:26" ht="16.5">
      <c r="A960" s="684"/>
      <c r="B960" s="684"/>
      <c r="C960" s="684"/>
      <c r="D960" s="684"/>
      <c r="E960" s="684"/>
      <c r="F960" s="684"/>
      <c r="G960" s="684"/>
      <c r="H960" s="684"/>
      <c r="I960" s="684"/>
      <c r="J960" s="684"/>
      <c r="K960" s="684"/>
      <c r="L960" s="684"/>
      <c r="M960" s="684"/>
      <c r="N960" s="684"/>
      <c r="O960" s="684"/>
      <c r="P960" s="684"/>
      <c r="Q960" s="684"/>
      <c r="R960" s="684"/>
      <c r="S960" s="684"/>
      <c r="T960" s="684"/>
      <c r="U960" s="684"/>
      <c r="V960" s="684"/>
      <c r="W960" s="684"/>
      <c r="X960" s="684"/>
      <c r="Y960" s="684"/>
      <c r="Z960" s="684"/>
    </row>
    <row r="961" spans="1:26" ht="16.5">
      <c r="A961" s="684"/>
      <c r="B961" s="684"/>
      <c r="C961" s="684"/>
      <c r="D961" s="684"/>
      <c r="E961" s="684"/>
      <c r="F961" s="684"/>
      <c r="G961" s="684"/>
      <c r="H961" s="684"/>
      <c r="I961" s="684"/>
      <c r="J961" s="684"/>
      <c r="K961" s="684"/>
      <c r="L961" s="684"/>
      <c r="M961" s="684"/>
      <c r="N961" s="684"/>
      <c r="O961" s="684"/>
      <c r="P961" s="684"/>
      <c r="Q961" s="684"/>
      <c r="R961" s="684"/>
      <c r="S961" s="684"/>
      <c r="T961" s="684"/>
      <c r="U961" s="684"/>
      <c r="V961" s="684"/>
      <c r="W961" s="684"/>
      <c r="X961" s="684"/>
      <c r="Y961" s="684"/>
      <c r="Z961" s="684"/>
    </row>
    <row r="962" spans="1:26" ht="16.5">
      <c r="A962" s="684"/>
      <c r="B962" s="684"/>
      <c r="C962" s="684"/>
      <c r="D962" s="684"/>
      <c r="E962" s="684"/>
      <c r="F962" s="684"/>
      <c r="G962" s="684"/>
      <c r="H962" s="684"/>
      <c r="I962" s="684"/>
      <c r="J962" s="684"/>
      <c r="K962" s="684"/>
      <c r="L962" s="684"/>
      <c r="M962" s="684"/>
      <c r="N962" s="684"/>
      <c r="O962" s="684"/>
      <c r="P962" s="684"/>
      <c r="Q962" s="684"/>
      <c r="R962" s="684"/>
      <c r="S962" s="684"/>
      <c r="T962" s="684"/>
      <c r="U962" s="684"/>
      <c r="V962" s="684"/>
      <c r="W962" s="684"/>
      <c r="X962" s="684"/>
      <c r="Y962" s="684"/>
      <c r="Z962" s="684"/>
    </row>
    <row r="963" spans="1:26" ht="16.5">
      <c r="A963" s="684"/>
      <c r="B963" s="684"/>
      <c r="C963" s="684"/>
      <c r="D963" s="684"/>
      <c r="E963" s="684"/>
      <c r="F963" s="684"/>
      <c r="G963" s="684"/>
      <c r="H963" s="684"/>
      <c r="I963" s="684"/>
      <c r="J963" s="684"/>
      <c r="K963" s="684"/>
      <c r="L963" s="684"/>
      <c r="M963" s="684"/>
      <c r="N963" s="684"/>
      <c r="O963" s="684"/>
      <c r="P963" s="684"/>
      <c r="Q963" s="684"/>
      <c r="R963" s="684"/>
      <c r="S963" s="684"/>
      <c r="T963" s="684"/>
      <c r="U963" s="684"/>
      <c r="V963" s="684"/>
      <c r="W963" s="684"/>
      <c r="X963" s="684"/>
      <c r="Y963" s="684"/>
      <c r="Z963" s="684"/>
    </row>
    <row r="964" spans="1:26" ht="16.5">
      <c r="A964" s="684"/>
      <c r="B964" s="684"/>
      <c r="C964" s="684"/>
      <c r="D964" s="684"/>
      <c r="E964" s="684"/>
      <c r="F964" s="684"/>
      <c r="G964" s="684"/>
      <c r="H964" s="684"/>
      <c r="I964" s="684"/>
      <c r="J964" s="684"/>
      <c r="K964" s="684"/>
      <c r="L964" s="684"/>
      <c r="M964" s="684"/>
      <c r="N964" s="684"/>
      <c r="O964" s="684"/>
      <c r="P964" s="684"/>
      <c r="Q964" s="684"/>
      <c r="R964" s="684"/>
      <c r="S964" s="684"/>
      <c r="T964" s="684"/>
      <c r="U964" s="684"/>
      <c r="V964" s="684"/>
      <c r="W964" s="684"/>
      <c r="X964" s="684"/>
      <c r="Y964" s="684"/>
      <c r="Z964" s="684"/>
    </row>
    <row r="965" spans="1:26" ht="16.5">
      <c r="A965" s="684"/>
      <c r="B965" s="684"/>
      <c r="C965" s="684"/>
      <c r="D965" s="684"/>
      <c r="E965" s="684"/>
      <c r="F965" s="684"/>
      <c r="G965" s="684"/>
      <c r="H965" s="684"/>
      <c r="I965" s="684"/>
      <c r="J965" s="684"/>
      <c r="K965" s="684"/>
      <c r="L965" s="684"/>
      <c r="M965" s="684"/>
      <c r="N965" s="684"/>
      <c r="O965" s="684"/>
      <c r="P965" s="684"/>
      <c r="Q965" s="684"/>
      <c r="R965" s="684"/>
      <c r="S965" s="684"/>
      <c r="T965" s="684"/>
      <c r="U965" s="684"/>
      <c r="V965" s="684"/>
      <c r="W965" s="684"/>
      <c r="X965" s="684"/>
      <c r="Y965" s="684"/>
      <c r="Z965" s="684"/>
    </row>
    <row r="966" spans="1:26" ht="16.5">
      <c r="A966" s="684"/>
      <c r="B966" s="684"/>
      <c r="C966" s="684"/>
      <c r="D966" s="684"/>
      <c r="E966" s="684"/>
      <c r="F966" s="684"/>
      <c r="G966" s="684"/>
      <c r="H966" s="684"/>
      <c r="I966" s="684"/>
      <c r="J966" s="684"/>
      <c r="K966" s="684"/>
      <c r="L966" s="684"/>
      <c r="M966" s="684"/>
      <c r="N966" s="684"/>
      <c r="O966" s="684"/>
      <c r="P966" s="684"/>
      <c r="Q966" s="684"/>
      <c r="R966" s="684"/>
      <c r="S966" s="684"/>
      <c r="T966" s="684"/>
      <c r="U966" s="684"/>
      <c r="V966" s="684"/>
      <c r="W966" s="684"/>
      <c r="X966" s="684"/>
      <c r="Y966" s="684"/>
      <c r="Z966" s="684"/>
    </row>
    <row r="967" spans="1:26" ht="16.5">
      <c r="A967" s="684"/>
      <c r="B967" s="684"/>
      <c r="C967" s="684"/>
      <c r="D967" s="684"/>
      <c r="E967" s="684"/>
      <c r="F967" s="684"/>
      <c r="G967" s="684"/>
      <c r="H967" s="684"/>
      <c r="I967" s="684"/>
      <c r="J967" s="684"/>
      <c r="K967" s="684"/>
      <c r="L967" s="684"/>
      <c r="M967" s="684"/>
      <c r="N967" s="684"/>
      <c r="O967" s="684"/>
      <c r="P967" s="684"/>
      <c r="Q967" s="684"/>
      <c r="R967" s="684"/>
      <c r="S967" s="684"/>
      <c r="T967" s="684"/>
      <c r="U967" s="684"/>
      <c r="V967" s="684"/>
      <c r="W967" s="684"/>
      <c r="X967" s="684"/>
      <c r="Y967" s="684"/>
      <c r="Z967" s="684"/>
    </row>
    <row r="968" spans="1:26" ht="16.5">
      <c r="A968" s="684"/>
      <c r="B968" s="684"/>
      <c r="C968" s="684"/>
      <c r="D968" s="684"/>
      <c r="E968" s="684"/>
      <c r="F968" s="684"/>
      <c r="G968" s="684"/>
      <c r="H968" s="684"/>
      <c r="I968" s="684"/>
      <c r="J968" s="684"/>
      <c r="K968" s="684"/>
      <c r="L968" s="684"/>
      <c r="M968" s="684"/>
      <c r="N968" s="684"/>
      <c r="O968" s="684"/>
      <c r="P968" s="684"/>
      <c r="Q968" s="684"/>
      <c r="R968" s="684"/>
      <c r="S968" s="684"/>
      <c r="T968" s="684"/>
      <c r="U968" s="684"/>
      <c r="V968" s="684"/>
      <c r="W968" s="684"/>
      <c r="X968" s="684"/>
      <c r="Y968" s="684"/>
      <c r="Z968" s="684"/>
    </row>
    <row r="969" spans="1:26" ht="16.5">
      <c r="A969" s="684"/>
      <c r="B969" s="684"/>
      <c r="C969" s="684"/>
      <c r="D969" s="684"/>
      <c r="E969" s="684"/>
      <c r="F969" s="684"/>
      <c r="G969" s="684"/>
      <c r="H969" s="684"/>
      <c r="I969" s="684"/>
      <c r="J969" s="684"/>
      <c r="K969" s="684"/>
      <c r="L969" s="684"/>
      <c r="M969" s="684"/>
      <c r="N969" s="684"/>
      <c r="O969" s="684"/>
      <c r="P969" s="684"/>
      <c r="Q969" s="684"/>
      <c r="R969" s="684"/>
      <c r="S969" s="684"/>
      <c r="T969" s="684"/>
      <c r="U969" s="684"/>
      <c r="V969" s="684"/>
      <c r="W969" s="684"/>
      <c r="X969" s="684"/>
      <c r="Y969" s="684"/>
      <c r="Z969" s="684"/>
    </row>
    <row r="970" spans="1:26" ht="16.5">
      <c r="A970" s="684"/>
      <c r="B970" s="684"/>
      <c r="C970" s="684"/>
      <c r="D970" s="684"/>
      <c r="E970" s="684"/>
      <c r="F970" s="684"/>
      <c r="G970" s="684"/>
      <c r="H970" s="684"/>
      <c r="I970" s="684"/>
      <c r="J970" s="684"/>
      <c r="K970" s="684"/>
      <c r="L970" s="684"/>
      <c r="M970" s="684"/>
      <c r="N970" s="684"/>
      <c r="O970" s="684"/>
      <c r="P970" s="684"/>
      <c r="Q970" s="684"/>
      <c r="R970" s="684"/>
      <c r="S970" s="684"/>
      <c r="T970" s="684"/>
      <c r="U970" s="684"/>
      <c r="V970" s="684"/>
      <c r="W970" s="684"/>
      <c r="X970" s="684"/>
      <c r="Y970" s="684"/>
      <c r="Z970" s="684"/>
    </row>
    <row r="971" spans="1:26" ht="16.5">
      <c r="A971" s="684"/>
      <c r="B971" s="684"/>
      <c r="C971" s="684"/>
      <c r="D971" s="684"/>
      <c r="E971" s="684"/>
      <c r="F971" s="684"/>
      <c r="G971" s="684"/>
      <c r="H971" s="684"/>
      <c r="I971" s="684"/>
      <c r="J971" s="684"/>
      <c r="K971" s="684"/>
      <c r="L971" s="684"/>
      <c r="M971" s="684"/>
      <c r="N971" s="684"/>
      <c r="O971" s="684"/>
      <c r="P971" s="684"/>
      <c r="Q971" s="684"/>
      <c r="R971" s="684"/>
      <c r="S971" s="684"/>
      <c r="T971" s="684"/>
      <c r="U971" s="684"/>
      <c r="V971" s="684"/>
      <c r="W971" s="684"/>
      <c r="X971" s="684"/>
      <c r="Y971" s="684"/>
      <c r="Z971" s="684"/>
    </row>
    <row r="972" spans="1:26" ht="16.5">
      <c r="A972" s="684"/>
      <c r="B972" s="684"/>
      <c r="C972" s="684"/>
      <c r="D972" s="684"/>
      <c r="E972" s="684"/>
      <c r="F972" s="684"/>
      <c r="G972" s="684"/>
      <c r="H972" s="684"/>
      <c r="I972" s="684"/>
      <c r="J972" s="684"/>
      <c r="K972" s="684"/>
      <c r="L972" s="684"/>
      <c r="M972" s="684"/>
      <c r="N972" s="684"/>
      <c r="O972" s="684"/>
      <c r="P972" s="684"/>
      <c r="Q972" s="684"/>
      <c r="R972" s="684"/>
      <c r="S972" s="684"/>
      <c r="T972" s="684"/>
      <c r="U972" s="684"/>
      <c r="V972" s="684"/>
      <c r="W972" s="684"/>
      <c r="X972" s="684"/>
      <c r="Y972" s="684"/>
      <c r="Z972" s="684"/>
    </row>
    <row r="973" spans="1:26" ht="16.5">
      <c r="A973" s="684"/>
      <c r="B973" s="684"/>
      <c r="C973" s="684"/>
      <c r="D973" s="684"/>
      <c r="E973" s="684"/>
      <c r="F973" s="684"/>
      <c r="G973" s="684"/>
      <c r="H973" s="684"/>
      <c r="I973" s="684"/>
      <c r="J973" s="684"/>
      <c r="K973" s="684"/>
      <c r="L973" s="684"/>
      <c r="M973" s="684"/>
      <c r="N973" s="684"/>
      <c r="O973" s="684"/>
      <c r="P973" s="684"/>
      <c r="Q973" s="684"/>
      <c r="R973" s="684"/>
      <c r="S973" s="684"/>
      <c r="T973" s="684"/>
      <c r="U973" s="684"/>
      <c r="V973" s="684"/>
      <c r="W973" s="684"/>
      <c r="X973" s="684"/>
      <c r="Y973" s="684"/>
      <c r="Z973" s="684"/>
    </row>
    <row r="974" spans="1:26" ht="16.5">
      <c r="A974" s="684"/>
      <c r="B974" s="684"/>
      <c r="C974" s="684"/>
      <c r="D974" s="684"/>
      <c r="E974" s="684"/>
      <c r="F974" s="684"/>
      <c r="G974" s="684"/>
      <c r="H974" s="684"/>
      <c r="I974" s="684"/>
      <c r="J974" s="684"/>
      <c r="K974" s="684"/>
      <c r="L974" s="684"/>
      <c r="M974" s="684"/>
      <c r="N974" s="684"/>
      <c r="O974" s="684"/>
      <c r="P974" s="684"/>
      <c r="Q974" s="684"/>
      <c r="R974" s="684"/>
      <c r="S974" s="684"/>
      <c r="T974" s="684"/>
      <c r="U974" s="684"/>
      <c r="V974" s="684"/>
      <c r="W974" s="684"/>
      <c r="X974" s="684"/>
      <c r="Y974" s="684"/>
      <c r="Z974" s="684"/>
    </row>
    <row r="975" spans="1:26" ht="16.5">
      <c r="A975" s="684"/>
      <c r="B975" s="684"/>
      <c r="C975" s="684"/>
      <c r="D975" s="684"/>
      <c r="E975" s="684"/>
      <c r="F975" s="684"/>
      <c r="G975" s="684"/>
      <c r="H975" s="684"/>
      <c r="I975" s="684"/>
      <c r="J975" s="684"/>
      <c r="K975" s="684"/>
      <c r="L975" s="684"/>
      <c r="M975" s="684"/>
      <c r="N975" s="684"/>
      <c r="O975" s="684"/>
      <c r="P975" s="684"/>
      <c r="Q975" s="684"/>
      <c r="R975" s="684"/>
      <c r="S975" s="684"/>
      <c r="T975" s="684"/>
      <c r="U975" s="684"/>
      <c r="V975" s="684"/>
      <c r="W975" s="684"/>
      <c r="X975" s="684"/>
      <c r="Y975" s="684"/>
      <c r="Z975" s="684"/>
    </row>
    <row r="976" spans="1:26" ht="16.5">
      <c r="A976" s="684"/>
      <c r="B976" s="684"/>
      <c r="C976" s="684"/>
      <c r="D976" s="684"/>
      <c r="E976" s="684"/>
      <c r="F976" s="684"/>
      <c r="G976" s="684"/>
      <c r="H976" s="684"/>
      <c r="I976" s="684"/>
      <c r="J976" s="684"/>
      <c r="K976" s="684"/>
      <c r="L976" s="684"/>
      <c r="M976" s="684"/>
      <c r="N976" s="684"/>
      <c r="O976" s="684"/>
      <c r="P976" s="684"/>
      <c r="Q976" s="684"/>
      <c r="R976" s="684"/>
      <c r="S976" s="684"/>
      <c r="T976" s="684"/>
      <c r="U976" s="684"/>
      <c r="V976" s="684"/>
      <c r="W976" s="684"/>
      <c r="X976" s="684"/>
      <c r="Y976" s="684"/>
      <c r="Z976" s="684"/>
    </row>
    <row r="977" spans="1:26" ht="16.5">
      <c r="A977" s="684"/>
      <c r="B977" s="684"/>
      <c r="C977" s="684"/>
      <c r="D977" s="684"/>
      <c r="E977" s="684"/>
      <c r="F977" s="684"/>
      <c r="G977" s="684"/>
      <c r="H977" s="684"/>
      <c r="I977" s="684"/>
      <c r="J977" s="684"/>
      <c r="K977" s="684"/>
      <c r="L977" s="684"/>
      <c r="M977" s="684"/>
      <c r="N977" s="684"/>
      <c r="O977" s="684"/>
      <c r="P977" s="684"/>
      <c r="Q977" s="684"/>
      <c r="R977" s="684"/>
      <c r="S977" s="684"/>
      <c r="T977" s="684"/>
      <c r="U977" s="684"/>
      <c r="V977" s="684"/>
      <c r="W977" s="684"/>
      <c r="X977" s="684"/>
      <c r="Y977" s="684"/>
      <c r="Z977" s="684"/>
    </row>
    <row r="978" spans="1:26" ht="16.5">
      <c r="A978" s="684"/>
      <c r="B978" s="684"/>
      <c r="C978" s="684"/>
      <c r="D978" s="684"/>
      <c r="E978" s="684"/>
      <c r="F978" s="684"/>
      <c r="G978" s="684"/>
      <c r="H978" s="684"/>
      <c r="I978" s="684"/>
      <c r="J978" s="684"/>
      <c r="K978" s="684"/>
      <c r="L978" s="684"/>
      <c r="M978" s="684"/>
      <c r="N978" s="684"/>
      <c r="O978" s="684"/>
      <c r="P978" s="684"/>
      <c r="Q978" s="684"/>
      <c r="R978" s="684"/>
      <c r="S978" s="684"/>
      <c r="T978" s="684"/>
      <c r="U978" s="684"/>
      <c r="V978" s="684"/>
      <c r="W978" s="684"/>
      <c r="X978" s="684"/>
      <c r="Y978" s="684"/>
      <c r="Z978" s="684"/>
    </row>
    <row r="979" spans="1:26" ht="16.5">
      <c r="A979" s="684"/>
      <c r="B979" s="684"/>
      <c r="C979" s="684"/>
      <c r="D979" s="684"/>
      <c r="E979" s="684"/>
      <c r="F979" s="684"/>
      <c r="G979" s="684"/>
      <c r="H979" s="684"/>
      <c r="I979" s="684"/>
      <c r="J979" s="684"/>
      <c r="K979" s="684"/>
      <c r="L979" s="684"/>
      <c r="M979" s="684"/>
      <c r="N979" s="684"/>
      <c r="O979" s="684"/>
      <c r="P979" s="684"/>
      <c r="Q979" s="684"/>
      <c r="R979" s="684"/>
      <c r="S979" s="684"/>
      <c r="T979" s="684"/>
      <c r="U979" s="684"/>
      <c r="V979" s="684"/>
      <c r="W979" s="684"/>
      <c r="X979" s="684"/>
      <c r="Y979" s="684"/>
      <c r="Z979" s="684"/>
    </row>
    <row r="980" spans="1:26" ht="16.5">
      <c r="A980" s="684"/>
      <c r="B980" s="684"/>
      <c r="C980" s="684"/>
      <c r="D980" s="684"/>
      <c r="E980" s="684"/>
      <c r="F980" s="684"/>
      <c r="G980" s="684"/>
      <c r="H980" s="684"/>
      <c r="I980" s="684"/>
      <c r="J980" s="684"/>
      <c r="K980" s="684"/>
      <c r="L980" s="684"/>
      <c r="M980" s="684"/>
      <c r="N980" s="684"/>
      <c r="O980" s="684"/>
      <c r="P980" s="684"/>
      <c r="Q980" s="684"/>
      <c r="R980" s="684"/>
      <c r="S980" s="684"/>
      <c r="T980" s="684"/>
      <c r="U980" s="684"/>
      <c r="V980" s="684"/>
      <c r="W980" s="684"/>
      <c r="X980" s="684"/>
      <c r="Y980" s="684"/>
      <c r="Z980" s="684"/>
    </row>
    <row r="981" spans="1:26" ht="16.5">
      <c r="A981" s="684"/>
      <c r="B981" s="684"/>
      <c r="C981" s="684"/>
      <c r="D981" s="684"/>
      <c r="E981" s="684"/>
      <c r="F981" s="684"/>
      <c r="G981" s="684"/>
      <c r="H981" s="684"/>
      <c r="I981" s="684"/>
      <c r="J981" s="684"/>
      <c r="K981" s="684"/>
      <c r="L981" s="684"/>
      <c r="M981" s="684"/>
      <c r="N981" s="684"/>
      <c r="O981" s="684"/>
      <c r="P981" s="684"/>
      <c r="Q981" s="684"/>
      <c r="R981" s="684"/>
      <c r="S981" s="684"/>
      <c r="T981" s="684"/>
      <c r="U981" s="684"/>
      <c r="V981" s="684"/>
      <c r="W981" s="684"/>
      <c r="X981" s="684"/>
      <c r="Y981" s="684"/>
      <c r="Z981" s="684"/>
    </row>
    <row r="982" spans="1:26" ht="16.5">
      <c r="A982" s="684"/>
      <c r="B982" s="684"/>
      <c r="C982" s="684"/>
      <c r="D982" s="684"/>
      <c r="E982" s="684"/>
      <c r="F982" s="684"/>
      <c r="G982" s="684"/>
      <c r="H982" s="684"/>
      <c r="I982" s="684"/>
      <c r="J982" s="684"/>
      <c r="K982" s="684"/>
      <c r="L982" s="684"/>
      <c r="M982" s="684"/>
      <c r="N982" s="684"/>
      <c r="O982" s="684"/>
      <c r="P982" s="684"/>
      <c r="Q982" s="684"/>
      <c r="R982" s="684"/>
      <c r="S982" s="684"/>
      <c r="T982" s="684"/>
      <c r="U982" s="684"/>
      <c r="V982" s="684"/>
      <c r="W982" s="684"/>
      <c r="X982" s="684"/>
      <c r="Y982" s="684"/>
      <c r="Z982" s="684"/>
    </row>
    <row r="983" spans="1:26" ht="16.5">
      <c r="A983" s="684"/>
      <c r="B983" s="684"/>
      <c r="C983" s="684"/>
      <c r="D983" s="684"/>
      <c r="E983" s="684"/>
      <c r="F983" s="684"/>
      <c r="G983" s="684"/>
      <c r="H983" s="684"/>
      <c r="I983" s="684"/>
      <c r="J983" s="684"/>
      <c r="K983" s="684"/>
      <c r="L983" s="684"/>
      <c r="M983" s="684"/>
      <c r="N983" s="684"/>
      <c r="O983" s="684"/>
      <c r="P983" s="684"/>
      <c r="Q983" s="684"/>
      <c r="R983" s="684"/>
      <c r="S983" s="684"/>
      <c r="T983" s="684"/>
      <c r="U983" s="684"/>
      <c r="V983" s="684"/>
      <c r="W983" s="684"/>
      <c r="X983" s="684"/>
      <c r="Y983" s="684"/>
      <c r="Z983" s="684"/>
    </row>
    <row r="984" spans="1:26" ht="16.5">
      <c r="A984" s="684"/>
      <c r="B984" s="684"/>
      <c r="C984" s="684"/>
      <c r="D984" s="684"/>
      <c r="E984" s="684"/>
      <c r="F984" s="684"/>
      <c r="G984" s="684"/>
      <c r="H984" s="684"/>
      <c r="I984" s="684"/>
      <c r="J984" s="684"/>
      <c r="K984" s="684"/>
      <c r="L984" s="684"/>
      <c r="M984" s="684"/>
      <c r="N984" s="684"/>
      <c r="O984" s="684"/>
      <c r="P984" s="684"/>
      <c r="Q984" s="684"/>
      <c r="R984" s="684"/>
      <c r="S984" s="684"/>
      <c r="T984" s="684"/>
      <c r="U984" s="684"/>
      <c r="V984" s="684"/>
      <c r="W984" s="684"/>
      <c r="X984" s="684"/>
      <c r="Y984" s="684"/>
      <c r="Z984" s="684"/>
    </row>
    <row r="985" spans="1:26" ht="16.5">
      <c r="A985" s="684"/>
      <c r="B985" s="684"/>
      <c r="C985" s="684"/>
      <c r="D985" s="684"/>
      <c r="E985" s="684"/>
      <c r="F985" s="684"/>
      <c r="G985" s="684"/>
      <c r="H985" s="684"/>
      <c r="I985" s="684"/>
      <c r="J985" s="684"/>
      <c r="K985" s="684"/>
      <c r="L985" s="684"/>
      <c r="M985" s="684"/>
      <c r="N985" s="684"/>
      <c r="O985" s="684"/>
      <c r="P985" s="684"/>
      <c r="Q985" s="684"/>
      <c r="R985" s="684"/>
      <c r="S985" s="684"/>
      <c r="T985" s="684"/>
      <c r="U985" s="684"/>
      <c r="V985" s="684"/>
      <c r="W985" s="684"/>
      <c r="X985" s="684"/>
      <c r="Y985" s="684"/>
      <c r="Z985" s="684"/>
    </row>
    <row r="986" spans="1:26" ht="16.5">
      <c r="A986" s="684"/>
      <c r="B986" s="684"/>
      <c r="C986" s="684"/>
      <c r="D986" s="684"/>
      <c r="E986" s="684"/>
      <c r="F986" s="684"/>
      <c r="G986" s="684"/>
      <c r="H986" s="684"/>
      <c r="I986" s="684"/>
      <c r="J986" s="684"/>
      <c r="K986" s="684"/>
      <c r="L986" s="684"/>
      <c r="M986" s="684"/>
      <c r="N986" s="684"/>
      <c r="O986" s="684"/>
      <c r="P986" s="684"/>
      <c r="Q986" s="684"/>
      <c r="R986" s="684"/>
      <c r="S986" s="684"/>
      <c r="T986" s="684"/>
      <c r="U986" s="684"/>
      <c r="V986" s="684"/>
      <c r="W986" s="684"/>
      <c r="X986" s="684"/>
      <c r="Y986" s="684"/>
      <c r="Z986" s="684"/>
    </row>
    <row r="987" spans="1:26" ht="16.5">
      <c r="A987" s="684"/>
      <c r="B987" s="684"/>
      <c r="C987" s="684"/>
      <c r="D987" s="684"/>
      <c r="E987" s="684"/>
      <c r="F987" s="684"/>
      <c r="G987" s="684"/>
      <c r="H987" s="684"/>
      <c r="I987" s="684"/>
      <c r="J987" s="684"/>
      <c r="K987" s="684"/>
      <c r="L987" s="684"/>
      <c r="M987" s="684"/>
      <c r="N987" s="684"/>
      <c r="O987" s="684"/>
      <c r="P987" s="684"/>
      <c r="Q987" s="684"/>
      <c r="R987" s="684"/>
      <c r="S987" s="684"/>
      <c r="T987" s="684"/>
      <c r="U987" s="684"/>
      <c r="V987" s="684"/>
      <c r="W987" s="684"/>
      <c r="X987" s="684"/>
      <c r="Y987" s="684"/>
      <c r="Z987" s="684"/>
    </row>
    <row r="988" spans="1:26" ht="16.5">
      <c r="A988" s="684"/>
      <c r="B988" s="684"/>
      <c r="C988" s="684"/>
      <c r="D988" s="684"/>
      <c r="E988" s="684"/>
      <c r="F988" s="684"/>
      <c r="G988" s="684"/>
      <c r="H988" s="684"/>
      <c r="I988" s="684"/>
      <c r="J988" s="684"/>
      <c r="K988" s="684"/>
      <c r="L988" s="684"/>
      <c r="M988" s="684"/>
      <c r="N988" s="684"/>
      <c r="O988" s="684"/>
      <c r="P988" s="684"/>
      <c r="Q988" s="684"/>
      <c r="R988" s="684"/>
      <c r="S988" s="684"/>
      <c r="T988" s="684"/>
      <c r="U988" s="684"/>
      <c r="V988" s="684"/>
      <c r="W988" s="684"/>
      <c r="X988" s="684"/>
      <c r="Y988" s="684"/>
      <c r="Z988" s="684"/>
    </row>
    <row r="989" spans="1:26" ht="16.5">
      <c r="A989" s="684"/>
      <c r="B989" s="684"/>
      <c r="C989" s="684"/>
      <c r="D989" s="684"/>
      <c r="E989" s="684"/>
      <c r="F989" s="684"/>
      <c r="G989" s="684"/>
      <c r="H989" s="684"/>
      <c r="I989" s="684"/>
      <c r="J989" s="684"/>
      <c r="K989" s="684"/>
      <c r="L989" s="684"/>
      <c r="M989" s="684"/>
      <c r="N989" s="684"/>
      <c r="O989" s="684"/>
      <c r="P989" s="684"/>
      <c r="Q989" s="684"/>
      <c r="R989" s="684"/>
      <c r="S989" s="684"/>
      <c r="T989" s="684"/>
      <c r="U989" s="684"/>
      <c r="V989" s="684"/>
      <c r="W989" s="684"/>
      <c r="X989" s="684"/>
      <c r="Y989" s="684"/>
      <c r="Z989" s="684"/>
    </row>
    <row r="990" spans="1:26" ht="16.5">
      <c r="A990" s="684"/>
      <c r="B990" s="684"/>
      <c r="C990" s="684"/>
      <c r="D990" s="684"/>
      <c r="E990" s="684"/>
      <c r="F990" s="684"/>
      <c r="G990" s="684"/>
      <c r="H990" s="684"/>
      <c r="I990" s="684"/>
      <c r="J990" s="684"/>
      <c r="K990" s="684"/>
      <c r="L990" s="684"/>
      <c r="M990" s="684"/>
      <c r="N990" s="684"/>
      <c r="O990" s="684"/>
      <c r="P990" s="684"/>
      <c r="Q990" s="684"/>
      <c r="R990" s="684"/>
      <c r="S990" s="684"/>
      <c r="T990" s="684"/>
      <c r="U990" s="684"/>
      <c r="V990" s="684"/>
      <c r="W990" s="684"/>
      <c r="X990" s="684"/>
      <c r="Y990" s="684"/>
      <c r="Z990" s="684"/>
    </row>
    <row r="991" spans="1:26" ht="16.5">
      <c r="A991" s="684"/>
      <c r="B991" s="684"/>
      <c r="C991" s="684"/>
      <c r="D991" s="684"/>
      <c r="E991" s="684"/>
      <c r="F991" s="684"/>
      <c r="G991" s="684"/>
      <c r="H991" s="684"/>
      <c r="I991" s="684"/>
      <c r="J991" s="684"/>
      <c r="K991" s="684"/>
      <c r="L991" s="684"/>
      <c r="M991" s="684"/>
      <c r="N991" s="684"/>
      <c r="O991" s="684"/>
      <c r="P991" s="684"/>
      <c r="Q991" s="684"/>
      <c r="R991" s="684"/>
      <c r="S991" s="684"/>
      <c r="T991" s="684"/>
      <c r="U991" s="684"/>
      <c r="V991" s="684"/>
      <c r="W991" s="684"/>
      <c r="X991" s="684"/>
      <c r="Y991" s="684"/>
      <c r="Z991" s="684"/>
    </row>
    <row r="992" spans="1:26" ht="16.5">
      <c r="A992" s="684"/>
      <c r="B992" s="684"/>
      <c r="C992" s="684"/>
      <c r="D992" s="684"/>
      <c r="E992" s="684"/>
      <c r="F992" s="684"/>
      <c r="G992" s="684"/>
      <c r="H992" s="684"/>
      <c r="I992" s="684"/>
      <c r="J992" s="684"/>
      <c r="K992" s="684"/>
      <c r="L992" s="684"/>
      <c r="M992" s="684"/>
      <c r="N992" s="684"/>
      <c r="O992" s="684"/>
      <c r="P992" s="684"/>
      <c r="Q992" s="684"/>
      <c r="R992" s="684"/>
      <c r="S992" s="684"/>
      <c r="T992" s="684"/>
      <c r="U992" s="684"/>
      <c r="V992" s="684"/>
      <c r="W992" s="684"/>
      <c r="X992" s="684"/>
      <c r="Y992" s="684"/>
      <c r="Z992" s="684"/>
    </row>
    <row r="993" spans="1:26" ht="16.5">
      <c r="A993" s="684"/>
      <c r="B993" s="684"/>
      <c r="C993" s="684"/>
      <c r="D993" s="684"/>
      <c r="E993" s="684"/>
      <c r="F993" s="684"/>
      <c r="G993" s="684"/>
      <c r="H993" s="684"/>
      <c r="I993" s="684"/>
      <c r="J993" s="684"/>
      <c r="K993" s="684"/>
      <c r="L993" s="684"/>
      <c r="M993" s="684"/>
      <c r="N993" s="684"/>
      <c r="O993" s="684"/>
      <c r="P993" s="684"/>
      <c r="Q993" s="684"/>
      <c r="R993" s="684"/>
      <c r="S993" s="684"/>
      <c r="T993" s="684"/>
      <c r="U993" s="684"/>
      <c r="V993" s="684"/>
      <c r="W993" s="684"/>
      <c r="X993" s="684"/>
      <c r="Y993" s="684"/>
      <c r="Z993" s="684"/>
    </row>
    <row r="994" spans="1:26" ht="16.5">
      <c r="A994" s="684"/>
      <c r="B994" s="684"/>
      <c r="C994" s="684"/>
      <c r="D994" s="684"/>
      <c r="E994" s="684"/>
      <c r="F994" s="684"/>
      <c r="G994" s="684"/>
      <c r="H994" s="684"/>
      <c r="I994" s="684"/>
      <c r="J994" s="684"/>
      <c r="K994" s="684"/>
      <c r="L994" s="684"/>
      <c r="M994" s="684"/>
      <c r="N994" s="684"/>
      <c r="O994" s="684"/>
      <c r="P994" s="684"/>
      <c r="Q994" s="684"/>
      <c r="R994" s="684"/>
      <c r="S994" s="684"/>
      <c r="T994" s="684"/>
      <c r="U994" s="684"/>
      <c r="V994" s="684"/>
      <c r="W994" s="684"/>
      <c r="X994" s="684"/>
      <c r="Y994" s="684"/>
      <c r="Z994" s="684"/>
    </row>
    <row r="995" spans="1:26" ht="16.5">
      <c r="A995" s="684"/>
      <c r="B995" s="684"/>
      <c r="C995" s="684"/>
      <c r="D995" s="684"/>
      <c r="E995" s="684"/>
      <c r="F995" s="684"/>
      <c r="G995" s="684"/>
      <c r="H995" s="684"/>
      <c r="I995" s="684"/>
      <c r="J995" s="684"/>
      <c r="K995" s="684"/>
      <c r="L995" s="684"/>
      <c r="M995" s="684"/>
      <c r="N995" s="684"/>
      <c r="O995" s="684"/>
      <c r="P995" s="684"/>
      <c r="Q995" s="684"/>
      <c r="R995" s="684"/>
      <c r="S995" s="684"/>
      <c r="T995" s="684"/>
      <c r="U995" s="684"/>
      <c r="V995" s="684"/>
      <c r="W995" s="684"/>
      <c r="X995" s="684"/>
      <c r="Y995" s="684"/>
      <c r="Z995" s="684"/>
    </row>
    <row r="996" spans="1:26" ht="16.5">
      <c r="A996" s="684"/>
      <c r="B996" s="684"/>
      <c r="C996" s="684"/>
      <c r="D996" s="684"/>
      <c r="E996" s="684"/>
      <c r="F996" s="684"/>
      <c r="G996" s="684"/>
      <c r="H996" s="684"/>
      <c r="I996" s="684"/>
      <c r="J996" s="684"/>
      <c r="K996" s="684"/>
      <c r="L996" s="684"/>
      <c r="M996" s="684"/>
      <c r="N996" s="684"/>
      <c r="O996" s="684"/>
      <c r="P996" s="684"/>
      <c r="Q996" s="684"/>
      <c r="R996" s="684"/>
      <c r="S996" s="684"/>
      <c r="T996" s="684"/>
      <c r="U996" s="684"/>
      <c r="V996" s="684"/>
      <c r="W996" s="684"/>
      <c r="X996" s="684"/>
      <c r="Y996" s="684"/>
      <c r="Z996" s="684"/>
    </row>
    <row r="997" spans="1:26" ht="16.5">
      <c r="A997" s="684"/>
      <c r="B997" s="684"/>
      <c r="C997" s="684"/>
      <c r="D997" s="684"/>
      <c r="E997" s="684"/>
      <c r="F997" s="684"/>
      <c r="G997" s="684"/>
      <c r="H997" s="684"/>
      <c r="I997" s="684"/>
      <c r="J997" s="684"/>
      <c r="K997" s="684"/>
      <c r="L997" s="684"/>
      <c r="M997" s="684"/>
      <c r="N997" s="684"/>
      <c r="O997" s="684"/>
      <c r="P997" s="684"/>
      <c r="Q997" s="684"/>
      <c r="R997" s="684"/>
      <c r="S997" s="684"/>
      <c r="T997" s="684"/>
      <c r="U997" s="684"/>
      <c r="V997" s="684"/>
      <c r="W997" s="684"/>
      <c r="X997" s="684"/>
      <c r="Y997" s="684"/>
      <c r="Z997" s="684"/>
    </row>
    <row r="998" spans="1:26" ht="16.5">
      <c r="A998" s="684"/>
      <c r="B998" s="684"/>
      <c r="C998" s="684"/>
      <c r="D998" s="684"/>
      <c r="E998" s="684"/>
      <c r="F998" s="684"/>
      <c r="G998" s="684"/>
      <c r="H998" s="684"/>
      <c r="I998" s="684"/>
      <c r="J998" s="684"/>
      <c r="K998" s="684"/>
      <c r="L998" s="684"/>
      <c r="M998" s="684"/>
      <c r="N998" s="684"/>
      <c r="O998" s="684"/>
      <c r="P998" s="684"/>
      <c r="Q998" s="684"/>
      <c r="R998" s="684"/>
      <c r="S998" s="684"/>
      <c r="T998" s="684"/>
      <c r="U998" s="684"/>
      <c r="V998" s="684"/>
      <c r="W998" s="684"/>
      <c r="X998" s="684"/>
      <c r="Y998" s="684"/>
      <c r="Z998" s="684"/>
    </row>
    <row r="999" spans="1:26" ht="16.5">
      <c r="A999" s="684"/>
      <c r="B999" s="684"/>
      <c r="C999" s="684"/>
      <c r="D999" s="684"/>
      <c r="E999" s="684"/>
      <c r="F999" s="684"/>
      <c r="G999" s="684"/>
      <c r="H999" s="684"/>
      <c r="I999" s="684"/>
      <c r="J999" s="684"/>
      <c r="K999" s="684"/>
      <c r="L999" s="684"/>
      <c r="M999" s="684"/>
      <c r="N999" s="684"/>
      <c r="O999" s="684"/>
      <c r="P999" s="684"/>
      <c r="Q999" s="684"/>
      <c r="R999" s="684"/>
      <c r="S999" s="684"/>
      <c r="T999" s="684"/>
      <c r="U999" s="684"/>
      <c r="V999" s="684"/>
      <c r="W999" s="684"/>
      <c r="X999" s="684"/>
      <c r="Y999" s="684"/>
      <c r="Z999" s="684"/>
    </row>
    <row r="1000" spans="1:26" ht="16.5">
      <c r="A1000" s="684"/>
      <c r="B1000" s="684"/>
      <c r="C1000" s="684"/>
      <c r="D1000" s="684"/>
      <c r="E1000" s="684"/>
      <c r="F1000" s="684"/>
      <c r="G1000" s="684"/>
      <c r="H1000" s="684"/>
      <c r="I1000" s="684"/>
      <c r="J1000" s="684"/>
      <c r="K1000" s="684"/>
      <c r="L1000" s="684"/>
      <c r="M1000" s="684"/>
      <c r="N1000" s="684"/>
      <c r="O1000" s="684"/>
      <c r="P1000" s="684"/>
      <c r="Q1000" s="684"/>
      <c r="R1000" s="684"/>
      <c r="S1000" s="684"/>
      <c r="T1000" s="684"/>
      <c r="U1000" s="684"/>
      <c r="V1000" s="684"/>
      <c r="W1000" s="684"/>
      <c r="X1000" s="684"/>
      <c r="Y1000" s="684"/>
      <c r="Z1000" s="684"/>
    </row>
  </sheetData>
  <autoFilter ref="A1:S82">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N4" sqref="N4"/>
    </sheetView>
  </sheetViews>
  <sheetFormatPr baseColWidth="10" defaultColWidth="12.625" defaultRowHeight="15" customHeight="1"/>
  <cols>
    <col min="1" max="1" width="5.875" style="571" customWidth="1"/>
    <col min="2" max="2" width="13.875" style="571" customWidth="1"/>
    <col min="3" max="3" width="16.5" style="571" customWidth="1"/>
    <col min="4" max="4" width="8.875" style="571" customWidth="1"/>
    <col min="5" max="5" width="34.5" style="571" customWidth="1"/>
    <col min="6" max="6" width="8.625" style="571" customWidth="1"/>
    <col min="7" max="7" width="31.625" style="571" customWidth="1"/>
    <col min="8" max="8" width="13.75" style="571" customWidth="1"/>
    <col min="9" max="9" width="13.375" style="571" customWidth="1"/>
    <col min="10" max="10" width="26" style="571" customWidth="1"/>
    <col min="11" max="11" width="7.375" style="571" customWidth="1"/>
    <col min="12" max="12" width="53.125" style="571" customWidth="1"/>
    <col min="13" max="13" width="8.25" style="571" customWidth="1"/>
    <col min="14" max="14" width="53.125" style="571" customWidth="1"/>
    <col min="15" max="15" width="22.5" style="571" customWidth="1"/>
    <col min="16" max="16" width="53.125" style="571" customWidth="1"/>
    <col min="17" max="17" width="22.5" style="571" customWidth="1"/>
    <col min="18" max="19" width="10.7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0.25" customHeight="1">
      <c r="A2" s="1124"/>
      <c r="B2" s="1121"/>
      <c r="C2" s="1121"/>
      <c r="D2" s="1121"/>
      <c r="E2" s="1121"/>
      <c r="F2" s="1121"/>
      <c r="G2" s="1121"/>
      <c r="H2" s="1121"/>
      <c r="I2" s="1122"/>
      <c r="J2" s="725"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24</v>
      </c>
      <c r="D3" s="647" t="s">
        <v>209</v>
      </c>
      <c r="E3" s="648" t="s">
        <v>210</v>
      </c>
      <c r="F3" s="647" t="s">
        <v>251</v>
      </c>
      <c r="G3" s="648" t="s">
        <v>252</v>
      </c>
      <c r="H3" s="649" t="s">
        <v>253</v>
      </c>
      <c r="I3" s="650"/>
      <c r="J3" s="726" t="s">
        <v>2733</v>
      </c>
      <c r="K3" s="652">
        <v>1000000</v>
      </c>
      <c r="L3" s="727" t="s">
        <v>2733</v>
      </c>
      <c r="M3" s="653">
        <v>1000000</v>
      </c>
      <c r="N3" s="726" t="s">
        <v>2599</v>
      </c>
      <c r="O3" s="728"/>
      <c r="P3" s="729" t="s">
        <v>2600</v>
      </c>
      <c r="Q3" s="730"/>
      <c r="R3" s="727"/>
      <c r="S3" s="736" t="s">
        <v>53</v>
      </c>
      <c r="T3" s="134"/>
      <c r="U3" s="166"/>
      <c r="V3" s="166"/>
      <c r="W3" s="166"/>
      <c r="X3" s="166"/>
      <c r="Y3" s="166"/>
      <c r="Z3" s="166"/>
    </row>
    <row r="4" spans="1:26" ht="80.099999999999994" customHeight="1">
      <c r="A4" s="577" t="s">
        <v>16</v>
      </c>
      <c r="B4" s="132" t="s">
        <v>17</v>
      </c>
      <c r="C4" s="132" t="s">
        <v>24</v>
      </c>
      <c r="D4" s="578" t="s">
        <v>209</v>
      </c>
      <c r="E4" s="579" t="s">
        <v>210</v>
      </c>
      <c r="F4" s="578" t="s">
        <v>267</v>
      </c>
      <c r="G4" s="579" t="s">
        <v>268</v>
      </c>
      <c r="H4" s="580"/>
      <c r="I4" s="581" t="s">
        <v>253</v>
      </c>
      <c r="J4" s="147" t="s">
        <v>2734</v>
      </c>
      <c r="K4" s="133">
        <v>500000</v>
      </c>
      <c r="L4" s="699" t="s">
        <v>2734</v>
      </c>
      <c r="M4" s="146">
        <v>3000000</v>
      </c>
      <c r="N4" s="147" t="s">
        <v>2604</v>
      </c>
      <c r="O4" s="235"/>
      <c r="P4" s="731" t="s">
        <v>2605</v>
      </c>
      <c r="Q4" s="585"/>
      <c r="R4" s="574" t="s">
        <v>53</v>
      </c>
      <c r="S4" s="218"/>
      <c r="T4" s="134"/>
      <c r="U4" s="169"/>
      <c r="V4" s="169"/>
      <c r="W4" s="169"/>
      <c r="X4" s="169"/>
      <c r="Y4" s="169"/>
      <c r="Z4" s="169"/>
    </row>
    <row r="5" spans="1:26" ht="80.099999999999994" customHeight="1">
      <c r="A5" s="577" t="s">
        <v>16</v>
      </c>
      <c r="B5" s="132" t="s">
        <v>17</v>
      </c>
      <c r="C5" s="132" t="s">
        <v>66</v>
      </c>
      <c r="D5" s="578" t="s">
        <v>281</v>
      </c>
      <c r="E5" s="579" t="s">
        <v>282</v>
      </c>
      <c r="F5" s="578" t="s">
        <v>283</v>
      </c>
      <c r="G5" s="579" t="s">
        <v>284</v>
      </c>
      <c r="H5" s="580"/>
      <c r="I5" s="581" t="s">
        <v>253</v>
      </c>
      <c r="J5" s="147" t="s">
        <v>2737</v>
      </c>
      <c r="K5" s="133">
        <v>1200000</v>
      </c>
      <c r="L5" s="699" t="s">
        <v>2737</v>
      </c>
      <c r="M5" s="146">
        <v>1200000</v>
      </c>
      <c r="N5" s="147" t="s">
        <v>2607</v>
      </c>
      <c r="O5" s="235"/>
      <c r="P5" s="731" t="s">
        <v>2608</v>
      </c>
      <c r="Q5" s="737" t="s">
        <v>53</v>
      </c>
      <c r="R5" s="699"/>
      <c r="S5" s="218"/>
      <c r="T5" s="134"/>
      <c r="U5" s="586"/>
      <c r="V5" s="586"/>
      <c r="W5" s="586"/>
      <c r="X5" s="586"/>
      <c r="Y5" s="586"/>
      <c r="Z5" s="586"/>
    </row>
    <row r="6" spans="1:26" ht="80.099999999999994" customHeight="1">
      <c r="A6" s="577" t="s">
        <v>743</v>
      </c>
      <c r="B6" s="132" t="s">
        <v>744</v>
      </c>
      <c r="C6" s="132" t="s">
        <v>1767</v>
      </c>
      <c r="D6" s="578" t="s">
        <v>1768</v>
      </c>
      <c r="E6" s="579" t="s">
        <v>1769</v>
      </c>
      <c r="F6" s="578" t="s">
        <v>1777</v>
      </c>
      <c r="G6" s="579" t="s">
        <v>1778</v>
      </c>
      <c r="H6" s="580" t="s">
        <v>253</v>
      </c>
      <c r="I6" s="581"/>
      <c r="J6" s="145" t="s">
        <v>2462</v>
      </c>
      <c r="K6" s="133">
        <v>14000000</v>
      </c>
      <c r="L6" s="579" t="s">
        <v>2463</v>
      </c>
      <c r="M6" s="146">
        <v>14000000</v>
      </c>
      <c r="N6" s="145" t="s">
        <v>2612</v>
      </c>
      <c r="O6" s="235"/>
      <c r="P6" s="204" t="s">
        <v>2613</v>
      </c>
      <c r="Q6" s="585"/>
      <c r="R6" s="579"/>
      <c r="S6" s="738" t="s">
        <v>151</v>
      </c>
      <c r="T6" s="134"/>
      <c r="U6" s="586"/>
      <c r="V6" s="586"/>
      <c r="W6" s="586"/>
      <c r="X6" s="586"/>
      <c r="Y6" s="586"/>
      <c r="Z6" s="586"/>
    </row>
    <row r="7" spans="1:26" ht="80.099999999999994" customHeight="1">
      <c r="A7" s="592" t="s">
        <v>120</v>
      </c>
      <c r="B7" s="593" t="s">
        <v>122</v>
      </c>
      <c r="C7" s="593" t="s">
        <v>125</v>
      </c>
      <c r="D7" s="594" t="s">
        <v>126</v>
      </c>
      <c r="E7" s="595" t="s">
        <v>127</v>
      </c>
      <c r="F7" s="594" t="s">
        <v>129</v>
      </c>
      <c r="G7" s="595" t="s">
        <v>132</v>
      </c>
      <c r="H7" s="596" t="s">
        <v>253</v>
      </c>
      <c r="I7" s="597"/>
      <c r="J7" s="732" t="s">
        <v>2771</v>
      </c>
      <c r="K7" s="659">
        <v>500000</v>
      </c>
      <c r="L7" s="733" t="s">
        <v>2771</v>
      </c>
      <c r="M7" s="148">
        <v>500000</v>
      </c>
      <c r="N7" s="732" t="s">
        <v>2618</v>
      </c>
      <c r="O7" s="250"/>
      <c r="P7" s="734" t="s">
        <v>2619</v>
      </c>
      <c r="Q7" s="739" t="s">
        <v>53</v>
      </c>
      <c r="R7" s="733"/>
      <c r="S7" s="735"/>
      <c r="T7" s="134"/>
      <c r="U7" s="586"/>
      <c r="V7" s="586"/>
      <c r="W7" s="586"/>
      <c r="X7" s="586"/>
      <c r="Y7" s="586"/>
      <c r="Z7" s="586"/>
    </row>
    <row r="8" spans="1:26" ht="16.5">
      <c r="A8" s="602"/>
      <c r="B8" s="602"/>
      <c r="C8" s="602"/>
      <c r="D8" s="602"/>
      <c r="E8" s="602"/>
      <c r="F8" s="602"/>
      <c r="G8" s="602"/>
      <c r="H8" s="603"/>
      <c r="I8" s="603"/>
      <c r="J8" s="602"/>
      <c r="K8" s="602"/>
      <c r="L8" s="602"/>
      <c r="M8" s="606"/>
      <c r="N8" s="602"/>
      <c r="O8" s="606"/>
      <c r="P8" s="602"/>
      <c r="Q8" s="606"/>
      <c r="R8" s="602"/>
      <c r="S8" s="602"/>
      <c r="T8" s="166"/>
      <c r="U8" s="586"/>
      <c r="V8" s="586"/>
      <c r="W8" s="586"/>
      <c r="X8" s="586"/>
      <c r="Y8" s="586"/>
      <c r="Z8" s="586"/>
    </row>
    <row r="9" spans="1:26" ht="16.5">
      <c r="A9" s="602"/>
      <c r="B9" s="602"/>
      <c r="C9" s="602"/>
      <c r="D9" s="602"/>
      <c r="E9" s="602"/>
      <c r="F9" s="602"/>
      <c r="G9" s="602"/>
      <c r="H9" s="603"/>
      <c r="I9" s="603"/>
      <c r="J9" s="169"/>
      <c r="K9" s="608"/>
      <c r="L9" s="169"/>
      <c r="M9" s="608"/>
      <c r="N9" s="169"/>
      <c r="O9" s="608"/>
      <c r="P9" s="169"/>
      <c r="Q9" s="608"/>
      <c r="R9" s="169"/>
      <c r="S9" s="169"/>
      <c r="T9" s="169"/>
      <c r="U9" s="586"/>
      <c r="V9" s="586"/>
      <c r="W9" s="586"/>
      <c r="X9" s="586"/>
      <c r="Y9" s="586"/>
      <c r="Z9" s="586"/>
    </row>
    <row r="10" spans="1:26" ht="16.5">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6" ht="16.5">
      <c r="A11" s="586"/>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6" ht="16.5">
      <c r="A12" s="586"/>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6" ht="16.5">
      <c r="A13" s="586"/>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row>
    <row r="14" spans="1:26" ht="16.5">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row>
    <row r="15" spans="1:26" ht="16.5">
      <c r="A15" s="586"/>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7">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N3" sqref="N3"/>
    </sheetView>
  </sheetViews>
  <sheetFormatPr baseColWidth="10" defaultColWidth="12.625" defaultRowHeight="15" customHeight="1"/>
  <cols>
    <col min="1" max="1" width="9.25" style="571" customWidth="1"/>
    <col min="2" max="2" width="13.875" style="571" customWidth="1"/>
    <col min="3" max="3" width="16.5" style="571" customWidth="1"/>
    <col min="4" max="4" width="17" style="571" customWidth="1"/>
    <col min="5" max="5" width="34.5" style="571" customWidth="1"/>
    <col min="6" max="6" width="16" style="571" customWidth="1"/>
    <col min="7" max="7" width="31.625" style="571" customWidth="1"/>
    <col min="8" max="8" width="13.75" style="571" customWidth="1"/>
    <col min="9" max="9" width="13.375" style="571" customWidth="1"/>
    <col min="10" max="10" width="26" style="571" customWidth="1"/>
    <col min="11" max="11" width="7.375" style="571" customWidth="1"/>
    <col min="12" max="12" width="53.125" style="571" customWidth="1"/>
    <col min="13" max="13" width="8.25" style="571" customWidth="1"/>
    <col min="14" max="14" width="53.125" style="571" customWidth="1"/>
    <col min="15" max="15" width="22.5" style="571" customWidth="1"/>
    <col min="16" max="16" width="53.125" style="571" customWidth="1"/>
    <col min="17" max="19" width="16.12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93" customHeight="1">
      <c r="A2" s="1152"/>
      <c r="B2" s="1101"/>
      <c r="C2" s="1101"/>
      <c r="D2" s="1101"/>
      <c r="E2" s="1101"/>
      <c r="F2" s="1101"/>
      <c r="G2" s="1101"/>
      <c r="H2" s="1101"/>
      <c r="I2" s="1151"/>
      <c r="J2" s="688"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23</v>
      </c>
      <c r="B3" s="132" t="s">
        <v>532</v>
      </c>
      <c r="C3" s="132" t="s">
        <v>28</v>
      </c>
      <c r="D3" s="578" t="s">
        <v>1642</v>
      </c>
      <c r="E3" s="579" t="s">
        <v>1643</v>
      </c>
      <c r="F3" s="578" t="s">
        <v>1650</v>
      </c>
      <c r="G3" s="579" t="s">
        <v>1651</v>
      </c>
      <c r="H3" s="580" t="s">
        <v>1754</v>
      </c>
      <c r="I3" s="581"/>
      <c r="J3" s="147" t="s">
        <v>2756</v>
      </c>
      <c r="K3" s="133">
        <v>0</v>
      </c>
      <c r="L3" s="699" t="s">
        <v>1755</v>
      </c>
      <c r="M3" s="146">
        <v>0</v>
      </c>
      <c r="N3" s="145" t="s">
        <v>2644</v>
      </c>
      <c r="O3" s="133">
        <v>0</v>
      </c>
      <c r="P3" s="204" t="s">
        <v>2645</v>
      </c>
      <c r="Q3" s="740">
        <v>1</v>
      </c>
      <c r="R3" s="579"/>
      <c r="S3" s="146"/>
      <c r="T3" s="134"/>
      <c r="U3" s="166"/>
      <c r="V3" s="166"/>
      <c r="W3" s="166"/>
      <c r="X3" s="166"/>
      <c r="Y3" s="166"/>
      <c r="Z3" s="166"/>
    </row>
    <row r="4" spans="1:26" ht="80.099999999999994" customHeight="1">
      <c r="A4" s="577" t="s">
        <v>23</v>
      </c>
      <c r="B4" s="132" t="s">
        <v>532</v>
      </c>
      <c r="C4" s="132" t="s">
        <v>28</v>
      </c>
      <c r="D4" s="578" t="s">
        <v>1642</v>
      </c>
      <c r="E4" s="579" t="s">
        <v>1643</v>
      </c>
      <c r="F4" s="578" t="s">
        <v>1757</v>
      </c>
      <c r="G4" s="579" t="s">
        <v>1758</v>
      </c>
      <c r="H4" s="580" t="s">
        <v>1754</v>
      </c>
      <c r="I4" s="581"/>
      <c r="J4" s="147" t="s">
        <v>2757</v>
      </c>
      <c r="K4" s="133">
        <v>0</v>
      </c>
      <c r="L4" s="699" t="s">
        <v>2757</v>
      </c>
      <c r="M4" s="146">
        <v>0</v>
      </c>
      <c r="N4" s="145" t="s">
        <v>2646</v>
      </c>
      <c r="O4" s="235">
        <v>0</v>
      </c>
      <c r="P4" s="204" t="s">
        <v>2647</v>
      </c>
      <c r="Q4" s="585"/>
      <c r="R4" s="579"/>
      <c r="S4" s="218"/>
      <c r="T4" s="134"/>
      <c r="U4" s="169"/>
      <c r="V4" s="169"/>
      <c r="W4" s="169"/>
      <c r="X4" s="169"/>
      <c r="Y4" s="169"/>
      <c r="Z4" s="169"/>
    </row>
    <row r="5" spans="1:26" ht="80.099999999999994" customHeight="1">
      <c r="A5" s="592" t="s">
        <v>120</v>
      </c>
      <c r="B5" s="593" t="s">
        <v>122</v>
      </c>
      <c r="C5" s="593" t="s">
        <v>125</v>
      </c>
      <c r="D5" s="594" t="s">
        <v>126</v>
      </c>
      <c r="E5" s="595" t="s">
        <v>127</v>
      </c>
      <c r="F5" s="594" t="s">
        <v>129</v>
      </c>
      <c r="G5" s="595" t="s">
        <v>132</v>
      </c>
      <c r="H5" s="596" t="s">
        <v>1754</v>
      </c>
      <c r="I5" s="597"/>
      <c r="J5" s="732" t="s">
        <v>2770</v>
      </c>
      <c r="K5" s="659"/>
      <c r="L5" s="733" t="s">
        <v>2879</v>
      </c>
      <c r="M5" s="148">
        <v>0</v>
      </c>
      <c r="N5" s="598" t="s">
        <v>2648</v>
      </c>
      <c r="O5" s="250"/>
      <c r="P5" s="251"/>
      <c r="Q5" s="601"/>
      <c r="R5" s="595"/>
      <c r="S5" s="735"/>
      <c r="T5" s="134"/>
      <c r="U5" s="586"/>
      <c r="V5" s="586"/>
      <c r="W5" s="586"/>
      <c r="X5" s="586"/>
      <c r="Y5" s="586"/>
      <c r="Z5" s="586"/>
    </row>
    <row r="6" spans="1:26" ht="16.5">
      <c r="A6" s="602"/>
      <c r="B6" s="602"/>
      <c r="C6" s="602"/>
      <c r="D6" s="602"/>
      <c r="E6" s="602"/>
      <c r="F6" s="602"/>
      <c r="G6" s="602"/>
      <c r="H6" s="603"/>
      <c r="I6" s="603"/>
      <c r="J6" s="602"/>
      <c r="K6" s="602"/>
      <c r="L6" s="602"/>
      <c r="M6" s="606"/>
      <c r="N6" s="602"/>
      <c r="O6" s="606"/>
      <c r="P6" s="602"/>
      <c r="Q6" s="606"/>
      <c r="R6" s="602"/>
      <c r="S6" s="602"/>
      <c r="T6" s="166"/>
      <c r="U6" s="586"/>
      <c r="V6" s="586"/>
      <c r="W6" s="586"/>
      <c r="X6" s="586"/>
      <c r="Y6" s="586"/>
      <c r="Z6" s="586"/>
    </row>
    <row r="7" spans="1:26" ht="16.5">
      <c r="A7" s="602"/>
      <c r="B7" s="602"/>
      <c r="C7" s="602"/>
      <c r="D7" s="602"/>
      <c r="E7" s="602"/>
      <c r="F7" s="602"/>
      <c r="G7" s="602"/>
      <c r="H7" s="603"/>
      <c r="I7" s="603"/>
      <c r="J7" s="169"/>
      <c r="K7" s="608"/>
      <c r="L7" s="169"/>
      <c r="M7" s="608"/>
      <c r="N7" s="169"/>
      <c r="O7" s="608"/>
      <c r="P7" s="169"/>
      <c r="Q7" s="608"/>
      <c r="R7" s="169"/>
      <c r="S7" s="169"/>
      <c r="T7" s="169"/>
      <c r="U7" s="586"/>
      <c r="V7" s="586"/>
      <c r="W7" s="586"/>
      <c r="X7" s="586"/>
      <c r="Y7" s="586"/>
      <c r="Z7" s="586"/>
    </row>
    <row r="8" spans="1:26" ht="16.5">
      <c r="A8" s="586"/>
      <c r="B8" s="586"/>
      <c r="C8" s="586"/>
      <c r="D8" s="586"/>
      <c r="E8" s="586"/>
      <c r="F8" s="586"/>
      <c r="G8" s="586"/>
      <c r="H8" s="586"/>
      <c r="I8" s="586"/>
      <c r="J8" s="586"/>
      <c r="K8" s="586"/>
      <c r="L8" s="586"/>
      <c r="M8" s="586"/>
      <c r="N8" s="586"/>
      <c r="O8" s="586"/>
      <c r="P8" s="586"/>
      <c r="Q8" s="586"/>
      <c r="R8" s="586"/>
      <c r="S8" s="586"/>
      <c r="T8" s="586"/>
      <c r="U8" s="586"/>
      <c r="V8" s="586"/>
      <c r="W8" s="586"/>
      <c r="X8" s="586"/>
      <c r="Y8" s="586"/>
      <c r="Z8" s="586"/>
    </row>
    <row r="9" spans="1:26" ht="16.5">
      <c r="A9" s="586"/>
      <c r="B9" s="586"/>
      <c r="C9" s="586"/>
      <c r="D9" s="586"/>
      <c r="E9" s="586"/>
      <c r="F9" s="586"/>
      <c r="G9" s="586"/>
      <c r="H9" s="586"/>
      <c r="I9" s="586"/>
      <c r="J9" s="586"/>
      <c r="K9" s="586"/>
      <c r="L9" s="586"/>
      <c r="M9" s="586"/>
      <c r="N9" s="586"/>
      <c r="O9" s="586"/>
      <c r="P9" s="586"/>
      <c r="Q9" s="586"/>
      <c r="R9" s="586"/>
      <c r="S9" s="586"/>
      <c r="T9" s="586"/>
      <c r="U9" s="586"/>
      <c r="V9" s="586"/>
      <c r="W9" s="586"/>
      <c r="X9" s="586"/>
      <c r="Y9" s="586"/>
      <c r="Z9" s="586"/>
    </row>
    <row r="10" spans="1:26" ht="16.5">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6" ht="16.5">
      <c r="A11" s="586"/>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6" ht="16.5">
      <c r="A12" s="586"/>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6" ht="16.5">
      <c r="A13" s="586"/>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row>
    <row r="14" spans="1:26" ht="16.5">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row>
    <row r="15" spans="1:26" ht="16.5">
      <c r="A15" s="586"/>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A3" sqref="A3:XFD3"/>
    </sheetView>
  </sheetViews>
  <sheetFormatPr baseColWidth="10" defaultColWidth="12.625" defaultRowHeight="15" customHeight="1"/>
  <cols>
    <col min="1" max="1" width="5.875" style="571" customWidth="1"/>
    <col min="2" max="2" width="13.875" style="571" customWidth="1"/>
    <col min="3" max="3" width="16.5" style="571" customWidth="1"/>
    <col min="4" max="4" width="7.25" style="571" customWidth="1"/>
    <col min="5" max="5" width="21.5" style="571" customWidth="1"/>
    <col min="6" max="6" width="9.375" style="571" customWidth="1"/>
    <col min="7" max="7" width="31.625" style="571" customWidth="1"/>
    <col min="8" max="8" width="7.375" style="571" customWidth="1"/>
    <col min="9" max="9" width="7.75" style="571" customWidth="1"/>
    <col min="10" max="10" width="37.75" style="571" customWidth="1"/>
    <col min="11" max="11" width="7.375" style="571" customWidth="1"/>
    <col min="12" max="12" width="53.125" style="571" customWidth="1"/>
    <col min="13" max="13" width="8.25" style="571" customWidth="1"/>
    <col min="14" max="14" width="53.125" style="571" customWidth="1"/>
    <col min="15" max="15" width="8.25" style="571" customWidth="1"/>
    <col min="16" max="16" width="53.125" style="571" customWidth="1"/>
    <col min="17" max="17" width="23.25" style="571" customWidth="1"/>
    <col min="18" max="18" width="10" style="571" customWidth="1"/>
    <col min="19" max="19" width="11.75" style="571" customWidth="1"/>
    <col min="20" max="26" width="38.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11"/>
      <c r="L1" s="1111"/>
      <c r="M1" s="1112"/>
      <c r="N1" s="1107" t="s">
        <v>11</v>
      </c>
      <c r="O1" s="1111"/>
      <c r="P1" s="1112"/>
      <c r="Q1" s="1107" t="s">
        <v>12</v>
      </c>
      <c r="R1" s="1111"/>
      <c r="S1" s="1112"/>
      <c r="T1" s="169"/>
      <c r="U1" s="169"/>
      <c r="V1" s="169"/>
      <c r="W1" s="169"/>
      <c r="X1" s="169"/>
      <c r="Y1" s="169"/>
      <c r="Z1" s="169"/>
    </row>
    <row r="2" spans="1:26" ht="90" customHeight="1">
      <c r="A2" s="1116"/>
      <c r="B2" s="1114"/>
      <c r="C2" s="1114"/>
      <c r="D2" s="1114"/>
      <c r="E2" s="1114"/>
      <c r="F2" s="1114"/>
      <c r="G2" s="1114"/>
      <c r="H2" s="1118"/>
      <c r="I2" s="1120"/>
      <c r="J2" s="572" t="s">
        <v>13</v>
      </c>
      <c r="K2" s="573" t="s">
        <v>14</v>
      </c>
      <c r="L2" s="574" t="s">
        <v>15</v>
      </c>
      <c r="M2" s="977" t="s">
        <v>14</v>
      </c>
      <c r="N2" s="572" t="s">
        <v>18</v>
      </c>
      <c r="O2" s="573" t="s">
        <v>14</v>
      </c>
      <c r="P2" s="576" t="s">
        <v>19</v>
      </c>
      <c r="Q2" s="572" t="s">
        <v>20</v>
      </c>
      <c r="R2" s="574" t="s">
        <v>21</v>
      </c>
      <c r="S2" s="576" t="s">
        <v>22</v>
      </c>
      <c r="T2" s="169"/>
      <c r="U2" s="169"/>
      <c r="V2" s="169"/>
      <c r="W2" s="169"/>
      <c r="X2" s="169"/>
      <c r="Y2" s="169"/>
      <c r="Z2" s="169"/>
    </row>
    <row r="3" spans="1:26" ht="75.95" customHeight="1">
      <c r="A3" s="577" t="s">
        <v>16</v>
      </c>
      <c r="B3" s="132" t="s">
        <v>17</v>
      </c>
      <c r="C3" s="132" t="s">
        <v>24</v>
      </c>
      <c r="D3" s="578" t="s">
        <v>25</v>
      </c>
      <c r="E3" s="579" t="s">
        <v>26</v>
      </c>
      <c r="F3" s="578" t="s">
        <v>37</v>
      </c>
      <c r="G3" s="579" t="s">
        <v>38</v>
      </c>
      <c r="H3" s="741"/>
      <c r="I3" s="742" t="s">
        <v>39</v>
      </c>
      <c r="J3" s="145" t="s">
        <v>40</v>
      </c>
      <c r="K3" s="582">
        <v>80000000</v>
      </c>
      <c r="L3" s="579" t="s">
        <v>44</v>
      </c>
      <c r="M3" s="610">
        <v>64248001</v>
      </c>
      <c r="N3" s="171" t="s">
        <v>46</v>
      </c>
      <c r="O3" s="978" t="s">
        <v>48</v>
      </c>
      <c r="P3" s="979" t="s">
        <v>52</v>
      </c>
      <c r="Q3" s="980" t="s">
        <v>54</v>
      </c>
      <c r="R3" s="980"/>
      <c r="S3" s="980" t="s">
        <v>59</v>
      </c>
      <c r="T3" s="166"/>
      <c r="U3" s="166"/>
      <c r="V3" s="166"/>
      <c r="W3" s="166"/>
      <c r="X3" s="166"/>
      <c r="Y3" s="166"/>
      <c r="Z3" s="166"/>
    </row>
    <row r="4" spans="1:26" ht="75.95" customHeight="1">
      <c r="A4" s="577" t="s">
        <v>16</v>
      </c>
      <c r="B4" s="132" t="s">
        <v>17</v>
      </c>
      <c r="C4" s="132" t="s">
        <v>66</v>
      </c>
      <c r="D4" s="578" t="s">
        <v>68</v>
      </c>
      <c r="E4" s="579" t="s">
        <v>69</v>
      </c>
      <c r="F4" s="578" t="s">
        <v>70</v>
      </c>
      <c r="G4" s="579" t="s">
        <v>72</v>
      </c>
      <c r="H4" s="741"/>
      <c r="I4" s="742" t="s">
        <v>39</v>
      </c>
      <c r="J4" s="145" t="s">
        <v>73</v>
      </c>
      <c r="K4" s="582">
        <v>80000000</v>
      </c>
      <c r="L4" s="578" t="s">
        <v>74</v>
      </c>
      <c r="M4" s="610">
        <v>240000000</v>
      </c>
      <c r="N4" s="981" t="s">
        <v>75</v>
      </c>
      <c r="O4" s="982" t="s">
        <v>48</v>
      </c>
      <c r="P4" s="983" t="s">
        <v>52</v>
      </c>
      <c r="Q4" s="980" t="s">
        <v>54</v>
      </c>
      <c r="R4" s="984"/>
      <c r="S4" s="980" t="s">
        <v>59</v>
      </c>
      <c r="T4" s="169"/>
      <c r="U4" s="169"/>
      <c r="V4" s="169"/>
      <c r="W4" s="169"/>
      <c r="X4" s="169"/>
      <c r="Y4" s="169"/>
      <c r="Z4" s="169"/>
    </row>
    <row r="5" spans="1:26" ht="75.95" customHeight="1">
      <c r="A5" s="577" t="s">
        <v>16</v>
      </c>
      <c r="B5" s="132" t="s">
        <v>17</v>
      </c>
      <c r="C5" s="132" t="s">
        <v>66</v>
      </c>
      <c r="D5" s="578" t="s">
        <v>68</v>
      </c>
      <c r="E5" s="579" t="s">
        <v>69</v>
      </c>
      <c r="F5" s="578" t="s">
        <v>81</v>
      </c>
      <c r="G5" s="579" t="s">
        <v>82</v>
      </c>
      <c r="H5" s="741"/>
      <c r="I5" s="742" t="s">
        <v>39</v>
      </c>
      <c r="J5" s="145" t="s">
        <v>84</v>
      </c>
      <c r="K5" s="582">
        <v>10000000</v>
      </c>
      <c r="L5" s="579" t="s">
        <v>86</v>
      </c>
      <c r="M5" s="610">
        <v>30000000</v>
      </c>
      <c r="N5" s="981" t="s">
        <v>87</v>
      </c>
      <c r="O5" s="982" t="s">
        <v>88</v>
      </c>
      <c r="P5" s="983" t="s">
        <v>89</v>
      </c>
      <c r="Q5" s="980" t="s">
        <v>91</v>
      </c>
      <c r="R5" s="984"/>
      <c r="S5" s="980" t="s">
        <v>59</v>
      </c>
      <c r="T5" s="586"/>
      <c r="U5" s="586"/>
      <c r="V5" s="586"/>
      <c r="W5" s="586"/>
      <c r="X5" s="586"/>
      <c r="Y5" s="586"/>
      <c r="Z5" s="586"/>
    </row>
    <row r="6" spans="1:26" ht="75.95" customHeight="1">
      <c r="A6" s="577" t="s">
        <v>16</v>
      </c>
      <c r="B6" s="132" t="s">
        <v>17</v>
      </c>
      <c r="C6" s="132" t="s">
        <v>66</v>
      </c>
      <c r="D6" s="578" t="s">
        <v>68</v>
      </c>
      <c r="E6" s="579" t="s">
        <v>69</v>
      </c>
      <c r="F6" s="578" t="s">
        <v>95</v>
      </c>
      <c r="G6" s="579" t="s">
        <v>96</v>
      </c>
      <c r="H6" s="741"/>
      <c r="I6" s="742" t="s">
        <v>39</v>
      </c>
      <c r="J6" s="145" t="s">
        <v>97</v>
      </c>
      <c r="K6" s="582">
        <v>80000000</v>
      </c>
      <c r="L6" s="578" t="s">
        <v>98</v>
      </c>
      <c r="M6" s="610">
        <v>240000000</v>
      </c>
      <c r="N6" s="981" t="s">
        <v>99</v>
      </c>
      <c r="O6" s="985" t="s">
        <v>48</v>
      </c>
      <c r="P6" s="986" t="s">
        <v>52</v>
      </c>
      <c r="Q6" s="980" t="s">
        <v>54</v>
      </c>
      <c r="R6" s="984"/>
      <c r="S6" s="980" t="s">
        <v>59</v>
      </c>
      <c r="T6" s="586"/>
      <c r="U6" s="586"/>
      <c r="V6" s="586"/>
      <c r="W6" s="586"/>
      <c r="X6" s="586"/>
      <c r="Y6" s="586"/>
      <c r="Z6" s="586"/>
    </row>
    <row r="7" spans="1:26" ht="75.95" customHeight="1">
      <c r="A7" s="577" t="s">
        <v>16</v>
      </c>
      <c r="B7" s="132" t="s">
        <v>17</v>
      </c>
      <c r="C7" s="132" t="s">
        <v>107</v>
      </c>
      <c r="D7" s="578" t="s">
        <v>108</v>
      </c>
      <c r="E7" s="579" t="s">
        <v>109</v>
      </c>
      <c r="F7" s="578" t="s">
        <v>110</v>
      </c>
      <c r="G7" s="579" t="s">
        <v>112</v>
      </c>
      <c r="H7" s="741"/>
      <c r="I7" s="742" t="s">
        <v>113</v>
      </c>
      <c r="J7" s="145" t="s">
        <v>97</v>
      </c>
      <c r="K7" s="582">
        <v>80000000</v>
      </c>
      <c r="L7" s="578" t="s">
        <v>98</v>
      </c>
      <c r="M7" s="610">
        <v>240000000</v>
      </c>
      <c r="N7" s="987" t="s">
        <v>99</v>
      </c>
      <c r="O7" s="988" t="s">
        <v>48</v>
      </c>
      <c r="P7" s="989" t="s">
        <v>52</v>
      </c>
      <c r="Q7" s="980" t="s">
        <v>54</v>
      </c>
      <c r="R7" s="984"/>
      <c r="S7" s="980" t="s">
        <v>59</v>
      </c>
      <c r="T7" s="586"/>
      <c r="U7" s="586"/>
      <c r="V7" s="586"/>
      <c r="W7" s="586"/>
      <c r="X7" s="586"/>
      <c r="Y7" s="586"/>
      <c r="Z7" s="586"/>
    </row>
    <row r="8" spans="1:26" ht="75.95" customHeight="1" thickBot="1">
      <c r="A8" s="592" t="s">
        <v>120</v>
      </c>
      <c r="B8" s="593" t="s">
        <v>122</v>
      </c>
      <c r="C8" s="593" t="s">
        <v>125</v>
      </c>
      <c r="D8" s="594" t="s">
        <v>126</v>
      </c>
      <c r="E8" s="595" t="s">
        <v>127</v>
      </c>
      <c r="F8" s="594" t="s">
        <v>129</v>
      </c>
      <c r="G8" s="595" t="s">
        <v>132</v>
      </c>
      <c r="H8" s="990" t="s">
        <v>39</v>
      </c>
      <c r="I8" s="761"/>
      <c r="J8" s="598" t="s">
        <v>135</v>
      </c>
      <c r="K8" s="599">
        <v>0</v>
      </c>
      <c r="L8" s="595" t="s">
        <v>140</v>
      </c>
      <c r="M8" s="634">
        <v>0</v>
      </c>
      <c r="N8" s="987" t="s">
        <v>142</v>
      </c>
      <c r="O8" s="991" t="s">
        <v>143</v>
      </c>
      <c r="P8" s="984" t="s">
        <v>148</v>
      </c>
      <c r="Q8" s="984" t="s">
        <v>151</v>
      </c>
      <c r="R8" s="984"/>
      <c r="S8" s="984"/>
      <c r="T8" s="586"/>
      <c r="U8" s="586"/>
      <c r="V8" s="586"/>
      <c r="W8" s="586"/>
      <c r="X8" s="586"/>
      <c r="Y8" s="586"/>
      <c r="Z8" s="586"/>
    </row>
    <row r="9" spans="1:26" ht="16.5">
      <c r="A9" s="992"/>
      <c r="B9" s="992"/>
      <c r="C9" s="992"/>
      <c r="D9" s="992"/>
      <c r="E9" s="992"/>
      <c r="F9" s="992"/>
      <c r="G9" s="992"/>
      <c r="H9" s="993"/>
      <c r="I9" s="994"/>
      <c r="J9" s="992"/>
      <c r="K9" s="995"/>
      <c r="L9" s="992"/>
      <c r="M9" s="996"/>
      <c r="N9" s="992"/>
      <c r="O9" s="995"/>
      <c r="P9" s="992"/>
      <c r="Q9" s="647"/>
      <c r="R9" s="647"/>
      <c r="S9" s="647"/>
      <c r="T9" s="586"/>
      <c r="U9" s="586"/>
      <c r="V9" s="586"/>
      <c r="W9" s="586"/>
      <c r="X9" s="586"/>
      <c r="Y9" s="586"/>
      <c r="Z9" s="586"/>
    </row>
    <row r="10" spans="1:26" ht="16.5">
      <c r="A10" s="622"/>
      <c r="B10" s="622"/>
      <c r="C10" s="622"/>
      <c r="D10" s="622"/>
      <c r="E10" s="622"/>
      <c r="F10" s="622"/>
      <c r="G10" s="622"/>
      <c r="H10" s="879"/>
      <c r="I10" s="976"/>
      <c r="J10" s="622"/>
      <c r="K10" s="690"/>
      <c r="L10" s="622"/>
      <c r="M10" s="997"/>
      <c r="N10" s="622"/>
      <c r="O10" s="690"/>
      <c r="P10" s="622"/>
      <c r="Q10" s="578"/>
      <c r="R10" s="578"/>
      <c r="S10" s="578"/>
      <c r="T10" s="586"/>
      <c r="U10" s="586"/>
      <c r="V10" s="586"/>
      <c r="W10" s="586"/>
      <c r="X10" s="586"/>
      <c r="Y10" s="586"/>
      <c r="Z10" s="586"/>
    </row>
    <row r="11" spans="1:26" ht="16.5">
      <c r="A11" s="622"/>
      <c r="B11" s="622"/>
      <c r="C11" s="622"/>
      <c r="D11" s="622"/>
      <c r="E11" s="622"/>
      <c r="F11" s="622"/>
      <c r="G11" s="622"/>
      <c r="H11" s="879"/>
      <c r="I11" s="976"/>
      <c r="J11" s="622"/>
      <c r="K11" s="690"/>
      <c r="L11" s="622"/>
      <c r="M11" s="997"/>
      <c r="N11" s="622"/>
      <c r="O11" s="690"/>
      <c r="P11" s="622"/>
      <c r="Q11" s="879"/>
      <c r="R11" s="879"/>
      <c r="S11" s="879"/>
      <c r="T11" s="586"/>
      <c r="U11" s="586"/>
      <c r="V11" s="586"/>
      <c r="W11" s="586"/>
      <c r="X11" s="586"/>
      <c r="Y11" s="586"/>
      <c r="Z11" s="586"/>
    </row>
    <row r="12" spans="1:26" ht="16.5">
      <c r="A12" s="622"/>
      <c r="B12" s="622"/>
      <c r="C12" s="622"/>
      <c r="D12" s="622"/>
      <c r="E12" s="622"/>
      <c r="F12" s="622"/>
      <c r="G12" s="622"/>
      <c r="H12" s="879"/>
      <c r="I12" s="879"/>
      <c r="J12" s="622"/>
      <c r="K12" s="690"/>
      <c r="L12" s="622"/>
      <c r="M12" s="997"/>
      <c r="N12" s="622"/>
      <c r="O12" s="690"/>
      <c r="P12" s="622"/>
      <c r="Q12" s="879"/>
      <c r="R12" s="879"/>
      <c r="S12" s="879"/>
      <c r="T12" s="586"/>
      <c r="U12" s="586"/>
      <c r="V12" s="586"/>
      <c r="W12" s="586"/>
      <c r="X12" s="586"/>
      <c r="Y12" s="586"/>
      <c r="Z12" s="586"/>
    </row>
    <row r="13" spans="1:26" ht="16.5">
      <c r="A13" s="622"/>
      <c r="B13" s="622"/>
      <c r="C13" s="622"/>
      <c r="D13" s="622"/>
      <c r="E13" s="622"/>
      <c r="F13" s="622"/>
      <c r="G13" s="622"/>
      <c r="H13" s="879"/>
      <c r="I13" s="879"/>
      <c r="J13" s="622"/>
      <c r="K13" s="690"/>
      <c r="L13" s="622"/>
      <c r="M13" s="997"/>
      <c r="N13" s="622"/>
      <c r="O13" s="690"/>
      <c r="P13" s="622"/>
      <c r="Q13" s="879"/>
      <c r="R13" s="879"/>
      <c r="S13" s="879"/>
      <c r="T13" s="586"/>
      <c r="U13" s="586"/>
      <c r="V13" s="586"/>
      <c r="W13" s="586"/>
      <c r="X13" s="586"/>
      <c r="Y13" s="586"/>
      <c r="Z13" s="586"/>
    </row>
    <row r="14" spans="1:26" ht="16.5">
      <c r="A14" s="622"/>
      <c r="B14" s="622"/>
      <c r="C14" s="622"/>
      <c r="D14" s="622"/>
      <c r="E14" s="622"/>
      <c r="F14" s="622"/>
      <c r="G14" s="622"/>
      <c r="H14" s="879"/>
      <c r="I14" s="879"/>
      <c r="J14" s="622"/>
      <c r="K14" s="690"/>
      <c r="L14" s="622"/>
      <c r="M14" s="997"/>
      <c r="N14" s="622"/>
      <c r="O14" s="690"/>
      <c r="P14" s="622"/>
      <c r="Q14" s="879"/>
      <c r="R14" s="879"/>
      <c r="S14" s="879"/>
      <c r="T14" s="586"/>
      <c r="U14" s="586"/>
      <c r="V14" s="586"/>
      <c r="W14" s="586"/>
      <c r="X14" s="586"/>
      <c r="Y14" s="586"/>
      <c r="Z14" s="586"/>
    </row>
    <row r="15" spans="1:26" ht="16.5">
      <c r="A15" s="622"/>
      <c r="B15" s="622"/>
      <c r="C15" s="622"/>
      <c r="D15" s="622"/>
      <c r="E15" s="622"/>
      <c r="F15" s="622"/>
      <c r="G15" s="622"/>
      <c r="H15" s="879"/>
      <c r="I15" s="879"/>
      <c r="J15" s="622"/>
      <c r="K15" s="690"/>
      <c r="L15" s="622"/>
      <c r="M15" s="997"/>
      <c r="N15" s="622"/>
      <c r="O15" s="690"/>
      <c r="P15" s="622"/>
      <c r="Q15" s="879"/>
      <c r="R15" s="879"/>
      <c r="S15" s="879"/>
      <c r="T15" s="586"/>
      <c r="U15" s="586"/>
      <c r="V15" s="586"/>
      <c r="W15" s="586"/>
      <c r="X15" s="586"/>
      <c r="Y15" s="586"/>
      <c r="Z15" s="586"/>
    </row>
    <row r="16" spans="1:26" ht="16.5">
      <c r="A16" s="622"/>
      <c r="B16" s="622"/>
      <c r="C16" s="622"/>
      <c r="D16" s="622"/>
      <c r="E16" s="622"/>
      <c r="F16" s="622"/>
      <c r="G16" s="622"/>
      <c r="H16" s="879"/>
      <c r="I16" s="879"/>
      <c r="J16" s="622"/>
      <c r="K16" s="690"/>
      <c r="L16" s="622"/>
      <c r="M16" s="997"/>
      <c r="N16" s="622"/>
      <c r="O16" s="690"/>
      <c r="P16" s="622"/>
      <c r="Q16" s="879"/>
      <c r="R16" s="879"/>
      <c r="S16" s="879"/>
      <c r="T16" s="586"/>
      <c r="U16" s="586"/>
      <c r="V16" s="586"/>
      <c r="W16" s="586"/>
      <c r="X16" s="586"/>
      <c r="Y16" s="586"/>
      <c r="Z16" s="586"/>
    </row>
    <row r="17" spans="1:26" ht="16.5">
      <c r="A17" s="622"/>
      <c r="B17" s="622"/>
      <c r="C17" s="622"/>
      <c r="D17" s="622"/>
      <c r="E17" s="622"/>
      <c r="F17" s="622"/>
      <c r="G17" s="622"/>
      <c r="H17" s="879"/>
      <c r="I17" s="879"/>
      <c r="J17" s="622"/>
      <c r="K17" s="690"/>
      <c r="L17" s="622"/>
      <c r="M17" s="997"/>
      <c r="N17" s="622"/>
      <c r="O17" s="690"/>
      <c r="P17" s="622"/>
      <c r="Q17" s="879"/>
      <c r="R17" s="879"/>
      <c r="S17" s="879"/>
      <c r="T17" s="586"/>
      <c r="U17" s="586"/>
      <c r="V17" s="586"/>
      <c r="W17" s="586"/>
      <c r="X17" s="586"/>
      <c r="Y17" s="586"/>
      <c r="Z17" s="586"/>
    </row>
    <row r="18" spans="1:26" ht="16.5">
      <c r="A18" s="622"/>
      <c r="B18" s="622"/>
      <c r="C18" s="622"/>
      <c r="D18" s="622"/>
      <c r="E18" s="622"/>
      <c r="F18" s="622"/>
      <c r="G18" s="622"/>
      <c r="H18" s="879"/>
      <c r="I18" s="879"/>
      <c r="J18" s="622"/>
      <c r="K18" s="690"/>
      <c r="L18" s="622"/>
      <c r="M18" s="997"/>
      <c r="N18" s="622"/>
      <c r="O18" s="690"/>
      <c r="P18" s="622"/>
      <c r="Q18" s="879"/>
      <c r="R18" s="879"/>
      <c r="S18" s="879"/>
      <c r="T18" s="586"/>
      <c r="U18" s="586"/>
      <c r="V18" s="586"/>
      <c r="W18" s="586"/>
      <c r="X18" s="586"/>
      <c r="Y18" s="586"/>
      <c r="Z18" s="586"/>
    </row>
    <row r="19" spans="1:26" ht="16.5">
      <c r="A19" s="622"/>
      <c r="B19" s="622"/>
      <c r="C19" s="622"/>
      <c r="D19" s="622"/>
      <c r="E19" s="622"/>
      <c r="F19" s="622"/>
      <c r="G19" s="622"/>
      <c r="H19" s="879"/>
      <c r="I19" s="879"/>
      <c r="J19" s="622"/>
      <c r="K19" s="690"/>
      <c r="L19" s="622"/>
      <c r="M19" s="997"/>
      <c r="N19" s="622"/>
      <c r="O19" s="690"/>
      <c r="P19" s="622"/>
      <c r="Q19" s="879"/>
      <c r="R19" s="879"/>
      <c r="S19" s="879"/>
      <c r="T19" s="586"/>
      <c r="U19" s="586"/>
      <c r="V19" s="586"/>
      <c r="W19" s="586"/>
      <c r="X19" s="586"/>
      <c r="Y19" s="586"/>
      <c r="Z19" s="586"/>
    </row>
    <row r="20" spans="1:26" ht="16.5">
      <c r="A20" s="622"/>
      <c r="B20" s="622"/>
      <c r="C20" s="622"/>
      <c r="D20" s="622"/>
      <c r="E20" s="622"/>
      <c r="F20" s="622"/>
      <c r="G20" s="622"/>
      <c r="H20" s="879"/>
      <c r="I20" s="879"/>
      <c r="J20" s="622"/>
      <c r="K20" s="690"/>
      <c r="L20" s="622"/>
      <c r="M20" s="690"/>
      <c r="N20" s="622"/>
      <c r="O20" s="690"/>
      <c r="P20" s="622"/>
      <c r="Q20" s="803"/>
      <c r="R20" s="803"/>
      <c r="S20" s="803"/>
      <c r="T20" s="586"/>
      <c r="U20" s="586"/>
      <c r="V20" s="586"/>
      <c r="W20" s="586"/>
      <c r="X20" s="586"/>
      <c r="Y20" s="586"/>
      <c r="Z20" s="586"/>
    </row>
    <row r="21" spans="1:26" ht="15.75" customHeight="1">
      <c r="A21" s="622"/>
      <c r="B21" s="622"/>
      <c r="C21" s="622"/>
      <c r="D21" s="622"/>
      <c r="E21" s="622"/>
      <c r="F21" s="622"/>
      <c r="G21" s="622"/>
      <c r="H21" s="879"/>
      <c r="I21" s="879"/>
      <c r="J21" s="622"/>
      <c r="K21" s="690"/>
      <c r="L21" s="622"/>
      <c r="M21" s="690"/>
      <c r="N21" s="622"/>
      <c r="O21" s="690"/>
      <c r="P21" s="622"/>
      <c r="Q21" s="803"/>
      <c r="R21" s="803"/>
      <c r="S21" s="803"/>
      <c r="T21" s="586"/>
      <c r="U21" s="586"/>
      <c r="V21" s="586"/>
      <c r="W21" s="586"/>
      <c r="X21" s="586"/>
      <c r="Y21" s="586"/>
      <c r="Z21" s="586"/>
    </row>
    <row r="22" spans="1:26" ht="15.75" customHeight="1">
      <c r="A22" s="622"/>
      <c r="B22" s="622"/>
      <c r="C22" s="622"/>
      <c r="D22" s="622"/>
      <c r="E22" s="622"/>
      <c r="F22" s="622"/>
      <c r="G22" s="622"/>
      <c r="H22" s="879"/>
      <c r="I22" s="879"/>
      <c r="J22" s="622"/>
      <c r="K22" s="690"/>
      <c r="L22" s="622"/>
      <c r="M22" s="690"/>
      <c r="N22" s="622"/>
      <c r="O22" s="690"/>
      <c r="P22" s="622"/>
      <c r="Q22" s="803"/>
      <c r="R22" s="803"/>
      <c r="S22" s="803"/>
      <c r="T22" s="586"/>
      <c r="U22" s="586"/>
      <c r="V22" s="586"/>
      <c r="W22" s="586"/>
      <c r="X22" s="586"/>
      <c r="Y22" s="586"/>
      <c r="Z22" s="586"/>
    </row>
    <row r="23" spans="1:26" ht="15.75" customHeight="1">
      <c r="A23" s="622"/>
      <c r="B23" s="622"/>
      <c r="C23" s="622"/>
      <c r="D23" s="622"/>
      <c r="E23" s="622"/>
      <c r="F23" s="622"/>
      <c r="G23" s="622"/>
      <c r="H23" s="879"/>
      <c r="I23" s="879"/>
      <c r="J23" s="622"/>
      <c r="K23" s="690"/>
      <c r="L23" s="622"/>
      <c r="M23" s="690"/>
      <c r="N23" s="622"/>
      <c r="O23" s="690"/>
      <c r="P23" s="622"/>
      <c r="Q23" s="803"/>
      <c r="R23" s="803"/>
      <c r="S23" s="803"/>
      <c r="T23" s="586"/>
      <c r="U23" s="586"/>
      <c r="V23" s="586"/>
      <c r="W23" s="586"/>
      <c r="X23" s="586"/>
      <c r="Y23" s="586"/>
      <c r="Z23" s="586"/>
    </row>
    <row r="24" spans="1:26" ht="15.75" customHeight="1">
      <c r="A24" s="622"/>
      <c r="B24" s="622"/>
      <c r="C24" s="622"/>
      <c r="D24" s="622"/>
      <c r="E24" s="622"/>
      <c r="F24" s="622"/>
      <c r="G24" s="622"/>
      <c r="H24" s="879"/>
      <c r="I24" s="879"/>
      <c r="J24" s="622"/>
      <c r="K24" s="690"/>
      <c r="L24" s="622"/>
      <c r="M24" s="690"/>
      <c r="N24" s="622"/>
      <c r="O24" s="690"/>
      <c r="P24" s="622"/>
      <c r="Q24" s="803"/>
      <c r="R24" s="803"/>
      <c r="S24" s="803"/>
      <c r="T24" s="586"/>
      <c r="U24" s="586"/>
      <c r="V24" s="586"/>
      <c r="W24" s="586"/>
      <c r="X24" s="586"/>
      <c r="Y24" s="586"/>
      <c r="Z24" s="586"/>
    </row>
    <row r="25" spans="1:26" ht="15.75" customHeight="1">
      <c r="A25" s="622"/>
      <c r="B25" s="622"/>
      <c r="C25" s="622"/>
      <c r="D25" s="622"/>
      <c r="E25" s="622"/>
      <c r="F25" s="622"/>
      <c r="G25" s="622"/>
      <c r="H25" s="879"/>
      <c r="I25" s="879"/>
      <c r="J25" s="622"/>
      <c r="K25" s="690"/>
      <c r="L25" s="622"/>
      <c r="M25" s="690"/>
      <c r="N25" s="622"/>
      <c r="O25" s="690"/>
      <c r="P25" s="622"/>
      <c r="Q25" s="803"/>
      <c r="R25" s="803"/>
      <c r="S25" s="803"/>
      <c r="T25" s="586"/>
      <c r="U25" s="586"/>
      <c r="V25" s="586"/>
      <c r="W25" s="586"/>
      <c r="X25" s="586"/>
      <c r="Y25" s="586"/>
      <c r="Z25" s="586"/>
    </row>
    <row r="26" spans="1:26" ht="15.75" customHeight="1">
      <c r="A26" s="622"/>
      <c r="B26" s="622"/>
      <c r="C26" s="622"/>
      <c r="D26" s="622"/>
      <c r="E26" s="622"/>
      <c r="F26" s="622"/>
      <c r="G26" s="622"/>
      <c r="H26" s="879"/>
      <c r="I26" s="879"/>
      <c r="J26" s="622"/>
      <c r="K26" s="690"/>
      <c r="L26" s="622"/>
      <c r="M26" s="690"/>
      <c r="N26" s="622"/>
      <c r="O26" s="690"/>
      <c r="P26" s="622"/>
      <c r="Q26" s="803"/>
      <c r="R26" s="803"/>
      <c r="S26" s="803"/>
      <c r="T26" s="586"/>
      <c r="U26" s="586"/>
      <c r="V26" s="586"/>
      <c r="W26" s="586"/>
      <c r="X26" s="586"/>
      <c r="Y26" s="586"/>
      <c r="Z26" s="586"/>
    </row>
    <row r="27" spans="1:26" ht="15.75" customHeight="1">
      <c r="A27" s="622"/>
      <c r="B27" s="622"/>
      <c r="C27" s="622"/>
      <c r="D27" s="622"/>
      <c r="E27" s="622"/>
      <c r="F27" s="622"/>
      <c r="G27" s="622"/>
      <c r="H27" s="879"/>
      <c r="I27" s="879"/>
      <c r="J27" s="622"/>
      <c r="K27" s="690"/>
      <c r="L27" s="622"/>
      <c r="M27" s="690"/>
      <c r="N27" s="622"/>
      <c r="O27" s="690"/>
      <c r="P27" s="622"/>
      <c r="Q27" s="803"/>
      <c r="R27" s="803"/>
      <c r="S27" s="803"/>
      <c r="T27" s="586"/>
      <c r="U27" s="586"/>
      <c r="V27" s="586"/>
      <c r="W27" s="586"/>
      <c r="X27" s="586"/>
      <c r="Y27" s="586"/>
      <c r="Z27" s="586"/>
    </row>
    <row r="28" spans="1:26" ht="15.75" customHeight="1">
      <c r="A28" s="622"/>
      <c r="B28" s="622"/>
      <c r="C28" s="622"/>
      <c r="D28" s="622"/>
      <c r="E28" s="622"/>
      <c r="F28" s="622"/>
      <c r="G28" s="622"/>
      <c r="H28" s="879"/>
      <c r="I28" s="879"/>
      <c r="J28" s="622"/>
      <c r="K28" s="690"/>
      <c r="L28" s="622"/>
      <c r="M28" s="690"/>
      <c r="N28" s="622"/>
      <c r="O28" s="690"/>
      <c r="P28" s="622"/>
      <c r="Q28" s="803"/>
      <c r="R28" s="803"/>
      <c r="S28" s="803"/>
      <c r="T28" s="586"/>
      <c r="U28" s="586"/>
      <c r="V28" s="586"/>
      <c r="W28" s="586"/>
      <c r="X28" s="586"/>
      <c r="Y28" s="586"/>
      <c r="Z28" s="586"/>
    </row>
    <row r="29" spans="1:26" ht="15.75" customHeight="1">
      <c r="A29" s="622"/>
      <c r="B29" s="622"/>
      <c r="C29" s="622"/>
      <c r="D29" s="622"/>
      <c r="E29" s="622"/>
      <c r="F29" s="622"/>
      <c r="G29" s="622"/>
      <c r="H29" s="879"/>
      <c r="I29" s="879"/>
      <c r="J29" s="622"/>
      <c r="K29" s="690"/>
      <c r="L29" s="622"/>
      <c r="M29" s="690"/>
      <c r="N29" s="622"/>
      <c r="O29" s="690"/>
      <c r="P29" s="622"/>
      <c r="Q29" s="803"/>
      <c r="R29" s="803"/>
      <c r="S29" s="803"/>
      <c r="T29" s="586"/>
      <c r="U29" s="586"/>
      <c r="V29" s="586"/>
      <c r="W29" s="586"/>
      <c r="X29" s="586"/>
      <c r="Y29" s="586"/>
      <c r="Z29" s="586"/>
    </row>
    <row r="30" spans="1:26" ht="15.75" customHeight="1">
      <c r="A30" s="622"/>
      <c r="B30" s="622"/>
      <c r="C30" s="622"/>
      <c r="D30" s="622"/>
      <c r="E30" s="622"/>
      <c r="F30" s="622"/>
      <c r="G30" s="622"/>
      <c r="H30" s="879"/>
      <c r="I30" s="879"/>
      <c r="J30" s="622"/>
      <c r="K30" s="690"/>
      <c r="L30" s="622"/>
      <c r="M30" s="690"/>
      <c r="N30" s="622"/>
      <c r="O30" s="690"/>
      <c r="P30" s="622"/>
      <c r="Q30" s="803"/>
      <c r="R30" s="803"/>
      <c r="S30" s="803"/>
      <c r="T30" s="586"/>
      <c r="U30" s="586"/>
      <c r="V30" s="586"/>
      <c r="W30" s="586"/>
      <c r="X30" s="586"/>
      <c r="Y30" s="586"/>
      <c r="Z30" s="586"/>
    </row>
    <row r="31" spans="1:26" ht="15.75" customHeight="1">
      <c r="A31" s="622"/>
      <c r="B31" s="622"/>
      <c r="C31" s="622"/>
      <c r="D31" s="622"/>
      <c r="E31" s="622"/>
      <c r="F31" s="622"/>
      <c r="G31" s="622"/>
      <c r="H31" s="879"/>
      <c r="I31" s="879"/>
      <c r="J31" s="622"/>
      <c r="K31" s="690"/>
      <c r="L31" s="622"/>
      <c r="M31" s="690"/>
      <c r="N31" s="622"/>
      <c r="O31" s="690"/>
      <c r="P31" s="622"/>
      <c r="Q31" s="803"/>
      <c r="R31" s="803"/>
      <c r="S31" s="803"/>
      <c r="T31" s="586"/>
      <c r="U31" s="586"/>
      <c r="V31" s="586"/>
      <c r="W31" s="586"/>
      <c r="X31" s="586"/>
      <c r="Y31" s="586"/>
      <c r="Z31" s="586"/>
    </row>
    <row r="32" spans="1:26" ht="15.75" customHeight="1">
      <c r="A32" s="622"/>
      <c r="B32" s="622"/>
      <c r="C32" s="622"/>
      <c r="D32" s="622"/>
      <c r="E32" s="622"/>
      <c r="F32" s="622"/>
      <c r="G32" s="622"/>
      <c r="H32" s="879"/>
      <c r="I32" s="879"/>
      <c r="J32" s="622"/>
      <c r="K32" s="690"/>
      <c r="L32" s="622"/>
      <c r="M32" s="690"/>
      <c r="N32" s="622"/>
      <c r="O32" s="690"/>
      <c r="P32" s="622"/>
      <c r="Q32" s="803"/>
      <c r="R32" s="803"/>
      <c r="S32" s="803"/>
      <c r="T32" s="586"/>
      <c r="U32" s="586"/>
      <c r="V32" s="586"/>
      <c r="W32" s="586"/>
      <c r="X32" s="586"/>
      <c r="Y32" s="586"/>
      <c r="Z32" s="586"/>
    </row>
    <row r="33" spans="1:26" ht="15.75" customHeight="1">
      <c r="A33" s="622"/>
      <c r="B33" s="622"/>
      <c r="C33" s="622"/>
      <c r="D33" s="622"/>
      <c r="E33" s="622"/>
      <c r="F33" s="622"/>
      <c r="G33" s="622"/>
      <c r="H33" s="879"/>
      <c r="I33" s="879"/>
      <c r="J33" s="622"/>
      <c r="K33" s="690"/>
      <c r="L33" s="622"/>
      <c r="M33" s="690"/>
      <c r="N33" s="622"/>
      <c r="O33" s="690"/>
      <c r="P33" s="622"/>
      <c r="Q33" s="803"/>
      <c r="R33" s="803"/>
      <c r="S33" s="803"/>
      <c r="T33" s="586"/>
      <c r="U33" s="586"/>
      <c r="V33" s="586"/>
      <c r="W33" s="586"/>
      <c r="X33" s="586"/>
      <c r="Y33" s="586"/>
      <c r="Z33" s="586"/>
    </row>
    <row r="34" spans="1:26" ht="15.75" customHeight="1">
      <c r="A34" s="622"/>
      <c r="B34" s="622"/>
      <c r="C34" s="622"/>
      <c r="D34" s="622"/>
      <c r="E34" s="622"/>
      <c r="F34" s="622"/>
      <c r="G34" s="622"/>
      <c r="H34" s="879"/>
      <c r="I34" s="879"/>
      <c r="J34" s="622"/>
      <c r="K34" s="690"/>
      <c r="L34" s="622"/>
      <c r="M34" s="690"/>
      <c r="N34" s="622"/>
      <c r="O34" s="690"/>
      <c r="P34" s="622"/>
      <c r="Q34" s="803"/>
      <c r="R34" s="803"/>
      <c r="S34" s="803"/>
      <c r="T34" s="586"/>
      <c r="U34" s="586"/>
      <c r="V34" s="586"/>
      <c r="W34" s="586"/>
      <c r="X34" s="586"/>
      <c r="Y34" s="586"/>
      <c r="Z34" s="586"/>
    </row>
    <row r="35" spans="1:26" ht="15.75" customHeight="1">
      <c r="A35" s="622"/>
      <c r="B35" s="622"/>
      <c r="C35" s="622"/>
      <c r="D35" s="622"/>
      <c r="E35" s="622"/>
      <c r="F35" s="622"/>
      <c r="G35" s="622"/>
      <c r="H35" s="879"/>
      <c r="I35" s="879"/>
      <c r="J35" s="622"/>
      <c r="K35" s="690"/>
      <c r="L35" s="622"/>
      <c r="M35" s="690"/>
      <c r="N35" s="622"/>
      <c r="O35" s="690"/>
      <c r="P35" s="622"/>
      <c r="Q35" s="803"/>
      <c r="R35" s="803"/>
      <c r="S35" s="803"/>
      <c r="T35" s="586"/>
      <c r="U35" s="586"/>
      <c r="V35" s="586"/>
      <c r="W35" s="586"/>
      <c r="X35" s="586"/>
      <c r="Y35" s="586"/>
      <c r="Z35" s="586"/>
    </row>
    <row r="36" spans="1:26" ht="15.75" customHeight="1">
      <c r="A36" s="622"/>
      <c r="B36" s="622"/>
      <c r="C36" s="622"/>
      <c r="D36" s="622"/>
      <c r="E36" s="622"/>
      <c r="F36" s="622"/>
      <c r="G36" s="622"/>
      <c r="H36" s="879"/>
      <c r="I36" s="879"/>
      <c r="J36" s="622"/>
      <c r="K36" s="690"/>
      <c r="L36" s="622"/>
      <c r="M36" s="690"/>
      <c r="N36" s="622"/>
      <c r="O36" s="690"/>
      <c r="P36" s="622"/>
      <c r="Q36" s="803"/>
      <c r="R36" s="803"/>
      <c r="S36" s="803"/>
      <c r="T36" s="586"/>
      <c r="U36" s="586"/>
      <c r="V36" s="586"/>
      <c r="W36" s="586"/>
      <c r="X36" s="586"/>
      <c r="Y36" s="586"/>
      <c r="Z36" s="586"/>
    </row>
    <row r="37" spans="1:26" ht="15.75" customHeight="1">
      <c r="A37" s="622"/>
      <c r="B37" s="622"/>
      <c r="C37" s="622"/>
      <c r="D37" s="622"/>
      <c r="E37" s="622"/>
      <c r="F37" s="622"/>
      <c r="G37" s="622"/>
      <c r="H37" s="879"/>
      <c r="I37" s="879"/>
      <c r="J37" s="622"/>
      <c r="K37" s="690"/>
      <c r="L37" s="622"/>
      <c r="M37" s="690"/>
      <c r="N37" s="622"/>
      <c r="O37" s="690"/>
      <c r="P37" s="622"/>
      <c r="Q37" s="803"/>
      <c r="R37" s="803"/>
      <c r="S37" s="803"/>
      <c r="T37" s="586"/>
      <c r="U37" s="586"/>
      <c r="V37" s="586"/>
      <c r="W37" s="586"/>
      <c r="X37" s="586"/>
      <c r="Y37" s="586"/>
      <c r="Z37" s="586"/>
    </row>
    <row r="38" spans="1:26" ht="15.75" customHeight="1">
      <c r="A38" s="622"/>
      <c r="B38" s="622"/>
      <c r="C38" s="622"/>
      <c r="D38" s="622"/>
      <c r="E38" s="622"/>
      <c r="F38" s="622"/>
      <c r="G38" s="622"/>
      <c r="H38" s="879"/>
      <c r="I38" s="879"/>
      <c r="J38" s="622"/>
      <c r="K38" s="690"/>
      <c r="L38" s="622"/>
      <c r="M38" s="690"/>
      <c r="N38" s="622"/>
      <c r="O38" s="690"/>
      <c r="P38" s="622"/>
      <c r="Q38" s="803"/>
      <c r="R38" s="803"/>
      <c r="S38" s="803"/>
      <c r="T38" s="586"/>
      <c r="U38" s="586"/>
      <c r="V38" s="586"/>
      <c r="W38" s="586"/>
      <c r="X38" s="586"/>
      <c r="Y38" s="586"/>
      <c r="Z38" s="586"/>
    </row>
    <row r="39" spans="1:26" ht="15.75" customHeight="1">
      <c r="A39" s="622"/>
      <c r="B39" s="622"/>
      <c r="C39" s="622"/>
      <c r="D39" s="622"/>
      <c r="E39" s="622"/>
      <c r="F39" s="622"/>
      <c r="G39" s="622"/>
      <c r="H39" s="879"/>
      <c r="I39" s="879"/>
      <c r="J39" s="622"/>
      <c r="K39" s="690"/>
      <c r="L39" s="622"/>
      <c r="M39" s="690"/>
      <c r="N39" s="622"/>
      <c r="O39" s="690"/>
      <c r="P39" s="622"/>
      <c r="Q39" s="803"/>
      <c r="R39" s="803"/>
      <c r="S39" s="803"/>
      <c r="T39" s="586"/>
      <c r="U39" s="586"/>
      <c r="V39" s="586"/>
      <c r="W39" s="586"/>
      <c r="X39" s="586"/>
      <c r="Y39" s="586"/>
      <c r="Z39" s="586"/>
    </row>
    <row r="40" spans="1:26" ht="15.75" customHeight="1">
      <c r="A40" s="622"/>
      <c r="B40" s="622"/>
      <c r="C40" s="622"/>
      <c r="D40" s="622"/>
      <c r="E40" s="622"/>
      <c r="F40" s="622"/>
      <c r="G40" s="622"/>
      <c r="H40" s="879"/>
      <c r="I40" s="879"/>
      <c r="J40" s="622"/>
      <c r="K40" s="690"/>
      <c r="L40" s="622"/>
      <c r="M40" s="690"/>
      <c r="N40" s="622"/>
      <c r="O40" s="690"/>
      <c r="P40" s="622"/>
      <c r="Q40" s="803"/>
      <c r="R40" s="803"/>
      <c r="S40" s="803"/>
      <c r="T40" s="586"/>
      <c r="U40" s="586"/>
      <c r="V40" s="586"/>
      <c r="W40" s="586"/>
      <c r="X40" s="586"/>
      <c r="Y40" s="586"/>
      <c r="Z40" s="586"/>
    </row>
    <row r="41" spans="1:26" ht="15.75" customHeight="1">
      <c r="A41" s="622"/>
      <c r="B41" s="622"/>
      <c r="C41" s="622"/>
      <c r="D41" s="622"/>
      <c r="E41" s="622"/>
      <c r="F41" s="622"/>
      <c r="G41" s="622"/>
      <c r="H41" s="879"/>
      <c r="I41" s="879"/>
      <c r="J41" s="622"/>
      <c r="K41" s="690"/>
      <c r="L41" s="622"/>
      <c r="M41" s="690"/>
      <c r="N41" s="622"/>
      <c r="O41" s="690"/>
      <c r="P41" s="622"/>
      <c r="Q41" s="803"/>
      <c r="R41" s="803"/>
      <c r="S41" s="803"/>
      <c r="T41" s="586"/>
      <c r="U41" s="586"/>
      <c r="V41" s="586"/>
      <c r="W41" s="586"/>
      <c r="X41" s="586"/>
      <c r="Y41" s="586"/>
      <c r="Z41" s="586"/>
    </row>
    <row r="42" spans="1:26" ht="15.75" customHeight="1">
      <c r="A42" s="622"/>
      <c r="B42" s="622"/>
      <c r="C42" s="622"/>
      <c r="D42" s="622"/>
      <c r="E42" s="622"/>
      <c r="F42" s="622"/>
      <c r="G42" s="622"/>
      <c r="H42" s="879"/>
      <c r="I42" s="879"/>
      <c r="J42" s="622"/>
      <c r="K42" s="690"/>
      <c r="L42" s="622"/>
      <c r="M42" s="690"/>
      <c r="N42" s="622"/>
      <c r="O42" s="690"/>
      <c r="P42" s="622"/>
      <c r="Q42" s="803"/>
      <c r="R42" s="803"/>
      <c r="S42" s="803"/>
      <c r="T42" s="586"/>
      <c r="U42" s="586"/>
      <c r="V42" s="586"/>
      <c r="W42" s="586"/>
      <c r="X42" s="586"/>
      <c r="Y42" s="586"/>
      <c r="Z42" s="586"/>
    </row>
    <row r="43" spans="1:26" ht="15.75" customHeight="1">
      <c r="A43" s="622"/>
      <c r="B43" s="622"/>
      <c r="C43" s="622"/>
      <c r="D43" s="622"/>
      <c r="E43" s="622"/>
      <c r="F43" s="622"/>
      <c r="G43" s="622"/>
      <c r="H43" s="879"/>
      <c r="I43" s="879"/>
      <c r="J43" s="622"/>
      <c r="K43" s="690"/>
      <c r="L43" s="622"/>
      <c r="M43" s="690"/>
      <c r="N43" s="622"/>
      <c r="O43" s="690"/>
      <c r="P43" s="622"/>
      <c r="Q43" s="803"/>
      <c r="R43" s="803"/>
      <c r="S43" s="803"/>
      <c r="T43" s="586"/>
      <c r="U43" s="586"/>
      <c r="V43" s="586"/>
      <c r="W43" s="586"/>
      <c r="X43" s="586"/>
      <c r="Y43" s="586"/>
      <c r="Z43" s="586"/>
    </row>
    <row r="44" spans="1:26" ht="15.75" customHeight="1">
      <c r="A44" s="622"/>
      <c r="B44" s="622"/>
      <c r="C44" s="622"/>
      <c r="D44" s="622"/>
      <c r="E44" s="622"/>
      <c r="F44" s="622"/>
      <c r="G44" s="622"/>
      <c r="H44" s="879"/>
      <c r="I44" s="879"/>
      <c r="J44" s="622"/>
      <c r="K44" s="690"/>
      <c r="L44" s="622"/>
      <c r="M44" s="690"/>
      <c r="N44" s="622"/>
      <c r="O44" s="690"/>
      <c r="P44" s="622"/>
      <c r="Q44" s="803"/>
      <c r="R44" s="803"/>
      <c r="S44" s="803"/>
      <c r="T44" s="586"/>
      <c r="U44" s="586"/>
      <c r="V44" s="586"/>
      <c r="W44" s="586"/>
      <c r="X44" s="586"/>
      <c r="Y44" s="586"/>
      <c r="Z44" s="586"/>
    </row>
    <row r="45" spans="1:26" ht="15.75" customHeight="1">
      <c r="A45" s="622"/>
      <c r="B45" s="622"/>
      <c r="C45" s="622"/>
      <c r="D45" s="622"/>
      <c r="E45" s="622"/>
      <c r="F45" s="622"/>
      <c r="G45" s="622"/>
      <c r="H45" s="879"/>
      <c r="I45" s="879"/>
      <c r="J45" s="622"/>
      <c r="K45" s="690"/>
      <c r="L45" s="622"/>
      <c r="M45" s="690"/>
      <c r="N45" s="622"/>
      <c r="O45" s="690"/>
      <c r="P45" s="622"/>
      <c r="Q45" s="803"/>
      <c r="R45" s="803"/>
      <c r="S45" s="803"/>
      <c r="T45" s="586"/>
      <c r="U45" s="586"/>
      <c r="V45" s="586"/>
      <c r="W45" s="586"/>
      <c r="X45" s="586"/>
      <c r="Y45" s="586"/>
      <c r="Z45" s="586"/>
    </row>
    <row r="46" spans="1:26" ht="15.75" customHeight="1">
      <c r="A46" s="622"/>
      <c r="B46" s="622"/>
      <c r="C46" s="622"/>
      <c r="D46" s="622"/>
      <c r="E46" s="622"/>
      <c r="F46" s="622"/>
      <c r="G46" s="622"/>
      <c r="H46" s="879"/>
      <c r="I46" s="879"/>
      <c r="J46" s="622"/>
      <c r="K46" s="690"/>
      <c r="L46" s="622"/>
      <c r="M46" s="690"/>
      <c r="N46" s="622"/>
      <c r="O46" s="690"/>
      <c r="P46" s="622"/>
      <c r="Q46" s="803"/>
      <c r="R46" s="803"/>
      <c r="S46" s="803"/>
      <c r="T46" s="586"/>
      <c r="U46" s="586"/>
      <c r="V46" s="586"/>
      <c r="W46" s="586"/>
      <c r="X46" s="586"/>
      <c r="Y46" s="586"/>
      <c r="Z46" s="586"/>
    </row>
    <row r="47" spans="1:26" ht="15.75" customHeight="1">
      <c r="A47" s="622"/>
      <c r="B47" s="622"/>
      <c r="C47" s="622"/>
      <c r="D47" s="622"/>
      <c r="E47" s="622"/>
      <c r="F47" s="622"/>
      <c r="G47" s="622"/>
      <c r="H47" s="879"/>
      <c r="I47" s="879"/>
      <c r="J47" s="622"/>
      <c r="K47" s="690"/>
      <c r="L47" s="622"/>
      <c r="M47" s="690"/>
      <c r="N47" s="622"/>
      <c r="O47" s="690"/>
      <c r="P47" s="622"/>
      <c r="Q47" s="803"/>
      <c r="R47" s="803"/>
      <c r="S47" s="803"/>
      <c r="T47" s="586"/>
      <c r="U47" s="586"/>
      <c r="V47" s="586"/>
      <c r="W47" s="586"/>
      <c r="X47" s="586"/>
      <c r="Y47" s="586"/>
      <c r="Z47" s="586"/>
    </row>
    <row r="48" spans="1:26" ht="15.75" customHeight="1">
      <c r="A48" s="622"/>
      <c r="B48" s="622"/>
      <c r="C48" s="622"/>
      <c r="D48" s="622"/>
      <c r="E48" s="622"/>
      <c r="F48" s="622"/>
      <c r="G48" s="622"/>
      <c r="H48" s="879"/>
      <c r="I48" s="879"/>
      <c r="J48" s="622"/>
      <c r="K48" s="690"/>
      <c r="L48" s="622"/>
      <c r="M48" s="690"/>
      <c r="N48" s="622"/>
      <c r="O48" s="690"/>
      <c r="P48" s="622"/>
      <c r="Q48" s="803"/>
      <c r="R48" s="803"/>
      <c r="S48" s="803"/>
      <c r="T48" s="586"/>
      <c r="U48" s="586"/>
      <c r="V48" s="586"/>
      <c r="W48" s="586"/>
      <c r="X48" s="586"/>
      <c r="Y48" s="586"/>
      <c r="Z48" s="586"/>
    </row>
    <row r="49" spans="1:26" ht="15.75" customHeight="1">
      <c r="A49" s="622"/>
      <c r="B49" s="622"/>
      <c r="C49" s="622"/>
      <c r="D49" s="622"/>
      <c r="E49" s="622"/>
      <c r="F49" s="622"/>
      <c r="G49" s="622"/>
      <c r="H49" s="879"/>
      <c r="I49" s="879"/>
      <c r="J49" s="622"/>
      <c r="K49" s="690"/>
      <c r="L49" s="622"/>
      <c r="M49" s="690"/>
      <c r="N49" s="622"/>
      <c r="O49" s="690"/>
      <c r="P49" s="622"/>
      <c r="Q49" s="803"/>
      <c r="R49" s="803"/>
      <c r="S49" s="803"/>
      <c r="T49" s="586"/>
      <c r="U49" s="586"/>
      <c r="V49" s="586"/>
      <c r="W49" s="586"/>
      <c r="X49" s="586"/>
      <c r="Y49" s="586"/>
      <c r="Z49" s="586"/>
    </row>
    <row r="50" spans="1:26" ht="15.75" customHeight="1">
      <c r="A50" s="622"/>
      <c r="B50" s="622"/>
      <c r="C50" s="622"/>
      <c r="D50" s="622"/>
      <c r="E50" s="622"/>
      <c r="F50" s="622"/>
      <c r="G50" s="622"/>
      <c r="H50" s="879"/>
      <c r="I50" s="879"/>
      <c r="J50" s="622"/>
      <c r="K50" s="690"/>
      <c r="L50" s="622"/>
      <c r="M50" s="690"/>
      <c r="N50" s="622"/>
      <c r="O50" s="690"/>
      <c r="P50" s="622"/>
      <c r="Q50" s="803"/>
      <c r="R50" s="803"/>
      <c r="S50" s="803"/>
      <c r="T50" s="586"/>
      <c r="U50" s="586"/>
      <c r="V50" s="586"/>
      <c r="W50" s="586"/>
      <c r="X50" s="586"/>
      <c r="Y50" s="586"/>
      <c r="Z50" s="586"/>
    </row>
    <row r="51" spans="1:26" ht="15.75" customHeight="1">
      <c r="A51" s="622"/>
      <c r="B51" s="622"/>
      <c r="C51" s="622"/>
      <c r="D51" s="622"/>
      <c r="E51" s="622"/>
      <c r="F51" s="622"/>
      <c r="G51" s="622"/>
      <c r="H51" s="879"/>
      <c r="I51" s="879"/>
      <c r="J51" s="622"/>
      <c r="K51" s="690"/>
      <c r="L51" s="622"/>
      <c r="M51" s="690"/>
      <c r="N51" s="622"/>
      <c r="O51" s="690"/>
      <c r="P51" s="622"/>
      <c r="Q51" s="803"/>
      <c r="R51" s="803"/>
      <c r="S51" s="803"/>
      <c r="T51" s="586"/>
      <c r="U51" s="586"/>
      <c r="V51" s="586"/>
      <c r="W51" s="586"/>
      <c r="X51" s="586"/>
      <c r="Y51" s="586"/>
      <c r="Z51" s="586"/>
    </row>
    <row r="52" spans="1:26" ht="15.75" customHeight="1">
      <c r="A52" s="622"/>
      <c r="B52" s="622"/>
      <c r="C52" s="622"/>
      <c r="D52" s="622"/>
      <c r="E52" s="622"/>
      <c r="F52" s="622"/>
      <c r="G52" s="622"/>
      <c r="H52" s="879"/>
      <c r="I52" s="879"/>
      <c r="J52" s="622"/>
      <c r="K52" s="690"/>
      <c r="L52" s="622"/>
      <c r="M52" s="690"/>
      <c r="N52" s="622"/>
      <c r="O52" s="690"/>
      <c r="P52" s="622"/>
      <c r="Q52" s="803"/>
      <c r="R52" s="803"/>
      <c r="S52" s="803"/>
      <c r="T52" s="586"/>
      <c r="U52" s="586"/>
      <c r="V52" s="586"/>
      <c r="W52" s="586"/>
      <c r="X52" s="586"/>
      <c r="Y52" s="586"/>
      <c r="Z52" s="586"/>
    </row>
    <row r="53" spans="1:26" ht="15.75" customHeight="1">
      <c r="A53" s="622"/>
      <c r="B53" s="622"/>
      <c r="C53" s="622"/>
      <c r="D53" s="622"/>
      <c r="E53" s="622"/>
      <c r="F53" s="622"/>
      <c r="G53" s="622"/>
      <c r="H53" s="879"/>
      <c r="I53" s="879"/>
      <c r="J53" s="622"/>
      <c r="K53" s="690"/>
      <c r="L53" s="622"/>
      <c r="M53" s="690"/>
      <c r="N53" s="622"/>
      <c r="O53" s="690"/>
      <c r="P53" s="622"/>
      <c r="Q53" s="803"/>
      <c r="R53" s="803"/>
      <c r="S53" s="803"/>
      <c r="T53" s="586"/>
      <c r="U53" s="586"/>
      <c r="V53" s="586"/>
      <c r="W53" s="586"/>
      <c r="X53" s="586"/>
      <c r="Y53" s="586"/>
      <c r="Z53" s="586"/>
    </row>
    <row r="54" spans="1:26" ht="15.75" customHeight="1">
      <c r="A54" s="622"/>
      <c r="B54" s="622"/>
      <c r="C54" s="622"/>
      <c r="D54" s="622"/>
      <c r="E54" s="622"/>
      <c r="F54" s="622"/>
      <c r="G54" s="622"/>
      <c r="H54" s="879"/>
      <c r="I54" s="879"/>
      <c r="J54" s="622"/>
      <c r="K54" s="690"/>
      <c r="L54" s="622"/>
      <c r="M54" s="690"/>
      <c r="N54" s="622"/>
      <c r="O54" s="690"/>
      <c r="P54" s="622"/>
      <c r="Q54" s="803"/>
      <c r="R54" s="803"/>
      <c r="S54" s="803"/>
      <c r="T54" s="586"/>
      <c r="U54" s="586"/>
      <c r="V54" s="586"/>
      <c r="W54" s="586"/>
      <c r="X54" s="586"/>
      <c r="Y54" s="586"/>
      <c r="Z54" s="586"/>
    </row>
    <row r="55" spans="1:26" ht="15.75" customHeight="1">
      <c r="A55" s="622"/>
      <c r="B55" s="622"/>
      <c r="C55" s="622"/>
      <c r="D55" s="622"/>
      <c r="E55" s="622"/>
      <c r="F55" s="622"/>
      <c r="G55" s="622"/>
      <c r="H55" s="879"/>
      <c r="I55" s="879"/>
      <c r="J55" s="622"/>
      <c r="K55" s="690"/>
      <c r="L55" s="622"/>
      <c r="M55" s="690"/>
      <c r="N55" s="622"/>
      <c r="O55" s="690"/>
      <c r="P55" s="622"/>
      <c r="Q55" s="803"/>
      <c r="R55" s="803"/>
      <c r="S55" s="803"/>
      <c r="T55" s="586"/>
      <c r="U55" s="586"/>
      <c r="V55" s="586"/>
      <c r="W55" s="586"/>
      <c r="X55" s="586"/>
      <c r="Y55" s="586"/>
      <c r="Z55" s="586"/>
    </row>
    <row r="56" spans="1:26" ht="15.75" customHeight="1">
      <c r="A56" s="622"/>
      <c r="B56" s="622"/>
      <c r="C56" s="622"/>
      <c r="D56" s="622"/>
      <c r="E56" s="622"/>
      <c r="F56" s="622"/>
      <c r="G56" s="622"/>
      <c r="H56" s="879"/>
      <c r="I56" s="879"/>
      <c r="J56" s="622"/>
      <c r="K56" s="690"/>
      <c r="L56" s="622"/>
      <c r="M56" s="690"/>
      <c r="N56" s="622"/>
      <c r="O56" s="690"/>
      <c r="P56" s="622"/>
      <c r="Q56" s="803"/>
      <c r="R56" s="803"/>
      <c r="S56" s="803"/>
      <c r="T56" s="586"/>
      <c r="U56" s="586"/>
      <c r="V56" s="586"/>
      <c r="W56" s="586"/>
      <c r="X56" s="586"/>
      <c r="Y56" s="586"/>
      <c r="Z56" s="586"/>
    </row>
    <row r="57" spans="1:26" ht="15.75" customHeight="1">
      <c r="A57" s="622"/>
      <c r="B57" s="622"/>
      <c r="C57" s="622"/>
      <c r="D57" s="622"/>
      <c r="E57" s="622"/>
      <c r="F57" s="622"/>
      <c r="G57" s="622"/>
      <c r="H57" s="879"/>
      <c r="I57" s="879"/>
      <c r="J57" s="622"/>
      <c r="K57" s="690"/>
      <c r="L57" s="622"/>
      <c r="M57" s="690"/>
      <c r="N57" s="622"/>
      <c r="O57" s="690"/>
      <c r="P57" s="622"/>
      <c r="Q57" s="803"/>
      <c r="R57" s="803"/>
      <c r="S57" s="803"/>
      <c r="T57" s="586"/>
      <c r="U57" s="586"/>
      <c r="V57" s="586"/>
      <c r="W57" s="586"/>
      <c r="X57" s="586"/>
      <c r="Y57" s="586"/>
      <c r="Z57" s="586"/>
    </row>
    <row r="58" spans="1:26" ht="15.75" customHeight="1">
      <c r="A58" s="622"/>
      <c r="B58" s="622"/>
      <c r="C58" s="622"/>
      <c r="D58" s="622"/>
      <c r="E58" s="622"/>
      <c r="F58" s="622"/>
      <c r="G58" s="622"/>
      <c r="H58" s="879"/>
      <c r="I58" s="879"/>
      <c r="J58" s="622"/>
      <c r="K58" s="690"/>
      <c r="L58" s="622"/>
      <c r="M58" s="690"/>
      <c r="N58" s="622"/>
      <c r="O58" s="690"/>
      <c r="P58" s="622"/>
      <c r="Q58" s="803"/>
      <c r="R58" s="803"/>
      <c r="S58" s="803"/>
      <c r="T58" s="586"/>
      <c r="U58" s="586"/>
      <c r="V58" s="586"/>
      <c r="W58" s="586"/>
      <c r="X58" s="586"/>
      <c r="Y58" s="586"/>
      <c r="Z58" s="586"/>
    </row>
    <row r="59" spans="1:26" ht="15.75" customHeight="1">
      <c r="A59" s="622"/>
      <c r="B59" s="622"/>
      <c r="C59" s="622"/>
      <c r="D59" s="622"/>
      <c r="E59" s="622"/>
      <c r="F59" s="622"/>
      <c r="G59" s="622"/>
      <c r="H59" s="879"/>
      <c r="I59" s="879"/>
      <c r="J59" s="622"/>
      <c r="K59" s="690"/>
      <c r="L59" s="622"/>
      <c r="M59" s="690"/>
      <c r="N59" s="622"/>
      <c r="O59" s="690"/>
      <c r="P59" s="622"/>
      <c r="Q59" s="803"/>
      <c r="R59" s="803"/>
      <c r="S59" s="803"/>
      <c r="T59" s="586"/>
      <c r="U59" s="586"/>
      <c r="V59" s="586"/>
      <c r="W59" s="586"/>
      <c r="X59" s="586"/>
      <c r="Y59" s="586"/>
      <c r="Z59" s="586"/>
    </row>
    <row r="60" spans="1:26" ht="15.75" customHeight="1">
      <c r="A60" s="622"/>
      <c r="B60" s="622"/>
      <c r="C60" s="622"/>
      <c r="D60" s="622"/>
      <c r="E60" s="622"/>
      <c r="F60" s="622"/>
      <c r="G60" s="622"/>
      <c r="H60" s="879"/>
      <c r="I60" s="879"/>
      <c r="J60" s="622"/>
      <c r="K60" s="690"/>
      <c r="L60" s="622"/>
      <c r="M60" s="690"/>
      <c r="N60" s="622"/>
      <c r="O60" s="690"/>
      <c r="P60" s="622"/>
      <c r="Q60" s="803"/>
      <c r="R60" s="803"/>
      <c r="S60" s="803"/>
      <c r="T60" s="586"/>
      <c r="U60" s="586"/>
      <c r="V60" s="586"/>
      <c r="W60" s="586"/>
      <c r="X60" s="586"/>
      <c r="Y60" s="586"/>
      <c r="Z60" s="586"/>
    </row>
    <row r="61" spans="1:26" ht="15.75" customHeight="1">
      <c r="A61" s="622"/>
      <c r="B61" s="622"/>
      <c r="C61" s="622"/>
      <c r="D61" s="622"/>
      <c r="E61" s="622"/>
      <c r="F61" s="622"/>
      <c r="G61" s="622"/>
      <c r="H61" s="879"/>
      <c r="I61" s="879"/>
      <c r="J61" s="622"/>
      <c r="K61" s="690"/>
      <c r="L61" s="622"/>
      <c r="M61" s="690"/>
      <c r="N61" s="622"/>
      <c r="O61" s="690"/>
      <c r="P61" s="622"/>
      <c r="Q61" s="803"/>
      <c r="R61" s="803"/>
      <c r="S61" s="803"/>
      <c r="T61" s="586"/>
      <c r="U61" s="586"/>
      <c r="V61" s="586"/>
      <c r="W61" s="586"/>
      <c r="X61" s="586"/>
      <c r="Y61" s="586"/>
      <c r="Z61" s="586"/>
    </row>
    <row r="62" spans="1:26" ht="15.75" customHeight="1">
      <c r="A62" s="622"/>
      <c r="B62" s="622"/>
      <c r="C62" s="622"/>
      <c r="D62" s="622"/>
      <c r="E62" s="622"/>
      <c r="F62" s="622"/>
      <c r="G62" s="622"/>
      <c r="H62" s="879"/>
      <c r="I62" s="879"/>
      <c r="J62" s="622"/>
      <c r="K62" s="690"/>
      <c r="L62" s="622"/>
      <c r="M62" s="690"/>
      <c r="N62" s="622"/>
      <c r="O62" s="690"/>
      <c r="P62" s="622"/>
      <c r="Q62" s="803"/>
      <c r="R62" s="803"/>
      <c r="S62" s="803"/>
      <c r="T62" s="586"/>
      <c r="U62" s="586"/>
      <c r="V62" s="586"/>
      <c r="W62" s="586"/>
      <c r="X62" s="586"/>
      <c r="Y62" s="586"/>
      <c r="Z62" s="586"/>
    </row>
    <row r="63" spans="1:26" ht="15.75" customHeight="1">
      <c r="A63" s="622"/>
      <c r="B63" s="622"/>
      <c r="C63" s="622"/>
      <c r="D63" s="622"/>
      <c r="E63" s="622"/>
      <c r="F63" s="622"/>
      <c r="G63" s="622"/>
      <c r="H63" s="879"/>
      <c r="I63" s="879"/>
      <c r="J63" s="622"/>
      <c r="K63" s="690"/>
      <c r="L63" s="622"/>
      <c r="M63" s="690"/>
      <c r="N63" s="622"/>
      <c r="O63" s="690"/>
      <c r="P63" s="622"/>
      <c r="Q63" s="803"/>
      <c r="R63" s="803"/>
      <c r="S63" s="803"/>
      <c r="T63" s="586"/>
      <c r="U63" s="586"/>
      <c r="V63" s="586"/>
      <c r="W63" s="586"/>
      <c r="X63" s="586"/>
      <c r="Y63" s="586"/>
      <c r="Z63" s="586"/>
    </row>
    <row r="64" spans="1:26" ht="15.75" customHeight="1">
      <c r="A64" s="622"/>
      <c r="B64" s="622"/>
      <c r="C64" s="622"/>
      <c r="D64" s="622"/>
      <c r="E64" s="622"/>
      <c r="F64" s="622"/>
      <c r="G64" s="622"/>
      <c r="H64" s="879"/>
      <c r="I64" s="879"/>
      <c r="J64" s="622"/>
      <c r="K64" s="690"/>
      <c r="L64" s="622"/>
      <c r="M64" s="690"/>
      <c r="N64" s="622"/>
      <c r="O64" s="690"/>
      <c r="P64" s="622"/>
      <c r="Q64" s="803"/>
      <c r="R64" s="803"/>
      <c r="S64" s="803"/>
      <c r="T64" s="586"/>
      <c r="U64" s="586"/>
      <c r="V64" s="586"/>
      <c r="W64" s="586"/>
      <c r="X64" s="586"/>
      <c r="Y64" s="586"/>
      <c r="Z64" s="586"/>
    </row>
    <row r="65" spans="1:26" ht="15.75" customHeight="1">
      <c r="A65" s="622"/>
      <c r="B65" s="622"/>
      <c r="C65" s="622"/>
      <c r="D65" s="622"/>
      <c r="E65" s="622"/>
      <c r="F65" s="622"/>
      <c r="G65" s="622"/>
      <c r="H65" s="879"/>
      <c r="I65" s="879"/>
      <c r="J65" s="622"/>
      <c r="K65" s="690"/>
      <c r="L65" s="622"/>
      <c r="M65" s="690"/>
      <c r="N65" s="622"/>
      <c r="O65" s="690"/>
      <c r="P65" s="622"/>
      <c r="Q65" s="803"/>
      <c r="R65" s="803"/>
      <c r="S65" s="803"/>
      <c r="T65" s="586"/>
      <c r="U65" s="586"/>
      <c r="V65" s="586"/>
      <c r="W65" s="586"/>
      <c r="X65" s="586"/>
      <c r="Y65" s="586"/>
      <c r="Z65" s="586"/>
    </row>
    <row r="66" spans="1:26" ht="15.75" customHeight="1">
      <c r="A66" s="622"/>
      <c r="B66" s="622"/>
      <c r="C66" s="622"/>
      <c r="D66" s="622"/>
      <c r="E66" s="622"/>
      <c r="F66" s="622"/>
      <c r="G66" s="622"/>
      <c r="H66" s="879"/>
      <c r="I66" s="879"/>
      <c r="J66" s="622"/>
      <c r="K66" s="690"/>
      <c r="L66" s="622"/>
      <c r="M66" s="690"/>
      <c r="N66" s="622"/>
      <c r="O66" s="690"/>
      <c r="P66" s="622"/>
      <c r="Q66" s="803"/>
      <c r="R66" s="803"/>
      <c r="S66" s="803"/>
      <c r="T66" s="586"/>
      <c r="U66" s="586"/>
      <c r="V66" s="586"/>
      <c r="W66" s="586"/>
      <c r="X66" s="586"/>
      <c r="Y66" s="586"/>
      <c r="Z66" s="586"/>
    </row>
    <row r="67" spans="1:26" ht="15.75" customHeight="1">
      <c r="A67" s="622"/>
      <c r="B67" s="622"/>
      <c r="C67" s="622"/>
      <c r="D67" s="622"/>
      <c r="E67" s="622"/>
      <c r="F67" s="622"/>
      <c r="G67" s="622"/>
      <c r="H67" s="879"/>
      <c r="I67" s="879"/>
      <c r="J67" s="622"/>
      <c r="K67" s="690"/>
      <c r="L67" s="622"/>
      <c r="M67" s="690"/>
      <c r="N67" s="622"/>
      <c r="O67" s="690"/>
      <c r="P67" s="622"/>
      <c r="Q67" s="803"/>
      <c r="R67" s="803"/>
      <c r="S67" s="803"/>
      <c r="T67" s="586"/>
      <c r="U67" s="586"/>
      <c r="V67" s="586"/>
      <c r="W67" s="586"/>
      <c r="X67" s="586"/>
      <c r="Y67" s="586"/>
      <c r="Z67" s="586"/>
    </row>
    <row r="68" spans="1:26" ht="15.75" customHeight="1">
      <c r="A68" s="622"/>
      <c r="B68" s="622"/>
      <c r="C68" s="622"/>
      <c r="D68" s="622"/>
      <c r="E68" s="622"/>
      <c r="F68" s="622"/>
      <c r="G68" s="622"/>
      <c r="H68" s="879"/>
      <c r="I68" s="879"/>
      <c r="J68" s="622"/>
      <c r="K68" s="690"/>
      <c r="L68" s="622"/>
      <c r="M68" s="690"/>
      <c r="N68" s="622"/>
      <c r="O68" s="690"/>
      <c r="P68" s="622"/>
      <c r="Q68" s="803"/>
      <c r="R68" s="803"/>
      <c r="S68" s="803"/>
      <c r="T68" s="586"/>
      <c r="U68" s="586"/>
      <c r="V68" s="586"/>
      <c r="W68" s="586"/>
      <c r="X68" s="586"/>
      <c r="Y68" s="586"/>
      <c r="Z68" s="586"/>
    </row>
    <row r="69" spans="1:26" ht="15.75" customHeight="1">
      <c r="A69" s="622"/>
      <c r="B69" s="622"/>
      <c r="C69" s="622"/>
      <c r="D69" s="622"/>
      <c r="E69" s="622"/>
      <c r="F69" s="622"/>
      <c r="G69" s="622"/>
      <c r="H69" s="879"/>
      <c r="I69" s="879"/>
      <c r="J69" s="622"/>
      <c r="K69" s="690"/>
      <c r="L69" s="622"/>
      <c r="M69" s="690"/>
      <c r="N69" s="622"/>
      <c r="O69" s="690"/>
      <c r="P69" s="622"/>
      <c r="Q69" s="803"/>
      <c r="R69" s="803"/>
      <c r="S69" s="803"/>
      <c r="T69" s="586"/>
      <c r="U69" s="586"/>
      <c r="V69" s="586"/>
      <c r="W69" s="586"/>
      <c r="X69" s="586"/>
      <c r="Y69" s="586"/>
      <c r="Z69" s="586"/>
    </row>
    <row r="70" spans="1:26" ht="15.75" customHeight="1">
      <c r="A70" s="622"/>
      <c r="B70" s="622"/>
      <c r="C70" s="622"/>
      <c r="D70" s="622"/>
      <c r="E70" s="622"/>
      <c r="F70" s="622"/>
      <c r="G70" s="622"/>
      <c r="H70" s="879"/>
      <c r="I70" s="879"/>
      <c r="J70" s="622"/>
      <c r="K70" s="690"/>
      <c r="L70" s="622"/>
      <c r="M70" s="690"/>
      <c r="N70" s="622"/>
      <c r="O70" s="690"/>
      <c r="P70" s="622"/>
      <c r="Q70" s="803"/>
      <c r="R70" s="803"/>
      <c r="S70" s="803"/>
      <c r="T70" s="586"/>
      <c r="U70" s="586"/>
      <c r="V70" s="586"/>
      <c r="W70" s="586"/>
      <c r="X70" s="586"/>
      <c r="Y70" s="586"/>
      <c r="Z70" s="586"/>
    </row>
    <row r="71" spans="1:26" ht="15.75" customHeight="1">
      <c r="A71" s="622"/>
      <c r="B71" s="622"/>
      <c r="C71" s="622"/>
      <c r="D71" s="622"/>
      <c r="E71" s="622"/>
      <c r="F71" s="622"/>
      <c r="G71" s="622"/>
      <c r="H71" s="879"/>
      <c r="I71" s="879"/>
      <c r="J71" s="622"/>
      <c r="K71" s="690"/>
      <c r="L71" s="622"/>
      <c r="M71" s="690"/>
      <c r="N71" s="622"/>
      <c r="O71" s="690"/>
      <c r="P71" s="622"/>
      <c r="Q71" s="803"/>
      <c r="R71" s="803"/>
      <c r="S71" s="803"/>
      <c r="T71" s="586"/>
      <c r="U71" s="586"/>
      <c r="V71" s="586"/>
      <c r="W71" s="586"/>
      <c r="X71" s="586"/>
      <c r="Y71" s="586"/>
      <c r="Z71" s="586"/>
    </row>
    <row r="72" spans="1:26" ht="15.75" customHeight="1">
      <c r="A72" s="622"/>
      <c r="B72" s="622"/>
      <c r="C72" s="622"/>
      <c r="D72" s="622"/>
      <c r="E72" s="622"/>
      <c r="F72" s="622"/>
      <c r="G72" s="622"/>
      <c r="H72" s="879"/>
      <c r="I72" s="879"/>
      <c r="J72" s="622"/>
      <c r="K72" s="690"/>
      <c r="L72" s="622"/>
      <c r="M72" s="690"/>
      <c r="N72" s="622"/>
      <c r="O72" s="690"/>
      <c r="P72" s="622"/>
      <c r="Q72" s="803"/>
      <c r="R72" s="803"/>
      <c r="S72" s="803"/>
      <c r="T72" s="586"/>
      <c r="U72" s="586"/>
      <c r="V72" s="586"/>
      <c r="W72" s="586"/>
      <c r="X72" s="586"/>
      <c r="Y72" s="586"/>
      <c r="Z72" s="586"/>
    </row>
    <row r="73" spans="1:26" ht="15.75" customHeight="1">
      <c r="A73" s="622"/>
      <c r="B73" s="622"/>
      <c r="C73" s="622"/>
      <c r="D73" s="622"/>
      <c r="E73" s="622"/>
      <c r="F73" s="622"/>
      <c r="G73" s="622"/>
      <c r="H73" s="879"/>
      <c r="I73" s="879"/>
      <c r="J73" s="622"/>
      <c r="K73" s="690"/>
      <c r="L73" s="622"/>
      <c r="M73" s="690"/>
      <c r="N73" s="622"/>
      <c r="O73" s="690"/>
      <c r="P73" s="622"/>
      <c r="Q73" s="803"/>
      <c r="R73" s="803"/>
      <c r="S73" s="803"/>
      <c r="T73" s="586"/>
      <c r="U73" s="586"/>
      <c r="V73" s="586"/>
      <c r="W73" s="586"/>
      <c r="X73" s="586"/>
      <c r="Y73" s="586"/>
      <c r="Z73" s="586"/>
    </row>
    <row r="74" spans="1:26" ht="15.75" customHeight="1">
      <c r="A74" s="622"/>
      <c r="B74" s="622"/>
      <c r="C74" s="622"/>
      <c r="D74" s="622"/>
      <c r="E74" s="622"/>
      <c r="F74" s="622"/>
      <c r="G74" s="622"/>
      <c r="H74" s="879"/>
      <c r="I74" s="879"/>
      <c r="J74" s="622"/>
      <c r="K74" s="690"/>
      <c r="L74" s="622"/>
      <c r="M74" s="690"/>
      <c r="N74" s="622"/>
      <c r="O74" s="690"/>
      <c r="P74" s="622"/>
      <c r="Q74" s="803"/>
      <c r="R74" s="803"/>
      <c r="S74" s="803"/>
      <c r="T74" s="586"/>
      <c r="U74" s="586"/>
      <c r="V74" s="586"/>
      <c r="W74" s="586"/>
      <c r="X74" s="586"/>
      <c r="Y74" s="586"/>
      <c r="Z74" s="586"/>
    </row>
    <row r="75" spans="1:26" ht="15.75" customHeight="1">
      <c r="A75" s="622"/>
      <c r="B75" s="622"/>
      <c r="C75" s="622"/>
      <c r="D75" s="622"/>
      <c r="E75" s="622"/>
      <c r="F75" s="622"/>
      <c r="G75" s="622"/>
      <c r="H75" s="879"/>
      <c r="I75" s="879"/>
      <c r="J75" s="622"/>
      <c r="K75" s="690"/>
      <c r="L75" s="622"/>
      <c r="M75" s="690"/>
      <c r="N75" s="622"/>
      <c r="O75" s="690"/>
      <c r="P75" s="622"/>
      <c r="Q75" s="803"/>
      <c r="R75" s="803"/>
      <c r="S75" s="803"/>
      <c r="T75" s="586"/>
      <c r="U75" s="586"/>
      <c r="V75" s="586"/>
      <c r="W75" s="586"/>
      <c r="X75" s="586"/>
      <c r="Y75" s="586"/>
      <c r="Z75" s="586"/>
    </row>
    <row r="76" spans="1:26" ht="15.75" customHeight="1">
      <c r="A76" s="622"/>
      <c r="B76" s="622"/>
      <c r="C76" s="622"/>
      <c r="D76" s="622"/>
      <c r="E76" s="622"/>
      <c r="F76" s="622"/>
      <c r="G76" s="622"/>
      <c r="H76" s="879"/>
      <c r="I76" s="879"/>
      <c r="J76" s="622"/>
      <c r="K76" s="690"/>
      <c r="L76" s="622"/>
      <c r="M76" s="690"/>
      <c r="N76" s="622"/>
      <c r="O76" s="690"/>
      <c r="P76" s="622"/>
      <c r="Q76" s="803"/>
      <c r="R76" s="803"/>
      <c r="S76" s="803"/>
      <c r="T76" s="586"/>
      <c r="U76" s="586"/>
      <c r="V76" s="586"/>
      <c r="W76" s="586"/>
      <c r="X76" s="586"/>
      <c r="Y76" s="586"/>
      <c r="Z76" s="586"/>
    </row>
    <row r="77" spans="1:26" ht="15.75" customHeight="1">
      <c r="A77" s="622"/>
      <c r="B77" s="622"/>
      <c r="C77" s="622"/>
      <c r="D77" s="622"/>
      <c r="E77" s="622"/>
      <c r="F77" s="622"/>
      <c r="G77" s="622"/>
      <c r="H77" s="879"/>
      <c r="I77" s="879"/>
      <c r="J77" s="622"/>
      <c r="K77" s="690"/>
      <c r="L77" s="622"/>
      <c r="M77" s="690"/>
      <c r="N77" s="622"/>
      <c r="O77" s="690"/>
      <c r="P77" s="622"/>
      <c r="Q77" s="803"/>
      <c r="R77" s="803"/>
      <c r="S77" s="803"/>
      <c r="T77" s="586"/>
      <c r="U77" s="586"/>
      <c r="V77" s="586"/>
      <c r="W77" s="586"/>
      <c r="X77" s="586"/>
      <c r="Y77" s="586"/>
      <c r="Z77" s="586"/>
    </row>
    <row r="78" spans="1:26" ht="15.75" customHeight="1">
      <c r="A78" s="622"/>
      <c r="B78" s="622"/>
      <c r="C78" s="622"/>
      <c r="D78" s="622"/>
      <c r="E78" s="622"/>
      <c r="F78" s="622"/>
      <c r="G78" s="622"/>
      <c r="H78" s="879"/>
      <c r="I78" s="879"/>
      <c r="J78" s="622"/>
      <c r="K78" s="690"/>
      <c r="L78" s="622"/>
      <c r="M78" s="690"/>
      <c r="N78" s="622"/>
      <c r="O78" s="690"/>
      <c r="P78" s="622"/>
      <c r="Q78" s="803"/>
      <c r="R78" s="803"/>
      <c r="S78" s="803"/>
      <c r="T78" s="586"/>
      <c r="U78" s="586"/>
      <c r="V78" s="586"/>
      <c r="W78" s="586"/>
      <c r="X78" s="586"/>
      <c r="Y78" s="586"/>
      <c r="Z78" s="586"/>
    </row>
    <row r="79" spans="1:26" ht="15.75" customHeight="1">
      <c r="A79" s="622"/>
      <c r="B79" s="622"/>
      <c r="C79" s="622"/>
      <c r="D79" s="622"/>
      <c r="E79" s="622"/>
      <c r="F79" s="622"/>
      <c r="G79" s="622"/>
      <c r="H79" s="879"/>
      <c r="I79" s="879"/>
      <c r="J79" s="622"/>
      <c r="K79" s="690"/>
      <c r="L79" s="622"/>
      <c r="M79" s="690"/>
      <c r="N79" s="622"/>
      <c r="O79" s="690"/>
      <c r="P79" s="622"/>
      <c r="Q79" s="803"/>
      <c r="R79" s="803"/>
      <c r="S79" s="803"/>
      <c r="T79" s="586"/>
      <c r="U79" s="586"/>
      <c r="V79" s="586"/>
      <c r="W79" s="586"/>
      <c r="X79" s="586"/>
      <c r="Y79" s="586"/>
      <c r="Z79" s="586"/>
    </row>
    <row r="80" spans="1:26" ht="15.75" customHeight="1">
      <c r="A80" s="622"/>
      <c r="B80" s="622"/>
      <c r="C80" s="622"/>
      <c r="D80" s="622"/>
      <c r="E80" s="622"/>
      <c r="F80" s="622"/>
      <c r="G80" s="622"/>
      <c r="H80" s="879"/>
      <c r="I80" s="879"/>
      <c r="J80" s="622"/>
      <c r="K80" s="690"/>
      <c r="L80" s="622"/>
      <c r="M80" s="690"/>
      <c r="N80" s="622"/>
      <c r="O80" s="690"/>
      <c r="P80" s="622"/>
      <c r="Q80" s="803"/>
      <c r="R80" s="803"/>
      <c r="S80" s="803"/>
      <c r="T80" s="586"/>
      <c r="U80" s="586"/>
      <c r="V80" s="586"/>
      <c r="W80" s="586"/>
      <c r="X80" s="586"/>
      <c r="Y80" s="586"/>
      <c r="Z80" s="586"/>
    </row>
    <row r="81" spans="1:26" ht="15.75" customHeight="1">
      <c r="A81" s="622"/>
      <c r="B81" s="622"/>
      <c r="C81" s="622"/>
      <c r="D81" s="622"/>
      <c r="E81" s="622"/>
      <c r="F81" s="622"/>
      <c r="G81" s="622"/>
      <c r="H81" s="879"/>
      <c r="I81" s="879"/>
      <c r="J81" s="622"/>
      <c r="K81" s="690"/>
      <c r="L81" s="622"/>
      <c r="M81" s="690"/>
      <c r="N81" s="622"/>
      <c r="O81" s="690"/>
      <c r="P81" s="622"/>
      <c r="Q81" s="803"/>
      <c r="R81" s="803"/>
      <c r="S81" s="803"/>
      <c r="T81" s="586"/>
      <c r="U81" s="586"/>
      <c r="V81" s="586"/>
      <c r="W81" s="586"/>
      <c r="X81" s="586"/>
      <c r="Y81" s="586"/>
      <c r="Z81" s="586"/>
    </row>
    <row r="82" spans="1:26" ht="15.75" customHeight="1">
      <c r="A82" s="622"/>
      <c r="B82" s="622"/>
      <c r="C82" s="622"/>
      <c r="D82" s="622"/>
      <c r="E82" s="622"/>
      <c r="F82" s="622"/>
      <c r="G82" s="622"/>
      <c r="H82" s="879"/>
      <c r="I82" s="879"/>
      <c r="J82" s="622"/>
      <c r="K82" s="690"/>
      <c r="L82" s="622"/>
      <c r="M82" s="690"/>
      <c r="N82" s="622"/>
      <c r="O82" s="690"/>
      <c r="P82" s="622"/>
      <c r="Q82" s="803"/>
      <c r="R82" s="803"/>
      <c r="S82" s="803"/>
      <c r="T82" s="586"/>
      <c r="U82" s="586"/>
      <c r="V82" s="586"/>
      <c r="W82" s="586"/>
      <c r="X82" s="586"/>
      <c r="Y82" s="586"/>
      <c r="Z82" s="586"/>
    </row>
    <row r="83" spans="1:26" ht="15.75" customHeight="1">
      <c r="A83" s="622"/>
      <c r="B83" s="622"/>
      <c r="C83" s="622"/>
      <c r="D83" s="622"/>
      <c r="E83" s="622"/>
      <c r="F83" s="622"/>
      <c r="G83" s="622"/>
      <c r="H83" s="879"/>
      <c r="I83" s="879"/>
      <c r="J83" s="622"/>
      <c r="K83" s="690"/>
      <c r="L83" s="622"/>
      <c r="M83" s="690"/>
      <c r="N83" s="622"/>
      <c r="O83" s="690"/>
      <c r="P83" s="622"/>
      <c r="Q83" s="803"/>
      <c r="R83" s="803"/>
      <c r="S83" s="803"/>
      <c r="T83" s="586"/>
      <c r="U83" s="586"/>
      <c r="V83" s="586"/>
      <c r="W83" s="586"/>
      <c r="X83" s="586"/>
      <c r="Y83" s="586"/>
      <c r="Z83" s="586"/>
    </row>
    <row r="84" spans="1:26" ht="15.75" customHeight="1">
      <c r="A84" s="622"/>
      <c r="B84" s="622"/>
      <c r="C84" s="622"/>
      <c r="D84" s="622"/>
      <c r="E84" s="622"/>
      <c r="F84" s="622"/>
      <c r="G84" s="622"/>
      <c r="H84" s="879"/>
      <c r="I84" s="879"/>
      <c r="J84" s="622"/>
      <c r="K84" s="690"/>
      <c r="L84" s="622"/>
      <c r="M84" s="690"/>
      <c r="N84" s="622"/>
      <c r="O84" s="690"/>
      <c r="P84" s="622"/>
      <c r="Q84" s="803"/>
      <c r="R84" s="803"/>
      <c r="S84" s="803"/>
      <c r="T84" s="586"/>
      <c r="U84" s="586"/>
      <c r="V84" s="586"/>
      <c r="W84" s="586"/>
      <c r="X84" s="586"/>
      <c r="Y84" s="586"/>
      <c r="Z84" s="586"/>
    </row>
    <row r="85" spans="1:26" ht="15.75" customHeight="1">
      <c r="A85" s="622"/>
      <c r="B85" s="622"/>
      <c r="C85" s="622"/>
      <c r="D85" s="622"/>
      <c r="E85" s="622"/>
      <c r="F85" s="622"/>
      <c r="G85" s="622"/>
      <c r="H85" s="879"/>
      <c r="I85" s="879"/>
      <c r="J85" s="622"/>
      <c r="K85" s="690"/>
      <c r="L85" s="622"/>
      <c r="M85" s="690"/>
      <c r="N85" s="622"/>
      <c r="O85" s="690"/>
      <c r="P85" s="622"/>
      <c r="Q85" s="803"/>
      <c r="R85" s="803"/>
      <c r="S85" s="803"/>
      <c r="T85" s="586"/>
      <c r="U85" s="586"/>
      <c r="V85" s="586"/>
      <c r="W85" s="586"/>
      <c r="X85" s="586"/>
      <c r="Y85" s="586"/>
      <c r="Z85" s="586"/>
    </row>
    <row r="86" spans="1:26" ht="15.75" customHeight="1">
      <c r="A86" s="622"/>
      <c r="B86" s="622"/>
      <c r="C86" s="622"/>
      <c r="D86" s="622"/>
      <c r="E86" s="622"/>
      <c r="F86" s="622"/>
      <c r="G86" s="622"/>
      <c r="H86" s="879"/>
      <c r="I86" s="879"/>
      <c r="J86" s="622"/>
      <c r="K86" s="690"/>
      <c r="L86" s="622"/>
      <c r="M86" s="690"/>
      <c r="N86" s="622"/>
      <c r="O86" s="690"/>
      <c r="P86" s="622"/>
      <c r="Q86" s="803"/>
      <c r="R86" s="803"/>
      <c r="S86" s="803"/>
      <c r="T86" s="586"/>
      <c r="U86" s="586"/>
      <c r="V86" s="586"/>
      <c r="W86" s="586"/>
      <c r="X86" s="586"/>
      <c r="Y86" s="586"/>
      <c r="Z86" s="586"/>
    </row>
    <row r="87" spans="1:26" ht="15.75" customHeight="1">
      <c r="A87" s="622"/>
      <c r="B87" s="622"/>
      <c r="C87" s="622"/>
      <c r="D87" s="622"/>
      <c r="E87" s="622"/>
      <c r="F87" s="622"/>
      <c r="G87" s="622"/>
      <c r="H87" s="879"/>
      <c r="I87" s="879"/>
      <c r="J87" s="622"/>
      <c r="K87" s="690"/>
      <c r="L87" s="622"/>
      <c r="M87" s="690"/>
      <c r="N87" s="622"/>
      <c r="O87" s="690"/>
      <c r="P87" s="622"/>
      <c r="Q87" s="803"/>
      <c r="R87" s="803"/>
      <c r="S87" s="803"/>
      <c r="T87" s="586"/>
      <c r="U87" s="586"/>
      <c r="V87" s="586"/>
      <c r="W87" s="586"/>
      <c r="X87" s="586"/>
      <c r="Y87" s="586"/>
      <c r="Z87" s="586"/>
    </row>
    <row r="88" spans="1:26" ht="15.75" customHeight="1">
      <c r="A88" s="622"/>
      <c r="B88" s="622"/>
      <c r="C88" s="622"/>
      <c r="D88" s="622"/>
      <c r="E88" s="622"/>
      <c r="F88" s="622"/>
      <c r="G88" s="622"/>
      <c r="H88" s="879"/>
      <c r="I88" s="879"/>
      <c r="J88" s="622"/>
      <c r="K88" s="690"/>
      <c r="L88" s="622"/>
      <c r="M88" s="690"/>
      <c r="N88" s="622"/>
      <c r="O88" s="690"/>
      <c r="P88" s="622"/>
      <c r="Q88" s="803"/>
      <c r="R88" s="803"/>
      <c r="S88" s="803"/>
      <c r="T88" s="586"/>
      <c r="U88" s="586"/>
      <c r="V88" s="586"/>
      <c r="W88" s="586"/>
      <c r="X88" s="586"/>
      <c r="Y88" s="586"/>
      <c r="Z88" s="586"/>
    </row>
    <row r="89" spans="1:26" ht="15.75" customHeight="1">
      <c r="A89" s="622"/>
      <c r="B89" s="622"/>
      <c r="C89" s="622"/>
      <c r="D89" s="622"/>
      <c r="E89" s="622"/>
      <c r="F89" s="622"/>
      <c r="G89" s="622"/>
      <c r="H89" s="879"/>
      <c r="I89" s="879"/>
      <c r="J89" s="622"/>
      <c r="K89" s="690"/>
      <c r="L89" s="622"/>
      <c r="M89" s="690"/>
      <c r="N89" s="622"/>
      <c r="O89" s="690"/>
      <c r="P89" s="622"/>
      <c r="Q89" s="803"/>
      <c r="R89" s="803"/>
      <c r="S89" s="803"/>
      <c r="T89" s="586"/>
      <c r="U89" s="586"/>
      <c r="V89" s="586"/>
      <c r="W89" s="586"/>
      <c r="X89" s="586"/>
      <c r="Y89" s="586"/>
      <c r="Z89" s="586"/>
    </row>
    <row r="90" spans="1:26" ht="15.75" customHeight="1">
      <c r="A90" s="622"/>
      <c r="B90" s="622"/>
      <c r="C90" s="622"/>
      <c r="D90" s="622"/>
      <c r="E90" s="622"/>
      <c r="F90" s="622"/>
      <c r="G90" s="622"/>
      <c r="H90" s="879"/>
      <c r="I90" s="879"/>
      <c r="J90" s="622"/>
      <c r="K90" s="690"/>
      <c r="L90" s="622"/>
      <c r="M90" s="690"/>
      <c r="N90" s="622"/>
      <c r="O90" s="690"/>
      <c r="P90" s="622"/>
      <c r="Q90" s="803"/>
      <c r="R90" s="803"/>
      <c r="S90" s="803"/>
      <c r="T90" s="586"/>
      <c r="U90" s="586"/>
      <c r="V90" s="586"/>
      <c r="W90" s="586"/>
      <c r="X90" s="586"/>
      <c r="Y90" s="586"/>
      <c r="Z90" s="586"/>
    </row>
    <row r="91" spans="1:26" ht="15.75" customHeight="1">
      <c r="A91" s="622"/>
      <c r="B91" s="622"/>
      <c r="C91" s="622"/>
      <c r="D91" s="622"/>
      <c r="E91" s="622"/>
      <c r="F91" s="622"/>
      <c r="G91" s="622"/>
      <c r="H91" s="879"/>
      <c r="I91" s="879"/>
      <c r="J91" s="622"/>
      <c r="K91" s="690"/>
      <c r="L91" s="622"/>
      <c r="M91" s="690"/>
      <c r="N91" s="622"/>
      <c r="O91" s="690"/>
      <c r="P91" s="622"/>
      <c r="Q91" s="803"/>
      <c r="R91" s="803"/>
      <c r="S91" s="803"/>
      <c r="T91" s="586"/>
      <c r="U91" s="586"/>
      <c r="V91" s="586"/>
      <c r="W91" s="586"/>
      <c r="X91" s="586"/>
      <c r="Y91" s="586"/>
      <c r="Z91" s="586"/>
    </row>
    <row r="92" spans="1:26" ht="15.75" customHeight="1">
      <c r="A92" s="622"/>
      <c r="B92" s="622"/>
      <c r="C92" s="622"/>
      <c r="D92" s="622"/>
      <c r="E92" s="622"/>
      <c r="F92" s="622"/>
      <c r="G92" s="622"/>
      <c r="H92" s="879"/>
      <c r="I92" s="879"/>
      <c r="J92" s="622"/>
      <c r="K92" s="690"/>
      <c r="L92" s="622"/>
      <c r="M92" s="690"/>
      <c r="N92" s="622"/>
      <c r="O92" s="690"/>
      <c r="P92" s="622"/>
      <c r="Q92" s="803"/>
      <c r="R92" s="803"/>
      <c r="S92" s="803"/>
      <c r="T92" s="586"/>
      <c r="U92" s="586"/>
      <c r="V92" s="586"/>
      <c r="W92" s="586"/>
      <c r="X92" s="586"/>
      <c r="Y92" s="586"/>
      <c r="Z92" s="586"/>
    </row>
    <row r="93" spans="1:26" ht="15.75" customHeight="1">
      <c r="A93" s="622"/>
      <c r="B93" s="622"/>
      <c r="C93" s="622"/>
      <c r="D93" s="622"/>
      <c r="E93" s="622"/>
      <c r="F93" s="622"/>
      <c r="G93" s="622"/>
      <c r="H93" s="879"/>
      <c r="I93" s="879"/>
      <c r="J93" s="622"/>
      <c r="K93" s="690"/>
      <c r="L93" s="622"/>
      <c r="M93" s="690"/>
      <c r="N93" s="622"/>
      <c r="O93" s="690"/>
      <c r="P93" s="622"/>
      <c r="Q93" s="803"/>
      <c r="R93" s="803"/>
      <c r="S93" s="803"/>
      <c r="T93" s="586"/>
      <c r="U93" s="586"/>
      <c r="V93" s="586"/>
      <c r="W93" s="586"/>
      <c r="X93" s="586"/>
      <c r="Y93" s="586"/>
      <c r="Z93" s="586"/>
    </row>
    <row r="94" spans="1:26" ht="15.75" customHeight="1">
      <c r="A94" s="622"/>
      <c r="B94" s="622"/>
      <c r="C94" s="622"/>
      <c r="D94" s="622"/>
      <c r="E94" s="622"/>
      <c r="F94" s="622"/>
      <c r="G94" s="622"/>
      <c r="H94" s="879"/>
      <c r="I94" s="879"/>
      <c r="J94" s="622"/>
      <c r="K94" s="690"/>
      <c r="L94" s="622"/>
      <c r="M94" s="690"/>
      <c r="N94" s="622"/>
      <c r="O94" s="690"/>
      <c r="P94" s="622"/>
      <c r="Q94" s="803"/>
      <c r="R94" s="803"/>
      <c r="S94" s="803"/>
      <c r="T94" s="586"/>
      <c r="U94" s="586"/>
      <c r="V94" s="586"/>
      <c r="W94" s="586"/>
      <c r="X94" s="586"/>
      <c r="Y94" s="586"/>
      <c r="Z94" s="586"/>
    </row>
    <row r="95" spans="1:26" ht="15.75" customHeight="1">
      <c r="A95" s="622"/>
      <c r="B95" s="622"/>
      <c r="C95" s="622"/>
      <c r="D95" s="622"/>
      <c r="E95" s="622"/>
      <c r="F95" s="622"/>
      <c r="G95" s="622"/>
      <c r="H95" s="879"/>
      <c r="I95" s="879"/>
      <c r="J95" s="622"/>
      <c r="K95" s="690"/>
      <c r="L95" s="622"/>
      <c r="M95" s="690"/>
      <c r="N95" s="622"/>
      <c r="O95" s="690"/>
      <c r="P95" s="622"/>
      <c r="Q95" s="803"/>
      <c r="R95" s="803"/>
      <c r="S95" s="803"/>
      <c r="T95" s="586"/>
      <c r="U95" s="586"/>
      <c r="V95" s="586"/>
      <c r="W95" s="586"/>
      <c r="X95" s="586"/>
      <c r="Y95" s="586"/>
      <c r="Z95" s="586"/>
    </row>
    <row r="96" spans="1:26" ht="15.75" customHeight="1">
      <c r="A96" s="622"/>
      <c r="B96" s="622"/>
      <c r="C96" s="622"/>
      <c r="D96" s="622"/>
      <c r="E96" s="622"/>
      <c r="F96" s="622"/>
      <c r="G96" s="622"/>
      <c r="H96" s="879"/>
      <c r="I96" s="879"/>
      <c r="J96" s="622"/>
      <c r="K96" s="690"/>
      <c r="L96" s="622"/>
      <c r="M96" s="690"/>
      <c r="N96" s="622"/>
      <c r="O96" s="690"/>
      <c r="P96" s="622"/>
      <c r="Q96" s="803"/>
      <c r="R96" s="803"/>
      <c r="S96" s="803"/>
      <c r="T96" s="586"/>
      <c r="U96" s="586"/>
      <c r="V96" s="586"/>
      <c r="W96" s="586"/>
      <c r="X96" s="586"/>
      <c r="Y96" s="586"/>
      <c r="Z96" s="586"/>
    </row>
    <row r="97" spans="1:26" ht="15.75" customHeight="1">
      <c r="A97" s="622"/>
      <c r="B97" s="622"/>
      <c r="C97" s="622"/>
      <c r="D97" s="622"/>
      <c r="E97" s="622"/>
      <c r="F97" s="622"/>
      <c r="G97" s="622"/>
      <c r="H97" s="879"/>
      <c r="I97" s="879"/>
      <c r="J97" s="622"/>
      <c r="K97" s="690"/>
      <c r="L97" s="622"/>
      <c r="M97" s="690"/>
      <c r="N97" s="622"/>
      <c r="O97" s="690"/>
      <c r="P97" s="622"/>
      <c r="Q97" s="803"/>
      <c r="R97" s="803"/>
      <c r="S97" s="803"/>
      <c r="T97" s="586"/>
      <c r="U97" s="586"/>
      <c r="V97" s="586"/>
      <c r="W97" s="586"/>
      <c r="X97" s="586"/>
      <c r="Y97" s="586"/>
      <c r="Z97" s="586"/>
    </row>
    <row r="98" spans="1:26" ht="15.75" customHeight="1">
      <c r="A98" s="622"/>
      <c r="B98" s="622"/>
      <c r="C98" s="622"/>
      <c r="D98" s="622"/>
      <c r="E98" s="622"/>
      <c r="F98" s="622"/>
      <c r="G98" s="622"/>
      <c r="H98" s="879"/>
      <c r="I98" s="879"/>
      <c r="J98" s="622"/>
      <c r="K98" s="690"/>
      <c r="L98" s="622"/>
      <c r="M98" s="690"/>
      <c r="N98" s="622"/>
      <c r="O98" s="690"/>
      <c r="P98" s="622"/>
      <c r="Q98" s="803"/>
      <c r="R98" s="803"/>
      <c r="S98" s="803"/>
      <c r="T98" s="586"/>
      <c r="U98" s="586"/>
      <c r="V98" s="586"/>
      <c r="W98" s="586"/>
      <c r="X98" s="586"/>
      <c r="Y98" s="586"/>
      <c r="Z98" s="586"/>
    </row>
    <row r="99" spans="1:26" ht="15.75" customHeight="1">
      <c r="A99" s="622"/>
      <c r="B99" s="622"/>
      <c r="C99" s="622"/>
      <c r="D99" s="622"/>
      <c r="E99" s="622"/>
      <c r="F99" s="622"/>
      <c r="G99" s="622"/>
      <c r="H99" s="879"/>
      <c r="I99" s="879"/>
      <c r="J99" s="622"/>
      <c r="K99" s="690"/>
      <c r="L99" s="622"/>
      <c r="M99" s="690"/>
      <c r="N99" s="622"/>
      <c r="O99" s="690"/>
      <c r="P99" s="622"/>
      <c r="Q99" s="803"/>
      <c r="R99" s="803"/>
      <c r="S99" s="803"/>
      <c r="T99" s="586"/>
      <c r="U99" s="586"/>
      <c r="V99" s="586"/>
      <c r="W99" s="586"/>
      <c r="X99" s="586"/>
      <c r="Y99" s="586"/>
      <c r="Z99" s="586"/>
    </row>
    <row r="100" spans="1:26" ht="15.75" customHeight="1">
      <c r="A100" s="622"/>
      <c r="B100" s="622"/>
      <c r="C100" s="622"/>
      <c r="D100" s="622"/>
      <c r="E100" s="622"/>
      <c r="F100" s="622"/>
      <c r="G100" s="622"/>
      <c r="H100" s="879"/>
      <c r="I100" s="879"/>
      <c r="J100" s="622"/>
      <c r="K100" s="690"/>
      <c r="L100" s="622"/>
      <c r="M100" s="690"/>
      <c r="N100" s="622"/>
      <c r="O100" s="690"/>
      <c r="P100" s="622"/>
      <c r="Q100" s="803"/>
      <c r="R100" s="803"/>
      <c r="S100" s="803"/>
      <c r="T100" s="586"/>
      <c r="U100" s="586"/>
      <c r="V100" s="586"/>
      <c r="W100" s="586"/>
      <c r="X100" s="586"/>
      <c r="Y100" s="586"/>
      <c r="Z100" s="586"/>
    </row>
    <row r="101" spans="1:26" ht="15.75" customHeight="1">
      <c r="A101" s="622"/>
      <c r="B101" s="622"/>
      <c r="C101" s="622"/>
      <c r="D101" s="622"/>
      <c r="E101" s="622"/>
      <c r="F101" s="622"/>
      <c r="G101" s="622"/>
      <c r="H101" s="879"/>
      <c r="I101" s="879"/>
      <c r="J101" s="622"/>
      <c r="K101" s="690"/>
      <c r="L101" s="622"/>
      <c r="M101" s="690"/>
      <c r="N101" s="622"/>
      <c r="O101" s="690"/>
      <c r="P101" s="622"/>
      <c r="Q101" s="803"/>
      <c r="R101" s="803"/>
      <c r="S101" s="803"/>
      <c r="T101" s="586"/>
      <c r="U101" s="586"/>
      <c r="V101" s="586"/>
      <c r="W101" s="586"/>
      <c r="X101" s="586"/>
      <c r="Y101" s="586"/>
      <c r="Z101" s="586"/>
    </row>
    <row r="102" spans="1:26" ht="15.75" customHeight="1">
      <c r="A102" s="622"/>
      <c r="B102" s="622"/>
      <c r="C102" s="622"/>
      <c r="D102" s="622"/>
      <c r="E102" s="622"/>
      <c r="F102" s="622"/>
      <c r="G102" s="622"/>
      <c r="H102" s="879"/>
      <c r="I102" s="879"/>
      <c r="J102" s="622"/>
      <c r="K102" s="690"/>
      <c r="L102" s="622"/>
      <c r="M102" s="690"/>
      <c r="N102" s="622"/>
      <c r="O102" s="690"/>
      <c r="P102" s="622"/>
      <c r="Q102" s="803"/>
      <c r="R102" s="803"/>
      <c r="S102" s="803"/>
      <c r="T102" s="586"/>
      <c r="U102" s="586"/>
      <c r="V102" s="586"/>
      <c r="W102" s="586"/>
      <c r="X102" s="586"/>
      <c r="Y102" s="586"/>
      <c r="Z102" s="586"/>
    </row>
    <row r="103" spans="1:26" ht="15.75" customHeight="1">
      <c r="A103" s="622"/>
      <c r="B103" s="622"/>
      <c r="C103" s="622"/>
      <c r="D103" s="622"/>
      <c r="E103" s="622"/>
      <c r="F103" s="622"/>
      <c r="G103" s="622"/>
      <c r="H103" s="879"/>
      <c r="I103" s="879"/>
      <c r="J103" s="622"/>
      <c r="K103" s="690"/>
      <c r="L103" s="622"/>
      <c r="M103" s="690"/>
      <c r="N103" s="622"/>
      <c r="O103" s="690"/>
      <c r="P103" s="622"/>
      <c r="Q103" s="803"/>
      <c r="R103" s="803"/>
      <c r="S103" s="803"/>
      <c r="T103" s="586"/>
      <c r="U103" s="586"/>
      <c r="V103" s="586"/>
      <c r="W103" s="586"/>
      <c r="X103" s="586"/>
      <c r="Y103" s="586"/>
      <c r="Z103" s="586"/>
    </row>
    <row r="104" spans="1:26" ht="15.75" customHeight="1">
      <c r="A104" s="622"/>
      <c r="B104" s="622"/>
      <c r="C104" s="622"/>
      <c r="D104" s="622"/>
      <c r="E104" s="622"/>
      <c r="F104" s="622"/>
      <c r="G104" s="622"/>
      <c r="H104" s="879"/>
      <c r="I104" s="879"/>
      <c r="J104" s="622"/>
      <c r="K104" s="690"/>
      <c r="L104" s="622"/>
      <c r="M104" s="690"/>
      <c r="N104" s="622"/>
      <c r="O104" s="690"/>
      <c r="P104" s="622"/>
      <c r="Q104" s="803"/>
      <c r="R104" s="803"/>
      <c r="S104" s="803"/>
      <c r="T104" s="586"/>
      <c r="U104" s="586"/>
      <c r="V104" s="586"/>
      <c r="W104" s="586"/>
      <c r="X104" s="586"/>
      <c r="Y104" s="586"/>
      <c r="Z104" s="586"/>
    </row>
    <row r="105" spans="1:26" ht="15.75" customHeight="1">
      <c r="A105" s="622"/>
      <c r="B105" s="622"/>
      <c r="C105" s="622"/>
      <c r="D105" s="622"/>
      <c r="E105" s="622"/>
      <c r="F105" s="622"/>
      <c r="G105" s="622"/>
      <c r="H105" s="879"/>
      <c r="I105" s="879"/>
      <c r="J105" s="622"/>
      <c r="K105" s="690"/>
      <c r="L105" s="622"/>
      <c r="M105" s="690"/>
      <c r="N105" s="622"/>
      <c r="O105" s="690"/>
      <c r="P105" s="622"/>
      <c r="Q105" s="803"/>
      <c r="R105" s="803"/>
      <c r="S105" s="803"/>
      <c r="T105" s="586"/>
      <c r="U105" s="586"/>
      <c r="V105" s="586"/>
      <c r="W105" s="586"/>
      <c r="X105" s="586"/>
      <c r="Y105" s="586"/>
      <c r="Z105" s="586"/>
    </row>
    <row r="106" spans="1:26" ht="15.75" customHeight="1">
      <c r="A106" s="622"/>
      <c r="B106" s="622"/>
      <c r="C106" s="622"/>
      <c r="D106" s="622"/>
      <c r="E106" s="622"/>
      <c r="F106" s="622"/>
      <c r="G106" s="622"/>
      <c r="H106" s="879"/>
      <c r="I106" s="879"/>
      <c r="J106" s="622"/>
      <c r="K106" s="690"/>
      <c r="L106" s="622"/>
      <c r="M106" s="690"/>
      <c r="N106" s="622"/>
      <c r="O106" s="690"/>
      <c r="P106" s="622"/>
      <c r="Q106" s="803"/>
      <c r="R106" s="803"/>
      <c r="S106" s="803"/>
      <c r="T106" s="586"/>
      <c r="U106" s="586"/>
      <c r="V106" s="586"/>
      <c r="W106" s="586"/>
      <c r="X106" s="586"/>
      <c r="Y106" s="586"/>
      <c r="Z106" s="586"/>
    </row>
    <row r="107" spans="1:26" ht="15.75" customHeight="1">
      <c r="A107" s="622"/>
      <c r="B107" s="622"/>
      <c r="C107" s="622"/>
      <c r="D107" s="622"/>
      <c r="E107" s="622"/>
      <c r="F107" s="622"/>
      <c r="G107" s="622"/>
      <c r="H107" s="879"/>
      <c r="I107" s="879"/>
      <c r="J107" s="622"/>
      <c r="K107" s="690"/>
      <c r="L107" s="622"/>
      <c r="M107" s="690"/>
      <c r="N107" s="622"/>
      <c r="O107" s="690"/>
      <c r="P107" s="622"/>
      <c r="Q107" s="803"/>
      <c r="R107" s="803"/>
      <c r="S107" s="803"/>
      <c r="T107" s="586"/>
      <c r="U107" s="586"/>
      <c r="V107" s="586"/>
      <c r="W107" s="586"/>
      <c r="X107" s="586"/>
      <c r="Y107" s="586"/>
      <c r="Z107" s="586"/>
    </row>
    <row r="108" spans="1:26" ht="15.75" customHeight="1">
      <c r="A108" s="622"/>
      <c r="B108" s="622"/>
      <c r="C108" s="622"/>
      <c r="D108" s="622"/>
      <c r="E108" s="622"/>
      <c r="F108" s="622"/>
      <c r="G108" s="622"/>
      <c r="H108" s="879"/>
      <c r="I108" s="879"/>
      <c r="J108" s="622"/>
      <c r="K108" s="690"/>
      <c r="L108" s="622"/>
      <c r="M108" s="690"/>
      <c r="N108" s="622"/>
      <c r="O108" s="690"/>
      <c r="P108" s="622"/>
      <c r="Q108" s="803"/>
      <c r="R108" s="803"/>
      <c r="S108" s="803"/>
      <c r="T108" s="586"/>
      <c r="U108" s="586"/>
      <c r="V108" s="586"/>
      <c r="W108" s="586"/>
      <c r="X108" s="586"/>
      <c r="Y108" s="586"/>
      <c r="Z108" s="586"/>
    </row>
    <row r="109" spans="1:26" ht="15.75" customHeight="1">
      <c r="A109" s="622"/>
      <c r="B109" s="622"/>
      <c r="C109" s="622"/>
      <c r="D109" s="622"/>
      <c r="E109" s="622"/>
      <c r="F109" s="622"/>
      <c r="G109" s="622"/>
      <c r="H109" s="879"/>
      <c r="I109" s="879"/>
      <c r="J109" s="622"/>
      <c r="K109" s="690"/>
      <c r="L109" s="622"/>
      <c r="M109" s="690"/>
      <c r="N109" s="622"/>
      <c r="O109" s="690"/>
      <c r="P109" s="622"/>
      <c r="Q109" s="803"/>
      <c r="R109" s="803"/>
      <c r="S109" s="803"/>
      <c r="T109" s="586"/>
      <c r="U109" s="586"/>
      <c r="V109" s="586"/>
      <c r="W109" s="586"/>
      <c r="X109" s="586"/>
      <c r="Y109" s="586"/>
      <c r="Z109" s="586"/>
    </row>
    <row r="110" spans="1:26" ht="15.75" customHeight="1">
      <c r="A110" s="622"/>
      <c r="B110" s="622"/>
      <c r="C110" s="622"/>
      <c r="D110" s="622"/>
      <c r="E110" s="622"/>
      <c r="F110" s="622"/>
      <c r="G110" s="622"/>
      <c r="H110" s="879"/>
      <c r="I110" s="879"/>
      <c r="J110" s="622"/>
      <c r="K110" s="690"/>
      <c r="L110" s="622"/>
      <c r="M110" s="690"/>
      <c r="N110" s="622"/>
      <c r="O110" s="690"/>
      <c r="P110" s="622"/>
      <c r="Q110" s="803"/>
      <c r="R110" s="803"/>
      <c r="S110" s="803"/>
      <c r="T110" s="586"/>
      <c r="U110" s="586"/>
      <c r="V110" s="586"/>
      <c r="W110" s="586"/>
      <c r="X110" s="586"/>
      <c r="Y110" s="586"/>
      <c r="Z110" s="586"/>
    </row>
    <row r="111" spans="1:26" ht="15.75" customHeight="1">
      <c r="A111" s="622"/>
      <c r="B111" s="622"/>
      <c r="C111" s="622"/>
      <c r="D111" s="622"/>
      <c r="E111" s="622"/>
      <c r="F111" s="622"/>
      <c r="G111" s="622"/>
      <c r="H111" s="879"/>
      <c r="I111" s="879"/>
      <c r="J111" s="622"/>
      <c r="K111" s="690"/>
      <c r="L111" s="622"/>
      <c r="M111" s="690"/>
      <c r="N111" s="622"/>
      <c r="O111" s="690"/>
      <c r="P111" s="622"/>
      <c r="Q111" s="803"/>
      <c r="R111" s="803"/>
      <c r="S111" s="803"/>
      <c r="T111" s="586"/>
      <c r="U111" s="586"/>
      <c r="V111" s="586"/>
      <c r="W111" s="586"/>
      <c r="X111" s="586"/>
      <c r="Y111" s="586"/>
      <c r="Z111" s="586"/>
    </row>
    <row r="112" spans="1:26" ht="15.75" customHeight="1">
      <c r="A112" s="622"/>
      <c r="B112" s="622"/>
      <c r="C112" s="622"/>
      <c r="D112" s="622"/>
      <c r="E112" s="622"/>
      <c r="F112" s="622"/>
      <c r="G112" s="622"/>
      <c r="H112" s="879"/>
      <c r="I112" s="879"/>
      <c r="J112" s="622"/>
      <c r="K112" s="690"/>
      <c r="L112" s="622"/>
      <c r="M112" s="690"/>
      <c r="N112" s="622"/>
      <c r="O112" s="690"/>
      <c r="P112" s="622"/>
      <c r="Q112" s="803"/>
      <c r="R112" s="803"/>
      <c r="S112" s="803"/>
      <c r="T112" s="586"/>
      <c r="U112" s="586"/>
      <c r="V112" s="586"/>
      <c r="W112" s="586"/>
      <c r="X112" s="586"/>
      <c r="Y112" s="586"/>
      <c r="Z112" s="586"/>
    </row>
    <row r="113" spans="1:26" ht="15.75" customHeight="1">
      <c r="A113" s="622"/>
      <c r="B113" s="622"/>
      <c r="C113" s="622"/>
      <c r="D113" s="622"/>
      <c r="E113" s="622"/>
      <c r="F113" s="622"/>
      <c r="G113" s="622"/>
      <c r="H113" s="879"/>
      <c r="I113" s="879"/>
      <c r="J113" s="622"/>
      <c r="K113" s="690"/>
      <c r="L113" s="622"/>
      <c r="M113" s="690"/>
      <c r="N113" s="622"/>
      <c r="O113" s="690"/>
      <c r="P113" s="622"/>
      <c r="Q113" s="803"/>
      <c r="R113" s="803"/>
      <c r="S113" s="803"/>
      <c r="T113" s="586"/>
      <c r="U113" s="586"/>
      <c r="V113" s="586"/>
      <c r="W113" s="586"/>
      <c r="X113" s="586"/>
      <c r="Y113" s="586"/>
      <c r="Z113" s="586"/>
    </row>
    <row r="114" spans="1:26" ht="15.75" customHeight="1">
      <c r="A114" s="622"/>
      <c r="B114" s="622"/>
      <c r="C114" s="622"/>
      <c r="D114" s="622"/>
      <c r="E114" s="622"/>
      <c r="F114" s="622"/>
      <c r="G114" s="622"/>
      <c r="H114" s="879"/>
      <c r="I114" s="879"/>
      <c r="J114" s="622"/>
      <c r="K114" s="690"/>
      <c r="L114" s="622"/>
      <c r="M114" s="690"/>
      <c r="N114" s="622"/>
      <c r="O114" s="690"/>
      <c r="P114" s="622"/>
      <c r="Q114" s="803"/>
      <c r="R114" s="803"/>
      <c r="S114" s="803"/>
      <c r="T114" s="586"/>
      <c r="U114" s="586"/>
      <c r="V114" s="586"/>
      <c r="W114" s="586"/>
      <c r="X114" s="586"/>
      <c r="Y114" s="586"/>
      <c r="Z114" s="586"/>
    </row>
    <row r="115" spans="1:26" ht="15.75" customHeight="1">
      <c r="A115" s="622"/>
      <c r="B115" s="622"/>
      <c r="C115" s="622"/>
      <c r="D115" s="622"/>
      <c r="E115" s="622"/>
      <c r="F115" s="622"/>
      <c r="G115" s="622"/>
      <c r="H115" s="879"/>
      <c r="I115" s="879"/>
      <c r="J115" s="622"/>
      <c r="K115" s="690"/>
      <c r="L115" s="622"/>
      <c r="M115" s="690"/>
      <c r="N115" s="622"/>
      <c r="O115" s="690"/>
      <c r="P115" s="622"/>
      <c r="Q115" s="803"/>
      <c r="R115" s="803"/>
      <c r="S115" s="803"/>
      <c r="T115" s="586"/>
      <c r="U115" s="586"/>
      <c r="V115" s="586"/>
      <c r="W115" s="586"/>
      <c r="X115" s="586"/>
      <c r="Y115" s="586"/>
      <c r="Z115" s="586"/>
    </row>
    <row r="116" spans="1:26" ht="15.75" customHeight="1">
      <c r="A116" s="622"/>
      <c r="B116" s="622"/>
      <c r="C116" s="622"/>
      <c r="D116" s="622"/>
      <c r="E116" s="622"/>
      <c r="F116" s="622"/>
      <c r="G116" s="622"/>
      <c r="H116" s="879"/>
      <c r="I116" s="879"/>
      <c r="J116" s="622"/>
      <c r="K116" s="690"/>
      <c r="L116" s="622"/>
      <c r="M116" s="690"/>
      <c r="N116" s="622"/>
      <c r="O116" s="690"/>
      <c r="P116" s="622"/>
      <c r="Q116" s="803"/>
      <c r="R116" s="803"/>
      <c r="S116" s="803"/>
      <c r="T116" s="586"/>
      <c r="U116" s="586"/>
      <c r="V116" s="586"/>
      <c r="W116" s="586"/>
      <c r="X116" s="586"/>
      <c r="Y116" s="586"/>
      <c r="Z116" s="586"/>
    </row>
    <row r="117" spans="1:26" ht="15.75" customHeight="1">
      <c r="A117" s="622"/>
      <c r="B117" s="622"/>
      <c r="C117" s="622"/>
      <c r="D117" s="622"/>
      <c r="E117" s="622"/>
      <c r="F117" s="622"/>
      <c r="G117" s="622"/>
      <c r="H117" s="879"/>
      <c r="I117" s="879"/>
      <c r="J117" s="622"/>
      <c r="K117" s="690"/>
      <c r="L117" s="622"/>
      <c r="M117" s="690"/>
      <c r="N117" s="622"/>
      <c r="O117" s="690"/>
      <c r="P117" s="622"/>
      <c r="Q117" s="803"/>
      <c r="R117" s="803"/>
      <c r="S117" s="803"/>
      <c r="T117" s="586"/>
      <c r="U117" s="586"/>
      <c r="V117" s="586"/>
      <c r="W117" s="586"/>
      <c r="X117" s="586"/>
      <c r="Y117" s="586"/>
      <c r="Z117" s="586"/>
    </row>
    <row r="118" spans="1:26" ht="15.75" customHeight="1">
      <c r="A118" s="622"/>
      <c r="B118" s="622"/>
      <c r="C118" s="622"/>
      <c r="D118" s="622"/>
      <c r="E118" s="622"/>
      <c r="F118" s="622"/>
      <c r="G118" s="622"/>
      <c r="H118" s="879"/>
      <c r="I118" s="879"/>
      <c r="J118" s="622"/>
      <c r="K118" s="690"/>
      <c r="L118" s="622"/>
      <c r="M118" s="690"/>
      <c r="N118" s="622"/>
      <c r="O118" s="690"/>
      <c r="P118" s="622"/>
      <c r="Q118" s="803"/>
      <c r="R118" s="803"/>
      <c r="S118" s="803"/>
      <c r="T118" s="586"/>
      <c r="U118" s="586"/>
      <c r="V118" s="586"/>
      <c r="W118" s="586"/>
      <c r="X118" s="586"/>
      <c r="Y118" s="586"/>
      <c r="Z118" s="586"/>
    </row>
    <row r="119" spans="1:26" ht="15.75" customHeight="1">
      <c r="A119" s="622"/>
      <c r="B119" s="622"/>
      <c r="C119" s="622"/>
      <c r="D119" s="622"/>
      <c r="E119" s="622"/>
      <c r="F119" s="622"/>
      <c r="G119" s="622"/>
      <c r="H119" s="879"/>
      <c r="I119" s="879"/>
      <c r="J119" s="622"/>
      <c r="K119" s="690"/>
      <c r="L119" s="622"/>
      <c r="M119" s="690"/>
      <c r="N119" s="622"/>
      <c r="O119" s="690"/>
      <c r="P119" s="622"/>
      <c r="Q119" s="803"/>
      <c r="R119" s="803"/>
      <c r="S119" s="803"/>
      <c r="T119" s="586"/>
      <c r="U119" s="586"/>
      <c r="V119" s="586"/>
      <c r="W119" s="586"/>
      <c r="X119" s="586"/>
      <c r="Y119" s="586"/>
      <c r="Z119" s="586"/>
    </row>
    <row r="120" spans="1:26" ht="15.75" customHeight="1">
      <c r="A120" s="622"/>
      <c r="B120" s="622"/>
      <c r="C120" s="622"/>
      <c r="D120" s="622"/>
      <c r="E120" s="622"/>
      <c r="F120" s="622"/>
      <c r="G120" s="622"/>
      <c r="H120" s="879"/>
      <c r="I120" s="879"/>
      <c r="J120" s="622"/>
      <c r="K120" s="690"/>
      <c r="L120" s="622"/>
      <c r="M120" s="690"/>
      <c r="N120" s="622"/>
      <c r="O120" s="690"/>
      <c r="P120" s="622"/>
      <c r="Q120" s="803"/>
      <c r="R120" s="803"/>
      <c r="S120" s="803"/>
      <c r="T120" s="586"/>
      <c r="U120" s="586"/>
      <c r="V120" s="586"/>
      <c r="W120" s="586"/>
      <c r="X120" s="586"/>
      <c r="Y120" s="586"/>
      <c r="Z120" s="586"/>
    </row>
    <row r="121" spans="1:26" ht="15.75" customHeight="1">
      <c r="A121" s="622"/>
      <c r="B121" s="622"/>
      <c r="C121" s="622"/>
      <c r="D121" s="622"/>
      <c r="E121" s="622"/>
      <c r="F121" s="622"/>
      <c r="G121" s="622"/>
      <c r="H121" s="879"/>
      <c r="I121" s="879"/>
      <c r="J121" s="622"/>
      <c r="K121" s="690"/>
      <c r="L121" s="622"/>
      <c r="M121" s="690"/>
      <c r="N121" s="622"/>
      <c r="O121" s="690"/>
      <c r="P121" s="622"/>
      <c r="Q121" s="803"/>
      <c r="R121" s="803"/>
      <c r="S121" s="803"/>
      <c r="T121" s="586"/>
      <c r="U121" s="586"/>
      <c r="V121" s="586"/>
      <c r="W121" s="586"/>
      <c r="X121" s="586"/>
      <c r="Y121" s="586"/>
      <c r="Z121" s="586"/>
    </row>
    <row r="122" spans="1:26" ht="15.75" customHeight="1">
      <c r="A122" s="622"/>
      <c r="B122" s="622"/>
      <c r="C122" s="622"/>
      <c r="D122" s="622"/>
      <c r="E122" s="622"/>
      <c r="F122" s="622"/>
      <c r="G122" s="622"/>
      <c r="H122" s="879"/>
      <c r="I122" s="879"/>
      <c r="J122" s="622"/>
      <c r="K122" s="690"/>
      <c r="L122" s="622"/>
      <c r="M122" s="690"/>
      <c r="N122" s="622"/>
      <c r="O122" s="690"/>
      <c r="P122" s="622"/>
      <c r="Q122" s="803"/>
      <c r="R122" s="803"/>
      <c r="S122" s="803"/>
      <c r="T122" s="586"/>
      <c r="U122" s="586"/>
      <c r="V122" s="586"/>
      <c r="W122" s="586"/>
      <c r="X122" s="586"/>
      <c r="Y122" s="586"/>
      <c r="Z122" s="586"/>
    </row>
    <row r="123" spans="1:26" ht="15.75" customHeight="1">
      <c r="A123" s="622"/>
      <c r="B123" s="622"/>
      <c r="C123" s="622"/>
      <c r="D123" s="622"/>
      <c r="E123" s="622"/>
      <c r="F123" s="622"/>
      <c r="G123" s="622"/>
      <c r="H123" s="879"/>
      <c r="I123" s="879"/>
      <c r="J123" s="622"/>
      <c r="K123" s="690"/>
      <c r="L123" s="622"/>
      <c r="M123" s="690"/>
      <c r="N123" s="622"/>
      <c r="O123" s="690"/>
      <c r="P123" s="622"/>
      <c r="Q123" s="803"/>
      <c r="R123" s="803"/>
      <c r="S123" s="803"/>
      <c r="T123" s="586"/>
      <c r="U123" s="586"/>
      <c r="V123" s="586"/>
      <c r="W123" s="586"/>
      <c r="X123" s="586"/>
      <c r="Y123" s="586"/>
      <c r="Z123" s="586"/>
    </row>
    <row r="124" spans="1:26" ht="15.75" customHeight="1">
      <c r="A124" s="622"/>
      <c r="B124" s="622"/>
      <c r="C124" s="622"/>
      <c r="D124" s="622"/>
      <c r="E124" s="622"/>
      <c r="F124" s="622"/>
      <c r="G124" s="622"/>
      <c r="H124" s="879"/>
      <c r="I124" s="879"/>
      <c r="J124" s="622"/>
      <c r="K124" s="690"/>
      <c r="L124" s="622"/>
      <c r="M124" s="690"/>
      <c r="N124" s="622"/>
      <c r="O124" s="690"/>
      <c r="P124" s="622"/>
      <c r="Q124" s="803"/>
      <c r="R124" s="803"/>
      <c r="S124" s="803"/>
      <c r="T124" s="586"/>
      <c r="U124" s="586"/>
      <c r="V124" s="586"/>
      <c r="W124" s="586"/>
      <c r="X124" s="586"/>
      <c r="Y124" s="586"/>
      <c r="Z124" s="586"/>
    </row>
    <row r="125" spans="1:26" ht="15.75" customHeight="1">
      <c r="A125" s="622"/>
      <c r="B125" s="622"/>
      <c r="C125" s="622"/>
      <c r="D125" s="622"/>
      <c r="E125" s="622"/>
      <c r="F125" s="622"/>
      <c r="G125" s="622"/>
      <c r="H125" s="879"/>
      <c r="I125" s="879"/>
      <c r="J125" s="622"/>
      <c r="K125" s="690"/>
      <c r="L125" s="622"/>
      <c r="M125" s="690"/>
      <c r="N125" s="622"/>
      <c r="O125" s="690"/>
      <c r="P125" s="622"/>
      <c r="Q125" s="803"/>
      <c r="R125" s="803"/>
      <c r="S125" s="803"/>
      <c r="T125" s="586"/>
      <c r="U125" s="586"/>
      <c r="V125" s="586"/>
      <c r="W125" s="586"/>
      <c r="X125" s="586"/>
      <c r="Y125" s="586"/>
      <c r="Z125" s="586"/>
    </row>
    <row r="126" spans="1:26" ht="15.75" customHeight="1">
      <c r="A126" s="622"/>
      <c r="B126" s="622"/>
      <c r="C126" s="622"/>
      <c r="D126" s="622"/>
      <c r="E126" s="622"/>
      <c r="F126" s="622"/>
      <c r="G126" s="622"/>
      <c r="H126" s="879"/>
      <c r="I126" s="879"/>
      <c r="J126" s="622"/>
      <c r="K126" s="690"/>
      <c r="L126" s="622"/>
      <c r="M126" s="690"/>
      <c r="N126" s="622"/>
      <c r="O126" s="690"/>
      <c r="P126" s="622"/>
      <c r="Q126" s="803"/>
      <c r="R126" s="803"/>
      <c r="S126" s="803"/>
      <c r="T126" s="586"/>
      <c r="U126" s="586"/>
      <c r="V126" s="586"/>
      <c r="W126" s="586"/>
      <c r="X126" s="586"/>
      <c r="Y126" s="586"/>
      <c r="Z126" s="586"/>
    </row>
    <row r="127" spans="1:26" ht="15.75" customHeight="1">
      <c r="A127" s="622"/>
      <c r="B127" s="622"/>
      <c r="C127" s="622"/>
      <c r="D127" s="622"/>
      <c r="E127" s="622"/>
      <c r="F127" s="622"/>
      <c r="G127" s="622"/>
      <c r="H127" s="879"/>
      <c r="I127" s="879"/>
      <c r="J127" s="622"/>
      <c r="K127" s="690"/>
      <c r="L127" s="622"/>
      <c r="M127" s="690"/>
      <c r="N127" s="622"/>
      <c r="O127" s="690"/>
      <c r="P127" s="622"/>
      <c r="Q127" s="803"/>
      <c r="R127" s="803"/>
      <c r="S127" s="803"/>
      <c r="T127" s="586"/>
      <c r="U127" s="586"/>
      <c r="V127" s="586"/>
      <c r="W127" s="586"/>
      <c r="X127" s="586"/>
      <c r="Y127" s="586"/>
      <c r="Z127" s="586"/>
    </row>
    <row r="128" spans="1:26" ht="15.75" customHeight="1">
      <c r="A128" s="622"/>
      <c r="B128" s="622"/>
      <c r="C128" s="622"/>
      <c r="D128" s="622"/>
      <c r="E128" s="622"/>
      <c r="F128" s="622"/>
      <c r="G128" s="622"/>
      <c r="H128" s="879"/>
      <c r="I128" s="879"/>
      <c r="J128" s="622"/>
      <c r="K128" s="690"/>
      <c r="L128" s="622"/>
      <c r="M128" s="690"/>
      <c r="N128" s="622"/>
      <c r="O128" s="690"/>
      <c r="P128" s="622"/>
      <c r="Q128" s="803"/>
      <c r="R128" s="803"/>
      <c r="S128" s="803"/>
      <c r="T128" s="586"/>
      <c r="U128" s="586"/>
      <c r="V128" s="586"/>
      <c r="W128" s="586"/>
      <c r="X128" s="586"/>
      <c r="Y128" s="586"/>
      <c r="Z128" s="586"/>
    </row>
    <row r="129" spans="1:26" ht="15.75" customHeight="1">
      <c r="A129" s="622"/>
      <c r="B129" s="622"/>
      <c r="C129" s="622"/>
      <c r="D129" s="622"/>
      <c r="E129" s="622"/>
      <c r="F129" s="622"/>
      <c r="G129" s="622"/>
      <c r="H129" s="879"/>
      <c r="I129" s="879"/>
      <c r="J129" s="622"/>
      <c r="K129" s="690"/>
      <c r="L129" s="622"/>
      <c r="M129" s="690"/>
      <c r="N129" s="622"/>
      <c r="O129" s="690"/>
      <c r="P129" s="622"/>
      <c r="Q129" s="803"/>
      <c r="R129" s="803"/>
      <c r="S129" s="803"/>
      <c r="T129" s="586"/>
      <c r="U129" s="586"/>
      <c r="V129" s="586"/>
      <c r="W129" s="586"/>
      <c r="X129" s="586"/>
      <c r="Y129" s="586"/>
      <c r="Z129" s="586"/>
    </row>
    <row r="130" spans="1:26" ht="15.75" customHeight="1">
      <c r="A130" s="622"/>
      <c r="B130" s="622"/>
      <c r="C130" s="622"/>
      <c r="D130" s="622"/>
      <c r="E130" s="622"/>
      <c r="F130" s="622"/>
      <c r="G130" s="622"/>
      <c r="H130" s="879"/>
      <c r="I130" s="879"/>
      <c r="J130" s="622"/>
      <c r="K130" s="690"/>
      <c r="L130" s="622"/>
      <c r="M130" s="690"/>
      <c r="N130" s="622"/>
      <c r="O130" s="690"/>
      <c r="P130" s="622"/>
      <c r="Q130" s="803"/>
      <c r="R130" s="803"/>
      <c r="S130" s="803"/>
      <c r="T130" s="586"/>
      <c r="U130" s="586"/>
      <c r="V130" s="586"/>
      <c r="W130" s="586"/>
      <c r="X130" s="586"/>
      <c r="Y130" s="586"/>
      <c r="Z130" s="586"/>
    </row>
    <row r="131" spans="1:26" ht="15.75" customHeight="1">
      <c r="A131" s="622"/>
      <c r="B131" s="622"/>
      <c r="C131" s="622"/>
      <c r="D131" s="622"/>
      <c r="E131" s="622"/>
      <c r="F131" s="622"/>
      <c r="G131" s="622"/>
      <c r="H131" s="879"/>
      <c r="I131" s="879"/>
      <c r="J131" s="622"/>
      <c r="K131" s="690"/>
      <c r="L131" s="622"/>
      <c r="M131" s="690"/>
      <c r="N131" s="622"/>
      <c r="O131" s="690"/>
      <c r="P131" s="622"/>
      <c r="Q131" s="803"/>
      <c r="R131" s="803"/>
      <c r="S131" s="803"/>
      <c r="T131" s="586"/>
      <c r="U131" s="586"/>
      <c r="V131" s="586"/>
      <c r="W131" s="586"/>
      <c r="X131" s="586"/>
      <c r="Y131" s="586"/>
      <c r="Z131" s="586"/>
    </row>
    <row r="132" spans="1:26" ht="15.75" customHeight="1">
      <c r="A132" s="622"/>
      <c r="B132" s="622"/>
      <c r="C132" s="622"/>
      <c r="D132" s="622"/>
      <c r="E132" s="622"/>
      <c r="F132" s="622"/>
      <c r="G132" s="622"/>
      <c r="H132" s="879"/>
      <c r="I132" s="879"/>
      <c r="J132" s="622"/>
      <c r="K132" s="690"/>
      <c r="L132" s="622"/>
      <c r="M132" s="690"/>
      <c r="N132" s="622"/>
      <c r="O132" s="690"/>
      <c r="P132" s="622"/>
      <c r="Q132" s="803"/>
      <c r="R132" s="803"/>
      <c r="S132" s="803"/>
      <c r="T132" s="586"/>
      <c r="U132" s="586"/>
      <c r="V132" s="586"/>
      <c r="W132" s="586"/>
      <c r="X132" s="586"/>
      <c r="Y132" s="586"/>
      <c r="Z132" s="586"/>
    </row>
    <row r="133" spans="1:26" ht="15.75" customHeight="1">
      <c r="A133" s="622"/>
      <c r="B133" s="622"/>
      <c r="C133" s="622"/>
      <c r="D133" s="622"/>
      <c r="E133" s="622"/>
      <c r="F133" s="622"/>
      <c r="G133" s="622"/>
      <c r="H133" s="879"/>
      <c r="I133" s="879"/>
      <c r="J133" s="622"/>
      <c r="K133" s="690"/>
      <c r="L133" s="622"/>
      <c r="M133" s="690"/>
      <c r="N133" s="622"/>
      <c r="O133" s="690"/>
      <c r="P133" s="622"/>
      <c r="Q133" s="803"/>
      <c r="R133" s="803"/>
      <c r="S133" s="803"/>
      <c r="T133" s="586"/>
      <c r="U133" s="586"/>
      <c r="V133" s="586"/>
      <c r="W133" s="586"/>
      <c r="X133" s="586"/>
      <c r="Y133" s="586"/>
      <c r="Z133" s="586"/>
    </row>
    <row r="134" spans="1:26" ht="15.75" customHeight="1">
      <c r="A134" s="622"/>
      <c r="B134" s="622"/>
      <c r="C134" s="622"/>
      <c r="D134" s="622"/>
      <c r="E134" s="622"/>
      <c r="F134" s="622"/>
      <c r="G134" s="622"/>
      <c r="H134" s="879"/>
      <c r="I134" s="879"/>
      <c r="J134" s="622"/>
      <c r="K134" s="690"/>
      <c r="L134" s="622"/>
      <c r="M134" s="690"/>
      <c r="N134" s="622"/>
      <c r="O134" s="690"/>
      <c r="P134" s="622"/>
      <c r="Q134" s="803"/>
      <c r="R134" s="803"/>
      <c r="S134" s="803"/>
      <c r="T134" s="586"/>
      <c r="U134" s="586"/>
      <c r="V134" s="586"/>
      <c r="W134" s="586"/>
      <c r="X134" s="586"/>
      <c r="Y134" s="586"/>
      <c r="Z134" s="586"/>
    </row>
    <row r="135" spans="1:26" ht="15.75" customHeight="1">
      <c r="A135" s="622"/>
      <c r="B135" s="622"/>
      <c r="C135" s="622"/>
      <c r="D135" s="622"/>
      <c r="E135" s="622"/>
      <c r="F135" s="622"/>
      <c r="G135" s="622"/>
      <c r="H135" s="879"/>
      <c r="I135" s="879"/>
      <c r="J135" s="622"/>
      <c r="K135" s="690"/>
      <c r="L135" s="622"/>
      <c r="M135" s="690"/>
      <c r="N135" s="622"/>
      <c r="O135" s="690"/>
      <c r="P135" s="622"/>
      <c r="Q135" s="803"/>
      <c r="R135" s="803"/>
      <c r="S135" s="803"/>
      <c r="T135" s="586"/>
      <c r="U135" s="586"/>
      <c r="V135" s="586"/>
      <c r="W135" s="586"/>
      <c r="X135" s="586"/>
      <c r="Y135" s="586"/>
      <c r="Z135" s="586"/>
    </row>
    <row r="136" spans="1:26" ht="15.75" customHeight="1">
      <c r="A136" s="622"/>
      <c r="B136" s="622"/>
      <c r="C136" s="622"/>
      <c r="D136" s="622"/>
      <c r="E136" s="622"/>
      <c r="F136" s="622"/>
      <c r="G136" s="622"/>
      <c r="H136" s="879"/>
      <c r="I136" s="879"/>
      <c r="J136" s="622"/>
      <c r="K136" s="690"/>
      <c r="L136" s="622"/>
      <c r="M136" s="690"/>
      <c r="N136" s="622"/>
      <c r="O136" s="690"/>
      <c r="P136" s="622"/>
      <c r="Q136" s="803"/>
      <c r="R136" s="803"/>
      <c r="S136" s="803"/>
      <c r="T136" s="586"/>
      <c r="U136" s="586"/>
      <c r="V136" s="586"/>
      <c r="W136" s="586"/>
      <c r="X136" s="586"/>
      <c r="Y136" s="586"/>
      <c r="Z136" s="586"/>
    </row>
    <row r="137" spans="1:26" ht="15.75" customHeight="1">
      <c r="A137" s="622"/>
      <c r="B137" s="622"/>
      <c r="C137" s="622"/>
      <c r="D137" s="622"/>
      <c r="E137" s="622"/>
      <c r="F137" s="622"/>
      <c r="G137" s="622"/>
      <c r="H137" s="879"/>
      <c r="I137" s="879"/>
      <c r="J137" s="622"/>
      <c r="K137" s="690"/>
      <c r="L137" s="622"/>
      <c r="M137" s="690"/>
      <c r="N137" s="622"/>
      <c r="O137" s="690"/>
      <c r="P137" s="622"/>
      <c r="Q137" s="803"/>
      <c r="R137" s="803"/>
      <c r="S137" s="803"/>
      <c r="T137" s="586"/>
      <c r="U137" s="586"/>
      <c r="V137" s="586"/>
      <c r="W137" s="586"/>
      <c r="X137" s="586"/>
      <c r="Y137" s="586"/>
      <c r="Z137" s="586"/>
    </row>
    <row r="138" spans="1:26" ht="15.75" customHeight="1">
      <c r="A138" s="622"/>
      <c r="B138" s="622"/>
      <c r="C138" s="622"/>
      <c r="D138" s="622"/>
      <c r="E138" s="622"/>
      <c r="F138" s="622"/>
      <c r="G138" s="622"/>
      <c r="H138" s="879"/>
      <c r="I138" s="879"/>
      <c r="J138" s="622"/>
      <c r="K138" s="690"/>
      <c r="L138" s="622"/>
      <c r="M138" s="690"/>
      <c r="N138" s="622"/>
      <c r="O138" s="690"/>
      <c r="P138" s="622"/>
      <c r="Q138" s="803"/>
      <c r="R138" s="803"/>
      <c r="S138" s="803"/>
      <c r="T138" s="586"/>
      <c r="U138" s="586"/>
      <c r="V138" s="586"/>
      <c r="W138" s="586"/>
      <c r="X138" s="586"/>
      <c r="Y138" s="586"/>
      <c r="Z138" s="586"/>
    </row>
    <row r="139" spans="1:26" ht="15.75" customHeight="1">
      <c r="A139" s="622"/>
      <c r="B139" s="622"/>
      <c r="C139" s="622"/>
      <c r="D139" s="622"/>
      <c r="E139" s="622"/>
      <c r="F139" s="622"/>
      <c r="G139" s="622"/>
      <c r="H139" s="879"/>
      <c r="I139" s="879"/>
      <c r="J139" s="622"/>
      <c r="K139" s="690"/>
      <c r="L139" s="622"/>
      <c r="M139" s="690"/>
      <c r="N139" s="622"/>
      <c r="O139" s="690"/>
      <c r="P139" s="622"/>
      <c r="Q139" s="803"/>
      <c r="R139" s="803"/>
      <c r="S139" s="803"/>
      <c r="T139" s="586"/>
      <c r="U139" s="586"/>
      <c r="V139" s="586"/>
      <c r="W139" s="586"/>
      <c r="X139" s="586"/>
      <c r="Y139" s="586"/>
      <c r="Z139" s="586"/>
    </row>
    <row r="140" spans="1:26" ht="15.75" customHeight="1">
      <c r="A140" s="622"/>
      <c r="B140" s="622"/>
      <c r="C140" s="622"/>
      <c r="D140" s="622"/>
      <c r="E140" s="622"/>
      <c r="F140" s="622"/>
      <c r="G140" s="622"/>
      <c r="H140" s="879"/>
      <c r="I140" s="879"/>
      <c r="J140" s="622"/>
      <c r="K140" s="690"/>
      <c r="L140" s="622"/>
      <c r="M140" s="690"/>
      <c r="N140" s="622"/>
      <c r="O140" s="690"/>
      <c r="P140" s="622"/>
      <c r="Q140" s="803"/>
      <c r="R140" s="803"/>
      <c r="S140" s="803"/>
      <c r="T140" s="586"/>
      <c r="U140" s="586"/>
      <c r="V140" s="586"/>
      <c r="W140" s="586"/>
      <c r="X140" s="586"/>
      <c r="Y140" s="586"/>
      <c r="Z140" s="586"/>
    </row>
    <row r="141" spans="1:26" ht="15.75" customHeight="1">
      <c r="A141" s="622"/>
      <c r="B141" s="622"/>
      <c r="C141" s="622"/>
      <c r="D141" s="622"/>
      <c r="E141" s="622"/>
      <c r="F141" s="622"/>
      <c r="G141" s="622"/>
      <c r="H141" s="879"/>
      <c r="I141" s="879"/>
      <c r="J141" s="622"/>
      <c r="K141" s="690"/>
      <c r="L141" s="622"/>
      <c r="M141" s="690"/>
      <c r="N141" s="622"/>
      <c r="O141" s="690"/>
      <c r="P141" s="622"/>
      <c r="Q141" s="803"/>
      <c r="R141" s="803"/>
      <c r="S141" s="803"/>
      <c r="T141" s="586"/>
      <c r="U141" s="586"/>
      <c r="V141" s="586"/>
      <c r="W141" s="586"/>
      <c r="X141" s="586"/>
      <c r="Y141" s="586"/>
      <c r="Z141" s="586"/>
    </row>
    <row r="142" spans="1:26" ht="15.75" customHeight="1">
      <c r="A142" s="622"/>
      <c r="B142" s="622"/>
      <c r="C142" s="622"/>
      <c r="D142" s="622"/>
      <c r="E142" s="622"/>
      <c r="F142" s="622"/>
      <c r="G142" s="622"/>
      <c r="H142" s="879"/>
      <c r="I142" s="879"/>
      <c r="J142" s="622"/>
      <c r="K142" s="690"/>
      <c r="L142" s="622"/>
      <c r="M142" s="690"/>
      <c r="N142" s="622"/>
      <c r="O142" s="690"/>
      <c r="P142" s="622"/>
      <c r="Q142" s="803"/>
      <c r="R142" s="803"/>
      <c r="S142" s="803"/>
      <c r="T142" s="586"/>
      <c r="U142" s="586"/>
      <c r="V142" s="586"/>
      <c r="W142" s="586"/>
      <c r="X142" s="586"/>
      <c r="Y142" s="586"/>
      <c r="Z142" s="586"/>
    </row>
    <row r="143" spans="1:26" ht="15.75" customHeight="1">
      <c r="A143" s="622"/>
      <c r="B143" s="622"/>
      <c r="C143" s="622"/>
      <c r="D143" s="622"/>
      <c r="E143" s="622"/>
      <c r="F143" s="622"/>
      <c r="G143" s="622"/>
      <c r="H143" s="879"/>
      <c r="I143" s="879"/>
      <c r="J143" s="622"/>
      <c r="K143" s="690"/>
      <c r="L143" s="622"/>
      <c r="M143" s="690"/>
      <c r="N143" s="622"/>
      <c r="O143" s="690"/>
      <c r="P143" s="622"/>
      <c r="Q143" s="803"/>
      <c r="R143" s="803"/>
      <c r="S143" s="803"/>
      <c r="T143" s="586"/>
      <c r="U143" s="586"/>
      <c r="V143" s="586"/>
      <c r="W143" s="586"/>
      <c r="X143" s="586"/>
      <c r="Y143" s="586"/>
      <c r="Z143" s="586"/>
    </row>
    <row r="144" spans="1:26" ht="15.75" customHeight="1">
      <c r="A144" s="622"/>
      <c r="B144" s="622"/>
      <c r="C144" s="622"/>
      <c r="D144" s="622"/>
      <c r="E144" s="622"/>
      <c r="F144" s="622"/>
      <c r="G144" s="622"/>
      <c r="H144" s="879"/>
      <c r="I144" s="879"/>
      <c r="J144" s="622"/>
      <c r="K144" s="690"/>
      <c r="L144" s="622"/>
      <c r="M144" s="690"/>
      <c r="N144" s="622"/>
      <c r="O144" s="690"/>
      <c r="P144" s="622"/>
      <c r="Q144" s="803"/>
      <c r="R144" s="803"/>
      <c r="S144" s="803"/>
      <c r="T144" s="586"/>
      <c r="U144" s="586"/>
      <c r="V144" s="586"/>
      <c r="W144" s="586"/>
      <c r="X144" s="586"/>
      <c r="Y144" s="586"/>
      <c r="Z144" s="586"/>
    </row>
    <row r="145" spans="1:26" ht="15.75" customHeight="1">
      <c r="A145" s="622"/>
      <c r="B145" s="622"/>
      <c r="C145" s="622"/>
      <c r="D145" s="622"/>
      <c r="E145" s="622"/>
      <c r="F145" s="622"/>
      <c r="G145" s="622"/>
      <c r="H145" s="879"/>
      <c r="I145" s="879"/>
      <c r="J145" s="622"/>
      <c r="K145" s="690"/>
      <c r="L145" s="622"/>
      <c r="M145" s="690"/>
      <c r="N145" s="622"/>
      <c r="O145" s="690"/>
      <c r="P145" s="622"/>
      <c r="Q145" s="803"/>
      <c r="R145" s="803"/>
      <c r="S145" s="803"/>
      <c r="T145" s="586"/>
      <c r="U145" s="586"/>
      <c r="V145" s="586"/>
      <c r="W145" s="586"/>
      <c r="X145" s="586"/>
      <c r="Y145" s="586"/>
      <c r="Z145" s="586"/>
    </row>
    <row r="146" spans="1:26" ht="15.75" customHeight="1">
      <c r="A146" s="622"/>
      <c r="B146" s="622"/>
      <c r="C146" s="622"/>
      <c r="D146" s="622"/>
      <c r="E146" s="622"/>
      <c r="F146" s="622"/>
      <c r="G146" s="622"/>
      <c r="H146" s="879"/>
      <c r="I146" s="879"/>
      <c r="J146" s="622"/>
      <c r="K146" s="690"/>
      <c r="L146" s="622"/>
      <c r="M146" s="690"/>
      <c r="N146" s="622"/>
      <c r="O146" s="690"/>
      <c r="P146" s="622"/>
      <c r="Q146" s="803"/>
      <c r="R146" s="803"/>
      <c r="S146" s="803"/>
      <c r="T146" s="586"/>
      <c r="U146" s="586"/>
      <c r="V146" s="586"/>
      <c r="W146" s="586"/>
      <c r="X146" s="586"/>
      <c r="Y146" s="586"/>
      <c r="Z146" s="586"/>
    </row>
    <row r="147" spans="1:26" ht="15.75" customHeight="1">
      <c r="A147" s="622"/>
      <c r="B147" s="622"/>
      <c r="C147" s="622"/>
      <c r="D147" s="622"/>
      <c r="E147" s="622"/>
      <c r="F147" s="622"/>
      <c r="G147" s="622"/>
      <c r="H147" s="879"/>
      <c r="I147" s="879"/>
      <c r="J147" s="622"/>
      <c r="K147" s="690"/>
      <c r="L147" s="622"/>
      <c r="M147" s="690"/>
      <c r="N147" s="622"/>
      <c r="O147" s="690"/>
      <c r="P147" s="622"/>
      <c r="Q147" s="803"/>
      <c r="R147" s="803"/>
      <c r="S147" s="803"/>
      <c r="T147" s="586"/>
      <c r="U147" s="586"/>
      <c r="V147" s="586"/>
      <c r="W147" s="586"/>
      <c r="X147" s="586"/>
      <c r="Y147" s="586"/>
      <c r="Z147" s="586"/>
    </row>
    <row r="148" spans="1:26" ht="15.75" customHeight="1">
      <c r="A148" s="622"/>
      <c r="B148" s="622"/>
      <c r="C148" s="622"/>
      <c r="D148" s="622"/>
      <c r="E148" s="622"/>
      <c r="F148" s="622"/>
      <c r="G148" s="622"/>
      <c r="H148" s="879"/>
      <c r="I148" s="879"/>
      <c r="J148" s="622"/>
      <c r="K148" s="690"/>
      <c r="L148" s="622"/>
      <c r="M148" s="690"/>
      <c r="N148" s="622"/>
      <c r="O148" s="690"/>
      <c r="P148" s="622"/>
      <c r="Q148" s="803"/>
      <c r="R148" s="803"/>
      <c r="S148" s="803"/>
      <c r="T148" s="586"/>
      <c r="U148" s="586"/>
      <c r="V148" s="586"/>
      <c r="W148" s="586"/>
      <c r="X148" s="586"/>
      <c r="Y148" s="586"/>
      <c r="Z148" s="586"/>
    </row>
    <row r="149" spans="1:26" ht="15.75" customHeight="1">
      <c r="A149" s="622"/>
      <c r="B149" s="622"/>
      <c r="C149" s="622"/>
      <c r="D149" s="622"/>
      <c r="E149" s="622"/>
      <c r="F149" s="622"/>
      <c r="G149" s="622"/>
      <c r="H149" s="879"/>
      <c r="I149" s="879"/>
      <c r="J149" s="622"/>
      <c r="K149" s="690"/>
      <c r="L149" s="622"/>
      <c r="M149" s="690"/>
      <c r="N149" s="622"/>
      <c r="O149" s="690"/>
      <c r="P149" s="622"/>
      <c r="Q149" s="803"/>
      <c r="R149" s="803"/>
      <c r="S149" s="803"/>
      <c r="T149" s="586"/>
      <c r="U149" s="586"/>
      <c r="V149" s="586"/>
      <c r="W149" s="586"/>
      <c r="X149" s="586"/>
      <c r="Y149" s="586"/>
      <c r="Z149" s="586"/>
    </row>
    <row r="150" spans="1:26" ht="15.75" customHeight="1">
      <c r="A150" s="622"/>
      <c r="B150" s="622"/>
      <c r="C150" s="622"/>
      <c r="D150" s="622"/>
      <c r="E150" s="622"/>
      <c r="F150" s="622"/>
      <c r="G150" s="622"/>
      <c r="H150" s="879"/>
      <c r="I150" s="879"/>
      <c r="J150" s="622"/>
      <c r="K150" s="690"/>
      <c r="L150" s="622"/>
      <c r="M150" s="690"/>
      <c r="N150" s="622"/>
      <c r="O150" s="690"/>
      <c r="P150" s="622"/>
      <c r="Q150" s="803"/>
      <c r="R150" s="803"/>
      <c r="S150" s="803"/>
      <c r="T150" s="586"/>
      <c r="U150" s="586"/>
      <c r="V150" s="586"/>
      <c r="W150" s="586"/>
      <c r="X150" s="586"/>
      <c r="Y150" s="586"/>
      <c r="Z150" s="586"/>
    </row>
    <row r="151" spans="1:26" ht="15.75" customHeight="1">
      <c r="A151" s="622"/>
      <c r="B151" s="622"/>
      <c r="C151" s="622"/>
      <c r="D151" s="622"/>
      <c r="E151" s="622"/>
      <c r="F151" s="622"/>
      <c r="G151" s="622"/>
      <c r="H151" s="879"/>
      <c r="I151" s="879"/>
      <c r="J151" s="622"/>
      <c r="K151" s="690"/>
      <c r="L151" s="622"/>
      <c r="M151" s="690"/>
      <c r="N151" s="622"/>
      <c r="O151" s="690"/>
      <c r="P151" s="622"/>
      <c r="Q151" s="803"/>
      <c r="R151" s="803"/>
      <c r="S151" s="803"/>
      <c r="T151" s="586"/>
      <c r="U151" s="586"/>
      <c r="V151" s="586"/>
      <c r="W151" s="586"/>
      <c r="X151" s="586"/>
      <c r="Y151" s="586"/>
      <c r="Z151" s="586"/>
    </row>
    <row r="152" spans="1:26" ht="15.75" customHeight="1">
      <c r="A152" s="622"/>
      <c r="B152" s="622"/>
      <c r="C152" s="622"/>
      <c r="D152" s="622"/>
      <c r="E152" s="622"/>
      <c r="F152" s="622"/>
      <c r="G152" s="622"/>
      <c r="H152" s="879"/>
      <c r="I152" s="879"/>
      <c r="J152" s="622"/>
      <c r="K152" s="690"/>
      <c r="L152" s="622"/>
      <c r="M152" s="690"/>
      <c r="N152" s="622"/>
      <c r="O152" s="690"/>
      <c r="P152" s="622"/>
      <c r="Q152" s="803"/>
      <c r="R152" s="803"/>
      <c r="S152" s="803"/>
      <c r="T152" s="586"/>
      <c r="U152" s="586"/>
      <c r="V152" s="586"/>
      <c r="W152" s="586"/>
      <c r="X152" s="586"/>
      <c r="Y152" s="586"/>
      <c r="Z152" s="586"/>
    </row>
    <row r="153" spans="1:26" ht="15.75" customHeight="1">
      <c r="A153" s="622"/>
      <c r="B153" s="622"/>
      <c r="C153" s="622"/>
      <c r="D153" s="622"/>
      <c r="E153" s="622"/>
      <c r="F153" s="622"/>
      <c r="G153" s="622"/>
      <c r="H153" s="879"/>
      <c r="I153" s="879"/>
      <c r="J153" s="622"/>
      <c r="K153" s="690"/>
      <c r="L153" s="622"/>
      <c r="M153" s="690"/>
      <c r="N153" s="622"/>
      <c r="O153" s="690"/>
      <c r="P153" s="622"/>
      <c r="Q153" s="803"/>
      <c r="R153" s="803"/>
      <c r="S153" s="803"/>
      <c r="T153" s="586"/>
      <c r="U153" s="586"/>
      <c r="V153" s="586"/>
      <c r="W153" s="586"/>
      <c r="X153" s="586"/>
      <c r="Y153" s="586"/>
      <c r="Z153" s="586"/>
    </row>
    <row r="154" spans="1:26" ht="15.75" customHeight="1">
      <c r="A154" s="622"/>
      <c r="B154" s="622"/>
      <c r="C154" s="622"/>
      <c r="D154" s="622"/>
      <c r="E154" s="622"/>
      <c r="F154" s="622"/>
      <c r="G154" s="622"/>
      <c r="H154" s="879"/>
      <c r="I154" s="879"/>
      <c r="J154" s="622"/>
      <c r="K154" s="690"/>
      <c r="L154" s="622"/>
      <c r="M154" s="690"/>
      <c r="N154" s="622"/>
      <c r="O154" s="690"/>
      <c r="P154" s="622"/>
      <c r="Q154" s="803"/>
      <c r="R154" s="803"/>
      <c r="S154" s="803"/>
      <c r="T154" s="586"/>
      <c r="U154" s="586"/>
      <c r="V154" s="586"/>
      <c r="W154" s="586"/>
      <c r="X154" s="586"/>
      <c r="Y154" s="586"/>
      <c r="Z154" s="586"/>
    </row>
    <row r="155" spans="1:26" ht="15.75" customHeight="1">
      <c r="A155" s="622"/>
      <c r="B155" s="622"/>
      <c r="C155" s="622"/>
      <c r="D155" s="622"/>
      <c r="E155" s="622"/>
      <c r="F155" s="622"/>
      <c r="G155" s="622"/>
      <c r="H155" s="879"/>
      <c r="I155" s="879"/>
      <c r="J155" s="622"/>
      <c r="K155" s="690"/>
      <c r="L155" s="622"/>
      <c r="M155" s="690"/>
      <c r="N155" s="622"/>
      <c r="O155" s="690"/>
      <c r="P155" s="622"/>
      <c r="Q155" s="803"/>
      <c r="R155" s="803"/>
      <c r="S155" s="803"/>
      <c r="T155" s="586"/>
      <c r="U155" s="586"/>
      <c r="V155" s="586"/>
      <c r="W155" s="586"/>
      <c r="X155" s="586"/>
      <c r="Y155" s="586"/>
      <c r="Z155" s="586"/>
    </row>
    <row r="156" spans="1:26" ht="15.75" customHeight="1">
      <c r="A156" s="622"/>
      <c r="B156" s="622"/>
      <c r="C156" s="622"/>
      <c r="D156" s="622"/>
      <c r="E156" s="622"/>
      <c r="F156" s="622"/>
      <c r="G156" s="622"/>
      <c r="H156" s="879"/>
      <c r="I156" s="879"/>
      <c r="J156" s="622"/>
      <c r="K156" s="690"/>
      <c r="L156" s="622"/>
      <c r="M156" s="690"/>
      <c r="N156" s="622"/>
      <c r="O156" s="690"/>
      <c r="P156" s="622"/>
      <c r="Q156" s="803"/>
      <c r="R156" s="803"/>
      <c r="S156" s="803"/>
      <c r="T156" s="586"/>
      <c r="U156" s="586"/>
      <c r="V156" s="586"/>
      <c r="W156" s="586"/>
      <c r="X156" s="586"/>
      <c r="Y156" s="586"/>
      <c r="Z156" s="586"/>
    </row>
    <row r="157" spans="1:26" ht="15.75" customHeight="1">
      <c r="A157" s="622"/>
      <c r="B157" s="622"/>
      <c r="C157" s="622"/>
      <c r="D157" s="622"/>
      <c r="E157" s="622"/>
      <c r="F157" s="622"/>
      <c r="G157" s="622"/>
      <c r="H157" s="879"/>
      <c r="I157" s="879"/>
      <c r="J157" s="622"/>
      <c r="K157" s="690"/>
      <c r="L157" s="622"/>
      <c r="M157" s="690"/>
      <c r="N157" s="622"/>
      <c r="O157" s="690"/>
      <c r="P157" s="622"/>
      <c r="Q157" s="803"/>
      <c r="R157" s="803"/>
      <c r="S157" s="803"/>
      <c r="T157" s="586"/>
      <c r="U157" s="586"/>
      <c r="V157" s="586"/>
      <c r="W157" s="586"/>
      <c r="X157" s="586"/>
      <c r="Y157" s="586"/>
      <c r="Z157" s="586"/>
    </row>
    <row r="158" spans="1:26" ht="15.75" customHeight="1">
      <c r="A158" s="622"/>
      <c r="B158" s="622"/>
      <c r="C158" s="622"/>
      <c r="D158" s="622"/>
      <c r="E158" s="622"/>
      <c r="F158" s="622"/>
      <c r="G158" s="622"/>
      <c r="H158" s="879"/>
      <c r="I158" s="879"/>
      <c r="J158" s="622"/>
      <c r="K158" s="690"/>
      <c r="L158" s="622"/>
      <c r="M158" s="690"/>
      <c r="N158" s="622"/>
      <c r="O158" s="690"/>
      <c r="P158" s="622"/>
      <c r="Q158" s="803"/>
      <c r="R158" s="803"/>
      <c r="S158" s="803"/>
      <c r="T158" s="586"/>
      <c r="U158" s="586"/>
      <c r="V158" s="586"/>
      <c r="W158" s="586"/>
      <c r="X158" s="586"/>
      <c r="Y158" s="586"/>
      <c r="Z158" s="586"/>
    </row>
    <row r="159" spans="1:26" ht="15.75" customHeight="1">
      <c r="A159" s="622"/>
      <c r="B159" s="622"/>
      <c r="C159" s="622"/>
      <c r="D159" s="622"/>
      <c r="E159" s="622"/>
      <c r="F159" s="622"/>
      <c r="G159" s="622"/>
      <c r="H159" s="879"/>
      <c r="I159" s="879"/>
      <c r="J159" s="622"/>
      <c r="K159" s="690"/>
      <c r="L159" s="622"/>
      <c r="M159" s="690"/>
      <c r="N159" s="622"/>
      <c r="O159" s="690"/>
      <c r="P159" s="622"/>
      <c r="Q159" s="803"/>
      <c r="R159" s="803"/>
      <c r="S159" s="803"/>
      <c r="T159" s="586"/>
      <c r="U159" s="586"/>
      <c r="V159" s="586"/>
      <c r="W159" s="586"/>
      <c r="X159" s="586"/>
      <c r="Y159" s="586"/>
      <c r="Z159" s="586"/>
    </row>
    <row r="160" spans="1:26" ht="15.75" customHeight="1">
      <c r="A160" s="622"/>
      <c r="B160" s="622"/>
      <c r="C160" s="622"/>
      <c r="D160" s="622"/>
      <c r="E160" s="622"/>
      <c r="F160" s="622"/>
      <c r="G160" s="622"/>
      <c r="H160" s="879"/>
      <c r="I160" s="879"/>
      <c r="J160" s="622"/>
      <c r="K160" s="690"/>
      <c r="L160" s="622"/>
      <c r="M160" s="690"/>
      <c r="N160" s="622"/>
      <c r="O160" s="690"/>
      <c r="P160" s="622"/>
      <c r="Q160" s="803"/>
      <c r="R160" s="803"/>
      <c r="S160" s="803"/>
      <c r="T160" s="586"/>
      <c r="U160" s="586"/>
      <c r="V160" s="586"/>
      <c r="W160" s="586"/>
      <c r="X160" s="586"/>
      <c r="Y160" s="586"/>
      <c r="Z160" s="586"/>
    </row>
    <row r="161" spans="1:26" ht="15.75" customHeight="1">
      <c r="A161" s="622"/>
      <c r="B161" s="622"/>
      <c r="C161" s="622"/>
      <c r="D161" s="622"/>
      <c r="E161" s="622"/>
      <c r="F161" s="622"/>
      <c r="G161" s="622"/>
      <c r="H161" s="879"/>
      <c r="I161" s="879"/>
      <c r="J161" s="622"/>
      <c r="K161" s="690"/>
      <c r="L161" s="622"/>
      <c r="M161" s="690"/>
      <c r="N161" s="622"/>
      <c r="O161" s="690"/>
      <c r="P161" s="622"/>
      <c r="Q161" s="803"/>
      <c r="R161" s="803"/>
      <c r="S161" s="803"/>
      <c r="T161" s="586"/>
      <c r="U161" s="586"/>
      <c r="V161" s="586"/>
      <c r="W161" s="586"/>
      <c r="X161" s="586"/>
      <c r="Y161" s="586"/>
      <c r="Z161" s="586"/>
    </row>
    <row r="162" spans="1:26" ht="15.75" customHeight="1">
      <c r="A162" s="622"/>
      <c r="B162" s="622"/>
      <c r="C162" s="622"/>
      <c r="D162" s="622"/>
      <c r="E162" s="622"/>
      <c r="F162" s="622"/>
      <c r="G162" s="622"/>
      <c r="H162" s="879"/>
      <c r="I162" s="879"/>
      <c r="J162" s="622"/>
      <c r="K162" s="690"/>
      <c r="L162" s="622"/>
      <c r="M162" s="690"/>
      <c r="N162" s="622"/>
      <c r="O162" s="690"/>
      <c r="P162" s="622"/>
      <c r="Q162" s="803"/>
      <c r="R162" s="803"/>
      <c r="S162" s="803"/>
      <c r="T162" s="586"/>
      <c r="U162" s="586"/>
      <c r="V162" s="586"/>
      <c r="W162" s="586"/>
      <c r="X162" s="586"/>
      <c r="Y162" s="586"/>
      <c r="Z162" s="586"/>
    </row>
    <row r="163" spans="1:26" ht="15.75" customHeight="1">
      <c r="A163" s="622"/>
      <c r="B163" s="622"/>
      <c r="C163" s="622"/>
      <c r="D163" s="622"/>
      <c r="E163" s="622"/>
      <c r="F163" s="622"/>
      <c r="G163" s="622"/>
      <c r="H163" s="879"/>
      <c r="I163" s="879"/>
      <c r="J163" s="622"/>
      <c r="K163" s="690"/>
      <c r="L163" s="622"/>
      <c r="M163" s="690"/>
      <c r="N163" s="622"/>
      <c r="O163" s="690"/>
      <c r="P163" s="622"/>
      <c r="Q163" s="803"/>
      <c r="R163" s="803"/>
      <c r="S163" s="803"/>
      <c r="T163" s="586"/>
      <c r="U163" s="586"/>
      <c r="V163" s="586"/>
      <c r="W163" s="586"/>
      <c r="X163" s="586"/>
      <c r="Y163" s="586"/>
      <c r="Z163" s="586"/>
    </row>
    <row r="164" spans="1:26" ht="15.75" customHeight="1">
      <c r="A164" s="622"/>
      <c r="B164" s="622"/>
      <c r="C164" s="622"/>
      <c r="D164" s="622"/>
      <c r="E164" s="622"/>
      <c r="F164" s="622"/>
      <c r="G164" s="622"/>
      <c r="H164" s="879"/>
      <c r="I164" s="879"/>
      <c r="J164" s="622"/>
      <c r="K164" s="690"/>
      <c r="L164" s="622"/>
      <c r="M164" s="690"/>
      <c r="N164" s="622"/>
      <c r="O164" s="690"/>
      <c r="P164" s="622"/>
      <c r="Q164" s="803"/>
      <c r="R164" s="803"/>
      <c r="S164" s="803"/>
      <c r="T164" s="586"/>
      <c r="U164" s="586"/>
      <c r="V164" s="586"/>
      <c r="W164" s="586"/>
      <c r="X164" s="586"/>
      <c r="Y164" s="586"/>
      <c r="Z164" s="586"/>
    </row>
    <row r="165" spans="1:26" ht="15.75" customHeight="1">
      <c r="A165" s="622"/>
      <c r="B165" s="622"/>
      <c r="C165" s="622"/>
      <c r="D165" s="622"/>
      <c r="E165" s="622"/>
      <c r="F165" s="622"/>
      <c r="G165" s="622"/>
      <c r="H165" s="879"/>
      <c r="I165" s="879"/>
      <c r="J165" s="622"/>
      <c r="K165" s="690"/>
      <c r="L165" s="622"/>
      <c r="M165" s="690"/>
      <c r="N165" s="622"/>
      <c r="O165" s="690"/>
      <c r="P165" s="622"/>
      <c r="Q165" s="803"/>
      <c r="R165" s="803"/>
      <c r="S165" s="803"/>
      <c r="T165" s="586"/>
      <c r="U165" s="586"/>
      <c r="V165" s="586"/>
      <c r="W165" s="586"/>
      <c r="X165" s="586"/>
      <c r="Y165" s="586"/>
      <c r="Z165" s="586"/>
    </row>
    <row r="166" spans="1:26" ht="15.75" customHeight="1">
      <c r="A166" s="622"/>
      <c r="B166" s="622"/>
      <c r="C166" s="622"/>
      <c r="D166" s="622"/>
      <c r="E166" s="622"/>
      <c r="F166" s="622"/>
      <c r="G166" s="622"/>
      <c r="H166" s="879"/>
      <c r="I166" s="879"/>
      <c r="J166" s="622"/>
      <c r="K166" s="690"/>
      <c r="L166" s="622"/>
      <c r="M166" s="690"/>
      <c r="N166" s="622"/>
      <c r="O166" s="690"/>
      <c r="P166" s="622"/>
      <c r="Q166" s="803"/>
      <c r="R166" s="803"/>
      <c r="S166" s="803"/>
      <c r="T166" s="586"/>
      <c r="U166" s="586"/>
      <c r="V166" s="586"/>
      <c r="W166" s="586"/>
      <c r="X166" s="586"/>
      <c r="Y166" s="586"/>
      <c r="Z166" s="586"/>
    </row>
    <row r="167" spans="1:26" ht="15.75" customHeight="1">
      <c r="A167" s="622"/>
      <c r="B167" s="622"/>
      <c r="C167" s="622"/>
      <c r="D167" s="622"/>
      <c r="E167" s="622"/>
      <c r="F167" s="622"/>
      <c r="G167" s="622"/>
      <c r="H167" s="879"/>
      <c r="I167" s="879"/>
      <c r="J167" s="622"/>
      <c r="K167" s="690"/>
      <c r="L167" s="622"/>
      <c r="M167" s="690"/>
      <c r="N167" s="622"/>
      <c r="O167" s="690"/>
      <c r="P167" s="622"/>
      <c r="Q167" s="803"/>
      <c r="R167" s="803"/>
      <c r="S167" s="803"/>
      <c r="T167" s="586"/>
      <c r="U167" s="586"/>
      <c r="V167" s="586"/>
      <c r="W167" s="586"/>
      <c r="X167" s="586"/>
      <c r="Y167" s="586"/>
      <c r="Z167" s="586"/>
    </row>
    <row r="168" spans="1:26" ht="15.75" customHeight="1">
      <c r="A168" s="622"/>
      <c r="B168" s="622"/>
      <c r="C168" s="622"/>
      <c r="D168" s="622"/>
      <c r="E168" s="622"/>
      <c r="F168" s="622"/>
      <c r="G168" s="622"/>
      <c r="H168" s="879"/>
      <c r="I168" s="879"/>
      <c r="J168" s="622"/>
      <c r="K168" s="690"/>
      <c r="L168" s="622"/>
      <c r="M168" s="690"/>
      <c r="N168" s="622"/>
      <c r="O168" s="690"/>
      <c r="P168" s="622"/>
      <c r="Q168" s="803"/>
      <c r="R168" s="803"/>
      <c r="S168" s="803"/>
      <c r="T168" s="586"/>
      <c r="U168" s="586"/>
      <c r="V168" s="586"/>
      <c r="W168" s="586"/>
      <c r="X168" s="586"/>
      <c r="Y168" s="586"/>
      <c r="Z168" s="586"/>
    </row>
    <row r="169" spans="1:26" ht="15.75" customHeight="1">
      <c r="A169" s="622"/>
      <c r="B169" s="622"/>
      <c r="C169" s="622"/>
      <c r="D169" s="622"/>
      <c r="E169" s="622"/>
      <c r="F169" s="622"/>
      <c r="G169" s="622"/>
      <c r="H169" s="879"/>
      <c r="I169" s="879"/>
      <c r="J169" s="622"/>
      <c r="K169" s="690"/>
      <c r="L169" s="622"/>
      <c r="M169" s="690"/>
      <c r="N169" s="622"/>
      <c r="O169" s="690"/>
      <c r="P169" s="622"/>
      <c r="Q169" s="803"/>
      <c r="R169" s="803"/>
      <c r="S169" s="803"/>
      <c r="T169" s="586"/>
      <c r="U169" s="586"/>
      <c r="V169" s="586"/>
      <c r="W169" s="586"/>
      <c r="X169" s="586"/>
      <c r="Y169" s="586"/>
      <c r="Z169" s="586"/>
    </row>
    <row r="170" spans="1:26" ht="15.75" customHeight="1">
      <c r="A170" s="622"/>
      <c r="B170" s="622"/>
      <c r="C170" s="622"/>
      <c r="D170" s="622"/>
      <c r="E170" s="622"/>
      <c r="F170" s="622"/>
      <c r="G170" s="622"/>
      <c r="H170" s="879"/>
      <c r="I170" s="879"/>
      <c r="J170" s="622"/>
      <c r="K170" s="690"/>
      <c r="L170" s="622"/>
      <c r="M170" s="690"/>
      <c r="N170" s="622"/>
      <c r="O170" s="690"/>
      <c r="P170" s="622"/>
      <c r="Q170" s="803"/>
      <c r="R170" s="803"/>
      <c r="S170" s="803"/>
      <c r="T170" s="586"/>
      <c r="U170" s="586"/>
      <c r="V170" s="586"/>
      <c r="W170" s="586"/>
      <c r="X170" s="586"/>
      <c r="Y170" s="586"/>
      <c r="Z170" s="586"/>
    </row>
    <row r="171" spans="1:26" ht="15.75" customHeight="1">
      <c r="A171" s="622"/>
      <c r="B171" s="622"/>
      <c r="C171" s="622"/>
      <c r="D171" s="622"/>
      <c r="E171" s="622"/>
      <c r="F171" s="622"/>
      <c r="G171" s="622"/>
      <c r="H171" s="879"/>
      <c r="I171" s="879"/>
      <c r="J171" s="622"/>
      <c r="K171" s="690"/>
      <c r="L171" s="622"/>
      <c r="M171" s="690"/>
      <c r="N171" s="622"/>
      <c r="O171" s="690"/>
      <c r="P171" s="622"/>
      <c r="Q171" s="803"/>
      <c r="R171" s="803"/>
      <c r="S171" s="803"/>
      <c r="T171" s="586"/>
      <c r="U171" s="586"/>
      <c r="V171" s="586"/>
      <c r="W171" s="586"/>
      <c r="X171" s="586"/>
      <c r="Y171" s="586"/>
      <c r="Z171" s="586"/>
    </row>
    <row r="172" spans="1:26" ht="15.75" customHeight="1">
      <c r="A172" s="622"/>
      <c r="B172" s="622"/>
      <c r="C172" s="622"/>
      <c r="D172" s="622"/>
      <c r="E172" s="622"/>
      <c r="F172" s="622"/>
      <c r="G172" s="622"/>
      <c r="H172" s="879"/>
      <c r="I172" s="879"/>
      <c r="J172" s="622"/>
      <c r="K172" s="690"/>
      <c r="L172" s="622"/>
      <c r="M172" s="690"/>
      <c r="N172" s="622"/>
      <c r="O172" s="690"/>
      <c r="P172" s="622"/>
      <c r="Q172" s="803"/>
      <c r="R172" s="803"/>
      <c r="S172" s="803"/>
      <c r="T172" s="586"/>
      <c r="U172" s="586"/>
      <c r="V172" s="586"/>
      <c r="W172" s="586"/>
      <c r="X172" s="586"/>
      <c r="Y172" s="586"/>
      <c r="Z172" s="586"/>
    </row>
    <row r="173" spans="1:26" ht="15.75" customHeight="1">
      <c r="A173" s="622"/>
      <c r="B173" s="622"/>
      <c r="C173" s="622"/>
      <c r="D173" s="622"/>
      <c r="E173" s="622"/>
      <c r="F173" s="622"/>
      <c r="G173" s="622"/>
      <c r="H173" s="879"/>
      <c r="I173" s="879"/>
      <c r="J173" s="622"/>
      <c r="K173" s="690"/>
      <c r="L173" s="622"/>
      <c r="M173" s="690"/>
      <c r="N173" s="622"/>
      <c r="O173" s="690"/>
      <c r="P173" s="622"/>
      <c r="Q173" s="803"/>
      <c r="R173" s="803"/>
      <c r="S173" s="803"/>
      <c r="T173" s="586"/>
      <c r="U173" s="586"/>
      <c r="V173" s="586"/>
      <c r="W173" s="586"/>
      <c r="X173" s="586"/>
      <c r="Y173" s="586"/>
      <c r="Z173" s="586"/>
    </row>
    <row r="174" spans="1:26" ht="15.75" customHeight="1">
      <c r="A174" s="622"/>
      <c r="B174" s="622"/>
      <c r="C174" s="622"/>
      <c r="D174" s="622"/>
      <c r="E174" s="622"/>
      <c r="F174" s="622"/>
      <c r="G174" s="622"/>
      <c r="H174" s="879"/>
      <c r="I174" s="879"/>
      <c r="J174" s="622"/>
      <c r="K174" s="690"/>
      <c r="L174" s="622"/>
      <c r="M174" s="690"/>
      <c r="N174" s="622"/>
      <c r="O174" s="690"/>
      <c r="P174" s="622"/>
      <c r="Q174" s="803"/>
      <c r="R174" s="803"/>
      <c r="S174" s="803"/>
      <c r="T174" s="586"/>
      <c r="U174" s="586"/>
      <c r="V174" s="586"/>
      <c r="W174" s="586"/>
      <c r="X174" s="586"/>
      <c r="Y174" s="586"/>
      <c r="Z174" s="586"/>
    </row>
    <row r="175" spans="1:26" ht="15.75" customHeight="1">
      <c r="A175" s="622"/>
      <c r="B175" s="622"/>
      <c r="C175" s="622"/>
      <c r="D175" s="622"/>
      <c r="E175" s="622"/>
      <c r="F175" s="622"/>
      <c r="G175" s="622"/>
      <c r="H175" s="879"/>
      <c r="I175" s="879"/>
      <c r="J175" s="622"/>
      <c r="K175" s="690"/>
      <c r="L175" s="622"/>
      <c r="M175" s="690"/>
      <c r="N175" s="622"/>
      <c r="O175" s="690"/>
      <c r="P175" s="622"/>
      <c r="Q175" s="803"/>
      <c r="R175" s="803"/>
      <c r="S175" s="803"/>
      <c r="T175" s="586"/>
      <c r="U175" s="586"/>
      <c r="V175" s="586"/>
      <c r="W175" s="586"/>
      <c r="X175" s="586"/>
      <c r="Y175" s="586"/>
      <c r="Z175" s="586"/>
    </row>
    <row r="176" spans="1:26" ht="15.75" customHeight="1">
      <c r="A176" s="622"/>
      <c r="B176" s="622"/>
      <c r="C176" s="622"/>
      <c r="D176" s="622"/>
      <c r="E176" s="622"/>
      <c r="F176" s="622"/>
      <c r="G176" s="622"/>
      <c r="H176" s="879"/>
      <c r="I176" s="879"/>
      <c r="J176" s="622"/>
      <c r="K176" s="690"/>
      <c r="L176" s="622"/>
      <c r="M176" s="690"/>
      <c r="N176" s="622"/>
      <c r="O176" s="690"/>
      <c r="P176" s="622"/>
      <c r="Q176" s="803"/>
      <c r="R176" s="803"/>
      <c r="S176" s="803"/>
      <c r="T176" s="586"/>
      <c r="U176" s="586"/>
      <c r="V176" s="586"/>
      <c r="W176" s="586"/>
      <c r="X176" s="586"/>
      <c r="Y176" s="586"/>
      <c r="Z176" s="586"/>
    </row>
    <row r="177" spans="1:26" ht="15.75" customHeight="1">
      <c r="A177" s="622"/>
      <c r="B177" s="622"/>
      <c r="C177" s="622"/>
      <c r="D177" s="622"/>
      <c r="E177" s="622"/>
      <c r="F177" s="622"/>
      <c r="G177" s="622"/>
      <c r="H177" s="879"/>
      <c r="I177" s="879"/>
      <c r="J177" s="622"/>
      <c r="K177" s="690"/>
      <c r="L177" s="622"/>
      <c r="M177" s="690"/>
      <c r="N177" s="622"/>
      <c r="O177" s="690"/>
      <c r="P177" s="622"/>
      <c r="Q177" s="803"/>
      <c r="R177" s="803"/>
      <c r="S177" s="803"/>
      <c r="T177" s="586"/>
      <c r="U177" s="586"/>
      <c r="V177" s="586"/>
      <c r="W177" s="586"/>
      <c r="X177" s="586"/>
      <c r="Y177" s="586"/>
      <c r="Z177" s="586"/>
    </row>
    <row r="178" spans="1:26" ht="15.75" customHeight="1">
      <c r="A178" s="622"/>
      <c r="B178" s="622"/>
      <c r="C178" s="622"/>
      <c r="D178" s="622"/>
      <c r="E178" s="622"/>
      <c r="F178" s="622"/>
      <c r="G178" s="622"/>
      <c r="H178" s="879"/>
      <c r="I178" s="879"/>
      <c r="J178" s="622"/>
      <c r="K178" s="690"/>
      <c r="L178" s="622"/>
      <c r="M178" s="690"/>
      <c r="N178" s="622"/>
      <c r="O178" s="690"/>
      <c r="P178" s="622"/>
      <c r="Q178" s="803"/>
      <c r="R178" s="803"/>
      <c r="S178" s="803"/>
      <c r="T178" s="586"/>
      <c r="U178" s="586"/>
      <c r="V178" s="586"/>
      <c r="W178" s="586"/>
      <c r="X178" s="586"/>
      <c r="Y178" s="586"/>
      <c r="Z178" s="586"/>
    </row>
    <row r="179" spans="1:26" ht="15.75" customHeight="1">
      <c r="A179" s="622"/>
      <c r="B179" s="622"/>
      <c r="C179" s="622"/>
      <c r="D179" s="622"/>
      <c r="E179" s="622"/>
      <c r="F179" s="622"/>
      <c r="G179" s="622"/>
      <c r="H179" s="879"/>
      <c r="I179" s="879"/>
      <c r="J179" s="622"/>
      <c r="K179" s="690"/>
      <c r="L179" s="622"/>
      <c r="M179" s="690"/>
      <c r="N179" s="622"/>
      <c r="O179" s="690"/>
      <c r="P179" s="622"/>
      <c r="Q179" s="803"/>
      <c r="R179" s="803"/>
      <c r="S179" s="803"/>
      <c r="T179" s="586"/>
      <c r="U179" s="586"/>
      <c r="V179" s="586"/>
      <c r="W179" s="586"/>
      <c r="X179" s="586"/>
      <c r="Y179" s="586"/>
      <c r="Z179" s="586"/>
    </row>
    <row r="180" spans="1:26" ht="15.75" customHeight="1">
      <c r="A180" s="622"/>
      <c r="B180" s="622"/>
      <c r="C180" s="622"/>
      <c r="D180" s="622"/>
      <c r="E180" s="622"/>
      <c r="F180" s="622"/>
      <c r="G180" s="622"/>
      <c r="H180" s="879"/>
      <c r="I180" s="879"/>
      <c r="J180" s="622"/>
      <c r="K180" s="690"/>
      <c r="L180" s="622"/>
      <c r="M180" s="690"/>
      <c r="N180" s="622"/>
      <c r="O180" s="690"/>
      <c r="P180" s="622"/>
      <c r="Q180" s="803"/>
      <c r="R180" s="803"/>
      <c r="S180" s="803"/>
      <c r="T180" s="586"/>
      <c r="U180" s="586"/>
      <c r="V180" s="586"/>
      <c r="W180" s="586"/>
      <c r="X180" s="586"/>
      <c r="Y180" s="586"/>
      <c r="Z180" s="586"/>
    </row>
    <row r="181" spans="1:26" ht="15.75" customHeight="1">
      <c r="A181" s="622"/>
      <c r="B181" s="622"/>
      <c r="C181" s="622"/>
      <c r="D181" s="622"/>
      <c r="E181" s="622"/>
      <c r="F181" s="622"/>
      <c r="G181" s="622"/>
      <c r="H181" s="879"/>
      <c r="I181" s="879"/>
      <c r="J181" s="622"/>
      <c r="K181" s="690"/>
      <c r="L181" s="622"/>
      <c r="M181" s="690"/>
      <c r="N181" s="622"/>
      <c r="O181" s="690"/>
      <c r="P181" s="622"/>
      <c r="Q181" s="803"/>
      <c r="R181" s="803"/>
      <c r="S181" s="803"/>
      <c r="T181" s="586"/>
      <c r="U181" s="586"/>
      <c r="V181" s="586"/>
      <c r="W181" s="586"/>
      <c r="X181" s="586"/>
      <c r="Y181" s="586"/>
      <c r="Z181" s="586"/>
    </row>
    <row r="182" spans="1:26" ht="15.75" customHeight="1">
      <c r="A182" s="622"/>
      <c r="B182" s="622"/>
      <c r="C182" s="622"/>
      <c r="D182" s="622"/>
      <c r="E182" s="622"/>
      <c r="F182" s="622"/>
      <c r="G182" s="622"/>
      <c r="H182" s="879"/>
      <c r="I182" s="879"/>
      <c r="J182" s="622"/>
      <c r="K182" s="690"/>
      <c r="L182" s="622"/>
      <c r="M182" s="690"/>
      <c r="N182" s="622"/>
      <c r="O182" s="690"/>
      <c r="P182" s="622"/>
      <c r="Q182" s="803"/>
      <c r="R182" s="803"/>
      <c r="S182" s="803"/>
      <c r="T182" s="586"/>
      <c r="U182" s="586"/>
      <c r="V182" s="586"/>
      <c r="W182" s="586"/>
      <c r="X182" s="586"/>
      <c r="Y182" s="586"/>
      <c r="Z182" s="586"/>
    </row>
    <row r="183" spans="1:26" ht="15.75" customHeight="1">
      <c r="A183" s="622"/>
      <c r="B183" s="622"/>
      <c r="C183" s="622"/>
      <c r="D183" s="622"/>
      <c r="E183" s="622"/>
      <c r="F183" s="622"/>
      <c r="G183" s="622"/>
      <c r="H183" s="879"/>
      <c r="I183" s="879"/>
      <c r="J183" s="622"/>
      <c r="K183" s="690"/>
      <c r="L183" s="622"/>
      <c r="M183" s="690"/>
      <c r="N183" s="622"/>
      <c r="O183" s="690"/>
      <c r="P183" s="622"/>
      <c r="Q183" s="803"/>
      <c r="R183" s="803"/>
      <c r="S183" s="803"/>
      <c r="T183" s="586"/>
      <c r="U183" s="586"/>
      <c r="V183" s="586"/>
      <c r="W183" s="586"/>
      <c r="X183" s="586"/>
      <c r="Y183" s="586"/>
      <c r="Z183" s="586"/>
    </row>
    <row r="184" spans="1:26" ht="15.75" customHeight="1">
      <c r="A184" s="622"/>
      <c r="B184" s="622"/>
      <c r="C184" s="622"/>
      <c r="D184" s="622"/>
      <c r="E184" s="622"/>
      <c r="F184" s="622"/>
      <c r="G184" s="622"/>
      <c r="H184" s="879"/>
      <c r="I184" s="879"/>
      <c r="J184" s="622"/>
      <c r="K184" s="690"/>
      <c r="L184" s="622"/>
      <c r="M184" s="690"/>
      <c r="N184" s="622"/>
      <c r="O184" s="690"/>
      <c r="P184" s="622"/>
      <c r="Q184" s="803"/>
      <c r="R184" s="803"/>
      <c r="S184" s="803"/>
      <c r="T184" s="586"/>
      <c r="U184" s="586"/>
      <c r="V184" s="586"/>
      <c r="W184" s="586"/>
      <c r="X184" s="586"/>
      <c r="Y184" s="586"/>
      <c r="Z184" s="586"/>
    </row>
    <row r="185" spans="1:26" ht="15.75" customHeight="1">
      <c r="A185" s="622"/>
      <c r="B185" s="622"/>
      <c r="C185" s="622"/>
      <c r="D185" s="622"/>
      <c r="E185" s="622"/>
      <c r="F185" s="622"/>
      <c r="G185" s="622"/>
      <c r="H185" s="879"/>
      <c r="I185" s="879"/>
      <c r="J185" s="622"/>
      <c r="K185" s="690"/>
      <c r="L185" s="622"/>
      <c r="M185" s="690"/>
      <c r="N185" s="622"/>
      <c r="O185" s="690"/>
      <c r="P185" s="622"/>
      <c r="Q185" s="803"/>
      <c r="R185" s="803"/>
      <c r="S185" s="803"/>
      <c r="T185" s="586"/>
      <c r="U185" s="586"/>
      <c r="V185" s="586"/>
      <c r="W185" s="586"/>
      <c r="X185" s="586"/>
      <c r="Y185" s="586"/>
      <c r="Z185" s="586"/>
    </row>
    <row r="186" spans="1:26" ht="15.75" customHeight="1">
      <c r="A186" s="622"/>
      <c r="B186" s="622"/>
      <c r="C186" s="622"/>
      <c r="D186" s="622"/>
      <c r="E186" s="622"/>
      <c r="F186" s="622"/>
      <c r="G186" s="622"/>
      <c r="H186" s="879"/>
      <c r="I186" s="879"/>
      <c r="J186" s="622"/>
      <c r="K186" s="690"/>
      <c r="L186" s="622"/>
      <c r="M186" s="690"/>
      <c r="N186" s="622"/>
      <c r="O186" s="690"/>
      <c r="P186" s="622"/>
      <c r="Q186" s="803"/>
      <c r="R186" s="803"/>
      <c r="S186" s="803"/>
      <c r="T186" s="586"/>
      <c r="U186" s="586"/>
      <c r="V186" s="586"/>
      <c r="W186" s="586"/>
      <c r="X186" s="586"/>
      <c r="Y186" s="586"/>
      <c r="Z186" s="586"/>
    </row>
    <row r="187" spans="1:26" ht="15.75" customHeight="1">
      <c r="A187" s="622"/>
      <c r="B187" s="622"/>
      <c r="C187" s="622"/>
      <c r="D187" s="622"/>
      <c r="E187" s="622"/>
      <c r="F187" s="622"/>
      <c r="G187" s="622"/>
      <c r="H187" s="879"/>
      <c r="I187" s="879"/>
      <c r="J187" s="622"/>
      <c r="K187" s="690"/>
      <c r="L187" s="622"/>
      <c r="M187" s="690"/>
      <c r="N187" s="622"/>
      <c r="O187" s="690"/>
      <c r="P187" s="622"/>
      <c r="Q187" s="803"/>
      <c r="R187" s="803"/>
      <c r="S187" s="803"/>
      <c r="T187" s="586"/>
      <c r="U187" s="586"/>
      <c r="V187" s="586"/>
      <c r="W187" s="586"/>
      <c r="X187" s="586"/>
      <c r="Y187" s="586"/>
      <c r="Z187" s="586"/>
    </row>
    <row r="188" spans="1:26" ht="15.75" customHeight="1">
      <c r="A188" s="622"/>
      <c r="B188" s="622"/>
      <c r="C188" s="622"/>
      <c r="D188" s="622"/>
      <c r="E188" s="622"/>
      <c r="F188" s="622"/>
      <c r="G188" s="622"/>
      <c r="H188" s="879"/>
      <c r="I188" s="879"/>
      <c r="J188" s="622"/>
      <c r="K188" s="690"/>
      <c r="L188" s="622"/>
      <c r="M188" s="690"/>
      <c r="N188" s="622"/>
      <c r="O188" s="690"/>
      <c r="P188" s="622"/>
      <c r="Q188" s="803"/>
      <c r="R188" s="803"/>
      <c r="S188" s="803"/>
      <c r="T188" s="586"/>
      <c r="U188" s="586"/>
      <c r="V188" s="586"/>
      <c r="W188" s="586"/>
      <c r="X188" s="586"/>
      <c r="Y188" s="586"/>
      <c r="Z188" s="586"/>
    </row>
    <row r="189" spans="1:26" ht="15.75" customHeight="1">
      <c r="A189" s="622"/>
      <c r="B189" s="622"/>
      <c r="C189" s="622"/>
      <c r="D189" s="622"/>
      <c r="E189" s="622"/>
      <c r="F189" s="622"/>
      <c r="G189" s="622"/>
      <c r="H189" s="879"/>
      <c r="I189" s="879"/>
      <c r="J189" s="622"/>
      <c r="K189" s="690"/>
      <c r="L189" s="622"/>
      <c r="M189" s="690"/>
      <c r="N189" s="622"/>
      <c r="O189" s="690"/>
      <c r="P189" s="622"/>
      <c r="Q189" s="803"/>
      <c r="R189" s="803"/>
      <c r="S189" s="803"/>
      <c r="T189" s="586"/>
      <c r="U189" s="586"/>
      <c r="V189" s="586"/>
      <c r="W189" s="586"/>
      <c r="X189" s="586"/>
      <c r="Y189" s="586"/>
      <c r="Z189" s="586"/>
    </row>
    <row r="190" spans="1:26" ht="15.75" customHeight="1">
      <c r="A190" s="622"/>
      <c r="B190" s="622"/>
      <c r="C190" s="622"/>
      <c r="D190" s="622"/>
      <c r="E190" s="622"/>
      <c r="F190" s="622"/>
      <c r="G190" s="622"/>
      <c r="H190" s="879"/>
      <c r="I190" s="879"/>
      <c r="J190" s="622"/>
      <c r="K190" s="690"/>
      <c r="L190" s="622"/>
      <c r="M190" s="690"/>
      <c r="N190" s="622"/>
      <c r="O190" s="690"/>
      <c r="P190" s="622"/>
      <c r="Q190" s="803"/>
      <c r="R190" s="803"/>
      <c r="S190" s="803"/>
      <c r="T190" s="586"/>
      <c r="U190" s="586"/>
      <c r="V190" s="586"/>
      <c r="W190" s="586"/>
      <c r="X190" s="586"/>
      <c r="Y190" s="586"/>
      <c r="Z190" s="586"/>
    </row>
    <row r="191" spans="1:26" ht="15.75" customHeight="1">
      <c r="A191" s="622"/>
      <c r="B191" s="622"/>
      <c r="C191" s="622"/>
      <c r="D191" s="622"/>
      <c r="E191" s="622"/>
      <c r="F191" s="622"/>
      <c r="G191" s="622"/>
      <c r="H191" s="879"/>
      <c r="I191" s="879"/>
      <c r="J191" s="622"/>
      <c r="K191" s="690"/>
      <c r="L191" s="622"/>
      <c r="M191" s="690"/>
      <c r="N191" s="622"/>
      <c r="O191" s="690"/>
      <c r="P191" s="622"/>
      <c r="Q191" s="803"/>
      <c r="R191" s="803"/>
      <c r="S191" s="803"/>
      <c r="T191" s="586"/>
      <c r="U191" s="586"/>
      <c r="V191" s="586"/>
      <c r="W191" s="586"/>
      <c r="X191" s="586"/>
      <c r="Y191" s="586"/>
      <c r="Z191" s="586"/>
    </row>
    <row r="192" spans="1:26" ht="15.75" customHeight="1">
      <c r="A192" s="622"/>
      <c r="B192" s="622"/>
      <c r="C192" s="622"/>
      <c r="D192" s="622"/>
      <c r="E192" s="622"/>
      <c r="F192" s="622"/>
      <c r="G192" s="622"/>
      <c r="H192" s="879"/>
      <c r="I192" s="879"/>
      <c r="J192" s="622"/>
      <c r="K192" s="690"/>
      <c r="L192" s="622"/>
      <c r="M192" s="690"/>
      <c r="N192" s="622"/>
      <c r="O192" s="690"/>
      <c r="P192" s="622"/>
      <c r="Q192" s="803"/>
      <c r="R192" s="803"/>
      <c r="S192" s="803"/>
      <c r="T192" s="586"/>
      <c r="U192" s="586"/>
      <c r="V192" s="586"/>
      <c r="W192" s="586"/>
      <c r="X192" s="586"/>
      <c r="Y192" s="586"/>
      <c r="Z192" s="586"/>
    </row>
    <row r="193" spans="1:26" ht="15.75" customHeight="1">
      <c r="A193" s="622"/>
      <c r="B193" s="622"/>
      <c r="C193" s="622"/>
      <c r="D193" s="622"/>
      <c r="E193" s="622"/>
      <c r="F193" s="622"/>
      <c r="G193" s="622"/>
      <c r="H193" s="879"/>
      <c r="I193" s="879"/>
      <c r="J193" s="622"/>
      <c r="K193" s="690"/>
      <c r="L193" s="622"/>
      <c r="M193" s="690"/>
      <c r="N193" s="622"/>
      <c r="O193" s="690"/>
      <c r="P193" s="622"/>
      <c r="Q193" s="803"/>
      <c r="R193" s="803"/>
      <c r="S193" s="803"/>
      <c r="T193" s="586"/>
      <c r="U193" s="586"/>
      <c r="V193" s="586"/>
      <c r="W193" s="586"/>
      <c r="X193" s="586"/>
      <c r="Y193" s="586"/>
      <c r="Z193" s="586"/>
    </row>
    <row r="194" spans="1:26" ht="15.75" customHeight="1">
      <c r="A194" s="622"/>
      <c r="B194" s="622"/>
      <c r="C194" s="622"/>
      <c r="D194" s="622"/>
      <c r="E194" s="622"/>
      <c r="F194" s="622"/>
      <c r="G194" s="622"/>
      <c r="H194" s="879"/>
      <c r="I194" s="879"/>
      <c r="J194" s="622"/>
      <c r="K194" s="690"/>
      <c r="L194" s="622"/>
      <c r="M194" s="690"/>
      <c r="N194" s="622"/>
      <c r="O194" s="690"/>
      <c r="P194" s="622"/>
      <c r="Q194" s="803"/>
      <c r="R194" s="803"/>
      <c r="S194" s="803"/>
      <c r="T194" s="586"/>
      <c r="U194" s="586"/>
      <c r="V194" s="586"/>
      <c r="W194" s="586"/>
      <c r="X194" s="586"/>
      <c r="Y194" s="586"/>
      <c r="Z194" s="586"/>
    </row>
    <row r="195" spans="1:26" ht="15.75" customHeight="1">
      <c r="A195" s="622"/>
      <c r="B195" s="622"/>
      <c r="C195" s="622"/>
      <c r="D195" s="622"/>
      <c r="E195" s="622"/>
      <c r="F195" s="622"/>
      <c r="G195" s="622"/>
      <c r="H195" s="879"/>
      <c r="I195" s="879"/>
      <c r="J195" s="622"/>
      <c r="K195" s="690"/>
      <c r="L195" s="622"/>
      <c r="M195" s="690"/>
      <c r="N195" s="622"/>
      <c r="O195" s="690"/>
      <c r="P195" s="622"/>
      <c r="Q195" s="803"/>
      <c r="R195" s="803"/>
      <c r="S195" s="803"/>
      <c r="T195" s="586"/>
      <c r="U195" s="586"/>
      <c r="V195" s="586"/>
      <c r="W195" s="586"/>
      <c r="X195" s="586"/>
      <c r="Y195" s="586"/>
      <c r="Z195" s="586"/>
    </row>
    <row r="196" spans="1:26" ht="15.75" customHeight="1">
      <c r="A196" s="622"/>
      <c r="B196" s="622"/>
      <c r="C196" s="622"/>
      <c r="D196" s="622"/>
      <c r="E196" s="622"/>
      <c r="F196" s="622"/>
      <c r="G196" s="622"/>
      <c r="H196" s="879"/>
      <c r="I196" s="879"/>
      <c r="J196" s="622"/>
      <c r="K196" s="690"/>
      <c r="L196" s="622"/>
      <c r="M196" s="690"/>
      <c r="N196" s="622"/>
      <c r="O196" s="690"/>
      <c r="P196" s="622"/>
      <c r="Q196" s="803"/>
      <c r="R196" s="803"/>
      <c r="S196" s="803"/>
      <c r="T196" s="586"/>
      <c r="U196" s="586"/>
      <c r="V196" s="586"/>
      <c r="W196" s="586"/>
      <c r="X196" s="586"/>
      <c r="Y196" s="586"/>
      <c r="Z196" s="586"/>
    </row>
    <row r="197" spans="1:26" ht="15.75" customHeight="1">
      <c r="A197" s="622"/>
      <c r="B197" s="622"/>
      <c r="C197" s="622"/>
      <c r="D197" s="622"/>
      <c r="E197" s="622"/>
      <c r="F197" s="622"/>
      <c r="G197" s="622"/>
      <c r="H197" s="879"/>
      <c r="I197" s="879"/>
      <c r="J197" s="622"/>
      <c r="K197" s="690"/>
      <c r="L197" s="622"/>
      <c r="M197" s="690"/>
      <c r="N197" s="622"/>
      <c r="O197" s="690"/>
      <c r="P197" s="622"/>
      <c r="Q197" s="803"/>
      <c r="R197" s="803"/>
      <c r="S197" s="803"/>
      <c r="T197" s="586"/>
      <c r="U197" s="586"/>
      <c r="V197" s="586"/>
      <c r="W197" s="586"/>
      <c r="X197" s="586"/>
      <c r="Y197" s="586"/>
      <c r="Z197" s="586"/>
    </row>
    <row r="198" spans="1:26" ht="15.75" customHeight="1">
      <c r="A198" s="622"/>
      <c r="B198" s="622"/>
      <c r="C198" s="622"/>
      <c r="D198" s="622"/>
      <c r="E198" s="622"/>
      <c r="F198" s="622"/>
      <c r="G198" s="622"/>
      <c r="H198" s="879"/>
      <c r="I198" s="879"/>
      <c r="J198" s="622"/>
      <c r="K198" s="690"/>
      <c r="L198" s="622"/>
      <c r="M198" s="690"/>
      <c r="N198" s="622"/>
      <c r="O198" s="690"/>
      <c r="P198" s="622"/>
      <c r="Q198" s="803"/>
      <c r="R198" s="803"/>
      <c r="S198" s="803"/>
      <c r="T198" s="586"/>
      <c r="U198" s="586"/>
      <c r="V198" s="586"/>
      <c r="W198" s="586"/>
      <c r="X198" s="586"/>
      <c r="Y198" s="586"/>
      <c r="Z198" s="586"/>
    </row>
    <row r="199" spans="1:26" ht="15.75" customHeight="1">
      <c r="A199" s="622"/>
      <c r="B199" s="622"/>
      <c r="C199" s="622"/>
      <c r="D199" s="622"/>
      <c r="E199" s="622"/>
      <c r="F199" s="622"/>
      <c r="G199" s="622"/>
      <c r="H199" s="879"/>
      <c r="I199" s="879"/>
      <c r="J199" s="622"/>
      <c r="K199" s="690"/>
      <c r="L199" s="622"/>
      <c r="M199" s="690"/>
      <c r="N199" s="622"/>
      <c r="O199" s="690"/>
      <c r="P199" s="622"/>
      <c r="Q199" s="803"/>
      <c r="R199" s="803"/>
      <c r="S199" s="803"/>
      <c r="T199" s="586"/>
      <c r="U199" s="586"/>
      <c r="V199" s="586"/>
      <c r="W199" s="586"/>
      <c r="X199" s="586"/>
      <c r="Y199" s="586"/>
      <c r="Z199" s="586"/>
    </row>
    <row r="200" spans="1:26" ht="15.75" customHeight="1">
      <c r="A200" s="622"/>
      <c r="B200" s="622"/>
      <c r="C200" s="622"/>
      <c r="D200" s="622"/>
      <c r="E200" s="622"/>
      <c r="F200" s="622"/>
      <c r="G200" s="622"/>
      <c r="H200" s="879"/>
      <c r="I200" s="879"/>
      <c r="J200" s="622"/>
      <c r="K200" s="690"/>
      <c r="L200" s="622"/>
      <c r="M200" s="690"/>
      <c r="N200" s="622"/>
      <c r="O200" s="690"/>
      <c r="P200" s="622"/>
      <c r="Q200" s="803"/>
      <c r="R200" s="803"/>
      <c r="S200" s="803"/>
      <c r="T200" s="586"/>
      <c r="U200" s="586"/>
      <c r="V200" s="586"/>
      <c r="W200" s="586"/>
      <c r="X200" s="586"/>
      <c r="Y200" s="586"/>
      <c r="Z200" s="586"/>
    </row>
    <row r="201" spans="1:26" ht="15.75" customHeight="1">
      <c r="A201" s="622"/>
      <c r="B201" s="622"/>
      <c r="C201" s="622"/>
      <c r="D201" s="622"/>
      <c r="E201" s="622"/>
      <c r="F201" s="622"/>
      <c r="G201" s="622"/>
      <c r="H201" s="879"/>
      <c r="I201" s="879"/>
      <c r="J201" s="622"/>
      <c r="K201" s="690"/>
      <c r="L201" s="622"/>
      <c r="M201" s="690"/>
      <c r="N201" s="622"/>
      <c r="O201" s="690"/>
      <c r="P201" s="622"/>
      <c r="Q201" s="803"/>
      <c r="R201" s="803"/>
      <c r="S201" s="803"/>
      <c r="T201" s="586"/>
      <c r="U201" s="586"/>
      <c r="V201" s="586"/>
      <c r="W201" s="586"/>
      <c r="X201" s="586"/>
      <c r="Y201" s="586"/>
      <c r="Z201" s="586"/>
    </row>
    <row r="202" spans="1:26" ht="15.75" customHeight="1">
      <c r="A202" s="622"/>
      <c r="B202" s="622"/>
      <c r="C202" s="622"/>
      <c r="D202" s="622"/>
      <c r="E202" s="622"/>
      <c r="F202" s="622"/>
      <c r="G202" s="622"/>
      <c r="H202" s="879"/>
      <c r="I202" s="879"/>
      <c r="J202" s="622"/>
      <c r="K202" s="690"/>
      <c r="L202" s="622"/>
      <c r="M202" s="690"/>
      <c r="N202" s="622"/>
      <c r="O202" s="690"/>
      <c r="P202" s="622"/>
      <c r="Q202" s="803"/>
      <c r="R202" s="803"/>
      <c r="S202" s="803"/>
      <c r="T202" s="586"/>
      <c r="U202" s="586"/>
      <c r="V202" s="586"/>
      <c r="W202" s="586"/>
      <c r="X202" s="586"/>
      <c r="Y202" s="586"/>
      <c r="Z202" s="586"/>
    </row>
    <row r="203" spans="1:26" ht="15.75" customHeight="1">
      <c r="A203" s="622"/>
      <c r="B203" s="622"/>
      <c r="C203" s="622"/>
      <c r="D203" s="622"/>
      <c r="E203" s="622"/>
      <c r="F203" s="622"/>
      <c r="G203" s="622"/>
      <c r="H203" s="879"/>
      <c r="I203" s="879"/>
      <c r="J203" s="622"/>
      <c r="K203" s="690"/>
      <c r="L203" s="622"/>
      <c r="M203" s="690"/>
      <c r="N203" s="622"/>
      <c r="O203" s="690"/>
      <c r="P203" s="622"/>
      <c r="Q203" s="803"/>
      <c r="R203" s="803"/>
      <c r="S203" s="803"/>
      <c r="T203" s="586"/>
      <c r="U203" s="586"/>
      <c r="V203" s="586"/>
      <c r="W203" s="586"/>
      <c r="X203" s="586"/>
      <c r="Y203" s="586"/>
      <c r="Z203" s="586"/>
    </row>
    <row r="204" spans="1:26" ht="15.75" customHeight="1">
      <c r="A204" s="622"/>
      <c r="B204" s="622"/>
      <c r="C204" s="622"/>
      <c r="D204" s="622"/>
      <c r="E204" s="622"/>
      <c r="F204" s="622"/>
      <c r="G204" s="622"/>
      <c r="H204" s="879"/>
      <c r="I204" s="879"/>
      <c r="J204" s="622"/>
      <c r="K204" s="690"/>
      <c r="L204" s="622"/>
      <c r="M204" s="690"/>
      <c r="N204" s="622"/>
      <c r="O204" s="690"/>
      <c r="P204" s="622"/>
      <c r="Q204" s="803"/>
      <c r="R204" s="803"/>
      <c r="S204" s="803"/>
      <c r="T204" s="586"/>
      <c r="U204" s="586"/>
      <c r="V204" s="586"/>
      <c r="W204" s="586"/>
      <c r="X204" s="586"/>
      <c r="Y204" s="586"/>
      <c r="Z204" s="586"/>
    </row>
    <row r="205" spans="1:26" ht="15.75" customHeight="1">
      <c r="A205" s="622"/>
      <c r="B205" s="622"/>
      <c r="C205" s="622"/>
      <c r="D205" s="622"/>
      <c r="E205" s="622"/>
      <c r="F205" s="622"/>
      <c r="G205" s="622"/>
      <c r="H205" s="879"/>
      <c r="I205" s="879"/>
      <c r="J205" s="622"/>
      <c r="K205" s="690"/>
      <c r="L205" s="622"/>
      <c r="M205" s="690"/>
      <c r="N205" s="622"/>
      <c r="O205" s="690"/>
      <c r="P205" s="622"/>
      <c r="Q205" s="803"/>
      <c r="R205" s="803"/>
      <c r="S205" s="803"/>
      <c r="T205" s="586"/>
      <c r="U205" s="586"/>
      <c r="V205" s="586"/>
      <c r="W205" s="586"/>
      <c r="X205" s="586"/>
      <c r="Y205" s="586"/>
      <c r="Z205" s="586"/>
    </row>
    <row r="206" spans="1:26" ht="15.75" customHeight="1">
      <c r="A206" s="622"/>
      <c r="B206" s="622"/>
      <c r="C206" s="622"/>
      <c r="D206" s="622"/>
      <c r="E206" s="622"/>
      <c r="F206" s="622"/>
      <c r="G206" s="622"/>
      <c r="H206" s="879"/>
      <c r="I206" s="879"/>
      <c r="J206" s="622"/>
      <c r="K206" s="690"/>
      <c r="L206" s="622"/>
      <c r="M206" s="690"/>
      <c r="N206" s="622"/>
      <c r="O206" s="690"/>
      <c r="P206" s="622"/>
      <c r="Q206" s="803"/>
      <c r="R206" s="803"/>
      <c r="S206" s="803"/>
      <c r="T206" s="586"/>
      <c r="U206" s="586"/>
      <c r="V206" s="586"/>
      <c r="W206" s="586"/>
      <c r="X206" s="586"/>
      <c r="Y206" s="586"/>
      <c r="Z206" s="586"/>
    </row>
    <row r="207" spans="1:26" ht="15.75" customHeight="1">
      <c r="A207" s="622"/>
      <c r="B207" s="622"/>
      <c r="C207" s="622"/>
      <c r="D207" s="622"/>
      <c r="E207" s="622"/>
      <c r="F207" s="622"/>
      <c r="G207" s="622"/>
      <c r="H207" s="879"/>
      <c r="I207" s="879"/>
      <c r="J207" s="622"/>
      <c r="K207" s="690"/>
      <c r="L207" s="622"/>
      <c r="M207" s="690"/>
      <c r="N207" s="622"/>
      <c r="O207" s="690"/>
      <c r="P207" s="622"/>
      <c r="Q207" s="803"/>
      <c r="R207" s="803"/>
      <c r="S207" s="803"/>
      <c r="T207" s="586"/>
      <c r="U207" s="586"/>
      <c r="V207" s="586"/>
      <c r="W207" s="586"/>
      <c r="X207" s="586"/>
      <c r="Y207" s="586"/>
      <c r="Z207" s="586"/>
    </row>
    <row r="208" spans="1:26" ht="15.75" customHeight="1">
      <c r="A208" s="622"/>
      <c r="B208" s="622"/>
      <c r="C208" s="622"/>
      <c r="D208" s="622"/>
      <c r="E208" s="622"/>
      <c r="F208" s="622"/>
      <c r="G208" s="622"/>
      <c r="H208" s="879"/>
      <c r="I208" s="879"/>
      <c r="J208" s="622"/>
      <c r="K208" s="690"/>
      <c r="L208" s="622"/>
      <c r="M208" s="690"/>
      <c r="N208" s="622"/>
      <c r="O208" s="690"/>
      <c r="P208" s="622"/>
      <c r="Q208" s="803"/>
      <c r="R208" s="803"/>
      <c r="S208" s="803"/>
      <c r="T208" s="586"/>
      <c r="U208" s="586"/>
      <c r="V208" s="586"/>
      <c r="W208" s="586"/>
      <c r="X208" s="586"/>
      <c r="Y208" s="586"/>
      <c r="Z208" s="586"/>
    </row>
    <row r="209" spans="1:26" ht="15.75" customHeight="1">
      <c r="A209" s="622"/>
      <c r="B209" s="622"/>
      <c r="C209" s="622"/>
      <c r="D209" s="622"/>
      <c r="E209" s="622"/>
      <c r="F209" s="622"/>
      <c r="G209" s="622"/>
      <c r="H209" s="879"/>
      <c r="I209" s="879"/>
      <c r="J209" s="622"/>
      <c r="K209" s="690"/>
      <c r="L209" s="622"/>
      <c r="M209" s="690"/>
      <c r="N209" s="622"/>
      <c r="O209" s="690"/>
      <c r="P209" s="622"/>
      <c r="Q209" s="803"/>
      <c r="R209" s="803"/>
      <c r="S209" s="803"/>
      <c r="T209" s="586"/>
      <c r="U209" s="586"/>
      <c r="V209" s="586"/>
      <c r="W209" s="586"/>
      <c r="X209" s="586"/>
      <c r="Y209" s="586"/>
      <c r="Z209" s="586"/>
    </row>
    <row r="210" spans="1:26" ht="15.75" customHeight="1">
      <c r="A210" s="622"/>
      <c r="B210" s="622"/>
      <c r="C210" s="622"/>
      <c r="D210" s="622"/>
      <c r="E210" s="622"/>
      <c r="F210" s="622"/>
      <c r="G210" s="622"/>
      <c r="H210" s="879"/>
      <c r="I210" s="879"/>
      <c r="J210" s="622"/>
      <c r="K210" s="690"/>
      <c r="L210" s="622"/>
      <c r="M210" s="690"/>
      <c r="N210" s="622"/>
      <c r="O210" s="690"/>
      <c r="P210" s="622"/>
      <c r="Q210" s="803"/>
      <c r="R210" s="803"/>
      <c r="S210" s="803"/>
      <c r="T210" s="586"/>
      <c r="U210" s="586"/>
      <c r="V210" s="586"/>
      <c r="W210" s="586"/>
      <c r="X210" s="586"/>
      <c r="Y210" s="586"/>
      <c r="Z210" s="586"/>
    </row>
    <row r="211" spans="1:26" ht="15.75" customHeight="1">
      <c r="A211" s="622"/>
      <c r="B211" s="622"/>
      <c r="C211" s="622"/>
      <c r="D211" s="622"/>
      <c r="E211" s="622"/>
      <c r="F211" s="622"/>
      <c r="G211" s="622"/>
      <c r="H211" s="879"/>
      <c r="I211" s="879"/>
      <c r="J211" s="622"/>
      <c r="K211" s="690"/>
      <c r="L211" s="622"/>
      <c r="M211" s="690"/>
      <c r="N211" s="622"/>
      <c r="O211" s="690"/>
      <c r="P211" s="622"/>
      <c r="Q211" s="803"/>
      <c r="R211" s="803"/>
      <c r="S211" s="803"/>
      <c r="T211" s="586"/>
      <c r="U211" s="586"/>
      <c r="V211" s="586"/>
      <c r="W211" s="586"/>
      <c r="X211" s="586"/>
      <c r="Y211" s="586"/>
      <c r="Z211" s="586"/>
    </row>
    <row r="212" spans="1:26" ht="15.75" customHeight="1">
      <c r="A212" s="622"/>
      <c r="B212" s="622"/>
      <c r="C212" s="622"/>
      <c r="D212" s="622"/>
      <c r="E212" s="622"/>
      <c r="F212" s="622"/>
      <c r="G212" s="622"/>
      <c r="H212" s="879"/>
      <c r="I212" s="879"/>
      <c r="J212" s="622"/>
      <c r="K212" s="690"/>
      <c r="L212" s="622"/>
      <c r="M212" s="690"/>
      <c r="N212" s="622"/>
      <c r="O212" s="690"/>
      <c r="P212" s="622"/>
      <c r="Q212" s="803"/>
      <c r="R212" s="803"/>
      <c r="S212" s="803"/>
      <c r="T212" s="586"/>
      <c r="U212" s="586"/>
      <c r="V212" s="586"/>
      <c r="W212" s="586"/>
      <c r="X212" s="586"/>
      <c r="Y212" s="586"/>
      <c r="Z212" s="586"/>
    </row>
    <row r="213" spans="1:26" ht="15.75" customHeight="1">
      <c r="A213" s="622"/>
      <c r="B213" s="622"/>
      <c r="C213" s="622"/>
      <c r="D213" s="622"/>
      <c r="E213" s="622"/>
      <c r="F213" s="622"/>
      <c r="G213" s="622"/>
      <c r="H213" s="879"/>
      <c r="I213" s="879"/>
      <c r="J213" s="622"/>
      <c r="K213" s="690"/>
      <c r="L213" s="622"/>
      <c r="M213" s="690"/>
      <c r="N213" s="622"/>
      <c r="O213" s="690"/>
      <c r="P213" s="622"/>
      <c r="Q213" s="803"/>
      <c r="R213" s="803"/>
      <c r="S213" s="803"/>
      <c r="T213" s="586"/>
      <c r="U213" s="586"/>
      <c r="V213" s="586"/>
      <c r="W213" s="586"/>
      <c r="X213" s="586"/>
      <c r="Y213" s="586"/>
      <c r="Z213" s="586"/>
    </row>
    <row r="214" spans="1:26" ht="15.75" customHeight="1">
      <c r="A214" s="622"/>
      <c r="B214" s="622"/>
      <c r="C214" s="622"/>
      <c r="D214" s="622"/>
      <c r="E214" s="622"/>
      <c r="F214" s="622"/>
      <c r="G214" s="622"/>
      <c r="H214" s="879"/>
      <c r="I214" s="879"/>
      <c r="J214" s="622"/>
      <c r="K214" s="690"/>
      <c r="L214" s="622"/>
      <c r="M214" s="690"/>
      <c r="N214" s="622"/>
      <c r="O214" s="690"/>
      <c r="P214" s="622"/>
      <c r="Q214" s="803"/>
      <c r="R214" s="803"/>
      <c r="S214" s="803"/>
      <c r="T214" s="586"/>
      <c r="U214" s="586"/>
      <c r="V214" s="586"/>
      <c r="W214" s="586"/>
      <c r="X214" s="586"/>
      <c r="Y214" s="586"/>
      <c r="Z214" s="586"/>
    </row>
    <row r="215" spans="1:26" ht="15.75" customHeight="1">
      <c r="A215" s="622"/>
      <c r="B215" s="622"/>
      <c r="C215" s="622"/>
      <c r="D215" s="622"/>
      <c r="E215" s="622"/>
      <c r="F215" s="622"/>
      <c r="G215" s="622"/>
      <c r="H215" s="879"/>
      <c r="I215" s="879"/>
      <c r="J215" s="622"/>
      <c r="K215" s="690"/>
      <c r="L215" s="622"/>
      <c r="M215" s="690"/>
      <c r="N215" s="622"/>
      <c r="O215" s="690"/>
      <c r="P215" s="622"/>
      <c r="Q215" s="803"/>
      <c r="R215" s="803"/>
      <c r="S215" s="803"/>
      <c r="T215" s="586"/>
      <c r="U215" s="586"/>
      <c r="V215" s="586"/>
      <c r="W215" s="586"/>
      <c r="X215" s="586"/>
      <c r="Y215" s="586"/>
      <c r="Z215" s="586"/>
    </row>
    <row r="216" spans="1:26" ht="15.75" customHeight="1">
      <c r="A216" s="622"/>
      <c r="B216" s="622"/>
      <c r="C216" s="622"/>
      <c r="D216" s="622"/>
      <c r="E216" s="622"/>
      <c r="F216" s="622"/>
      <c r="G216" s="622"/>
      <c r="H216" s="879"/>
      <c r="I216" s="879"/>
      <c r="J216" s="622"/>
      <c r="K216" s="690"/>
      <c r="L216" s="622"/>
      <c r="M216" s="690"/>
      <c r="N216" s="622"/>
      <c r="O216" s="690"/>
      <c r="P216" s="622"/>
      <c r="Q216" s="803"/>
      <c r="R216" s="803"/>
      <c r="S216" s="803"/>
      <c r="T216" s="586"/>
      <c r="U216" s="586"/>
      <c r="V216" s="586"/>
      <c r="W216" s="586"/>
      <c r="X216" s="586"/>
      <c r="Y216" s="586"/>
      <c r="Z216" s="586"/>
    </row>
    <row r="217" spans="1:26" ht="15.75" customHeight="1">
      <c r="A217" s="622"/>
      <c r="B217" s="622"/>
      <c r="C217" s="622"/>
      <c r="D217" s="622"/>
      <c r="E217" s="622"/>
      <c r="F217" s="622"/>
      <c r="G217" s="622"/>
      <c r="H217" s="879"/>
      <c r="I217" s="879"/>
      <c r="J217" s="622"/>
      <c r="K217" s="690"/>
      <c r="L217" s="622"/>
      <c r="M217" s="690"/>
      <c r="N217" s="622"/>
      <c r="O217" s="690"/>
      <c r="P217" s="622"/>
      <c r="Q217" s="803"/>
      <c r="R217" s="803"/>
      <c r="S217" s="803"/>
      <c r="T217" s="586"/>
      <c r="U217" s="586"/>
      <c r="V217" s="586"/>
      <c r="W217" s="586"/>
      <c r="X217" s="586"/>
      <c r="Y217" s="586"/>
      <c r="Z217" s="586"/>
    </row>
    <row r="218" spans="1:26" ht="15.75" customHeight="1">
      <c r="A218" s="622"/>
      <c r="B218" s="622"/>
      <c r="C218" s="622"/>
      <c r="D218" s="622"/>
      <c r="E218" s="622"/>
      <c r="F218" s="622"/>
      <c r="G218" s="622"/>
      <c r="H218" s="879"/>
      <c r="I218" s="879"/>
      <c r="J218" s="622"/>
      <c r="K218" s="690"/>
      <c r="L218" s="622"/>
      <c r="M218" s="690"/>
      <c r="N218" s="622"/>
      <c r="O218" s="690"/>
      <c r="P218" s="622"/>
      <c r="Q218" s="803"/>
      <c r="R218" s="803"/>
      <c r="S218" s="803"/>
      <c r="T218" s="586"/>
      <c r="U218" s="586"/>
      <c r="V218" s="586"/>
      <c r="W218" s="586"/>
      <c r="X218" s="586"/>
      <c r="Y218" s="586"/>
      <c r="Z218" s="586"/>
    </row>
    <row r="219" spans="1:26" ht="15.75" customHeight="1">
      <c r="A219" s="622"/>
      <c r="B219" s="622"/>
      <c r="C219" s="622"/>
      <c r="D219" s="622"/>
      <c r="E219" s="622"/>
      <c r="F219" s="622"/>
      <c r="G219" s="622"/>
      <c r="H219" s="879"/>
      <c r="I219" s="879"/>
      <c r="J219" s="622"/>
      <c r="K219" s="690"/>
      <c r="L219" s="622"/>
      <c r="M219" s="690"/>
      <c r="N219" s="622"/>
      <c r="O219" s="690"/>
      <c r="P219" s="622"/>
      <c r="Q219" s="803"/>
      <c r="R219" s="803"/>
      <c r="S219" s="803"/>
      <c r="T219" s="586"/>
      <c r="U219" s="586"/>
      <c r="V219" s="586"/>
      <c r="W219" s="586"/>
      <c r="X219" s="586"/>
      <c r="Y219" s="586"/>
      <c r="Z219" s="586"/>
    </row>
    <row r="220" spans="1:26" ht="15.75" customHeight="1">
      <c r="A220" s="622"/>
      <c r="B220" s="622"/>
      <c r="C220" s="622"/>
      <c r="D220" s="622"/>
      <c r="E220" s="622"/>
      <c r="F220" s="622"/>
      <c r="G220" s="622"/>
      <c r="H220" s="879"/>
      <c r="I220" s="879"/>
      <c r="J220" s="622"/>
      <c r="K220" s="690"/>
      <c r="L220" s="622"/>
      <c r="M220" s="690"/>
      <c r="N220" s="622"/>
      <c r="O220" s="690"/>
      <c r="P220" s="622"/>
      <c r="Q220" s="803"/>
      <c r="R220" s="803"/>
      <c r="S220" s="803"/>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
    <filterColumn colId="9" showButton="0"/>
    <filterColumn colId="10" showButton="0"/>
    <filterColumn colId="11" showButton="0"/>
    <filterColumn colId="13" showButton="0"/>
    <filterColumn colId="14" showButton="0"/>
    <filterColumn colId="16" showButton="0"/>
    <filterColumn colId="17" showButton="0"/>
  </autoFilter>
  <mergeCells count="12">
    <mergeCell ref="A1:A2"/>
    <mergeCell ref="H1:H2"/>
    <mergeCell ref="I1:I2"/>
    <mergeCell ref="J1:M1"/>
    <mergeCell ref="N1:P1"/>
    <mergeCell ref="Q1:S1"/>
    <mergeCell ref="B1:B2"/>
    <mergeCell ref="C1:C2"/>
    <mergeCell ref="D1:D2"/>
    <mergeCell ref="E1:E2"/>
    <mergeCell ref="F1:F2"/>
    <mergeCell ref="G1:G2"/>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A3" sqref="A3"/>
    </sheetView>
  </sheetViews>
  <sheetFormatPr baseColWidth="10" defaultColWidth="12.625" defaultRowHeight="15" customHeight="1"/>
  <cols>
    <col min="1" max="1" width="5.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customWidth="1"/>
    <col min="11" max="11" width="7.375" style="571" customWidth="1"/>
    <col min="12" max="12" width="53.125" style="571" customWidth="1"/>
    <col min="13" max="13" width="8.25" style="571" customWidth="1"/>
    <col min="14" max="14" width="53.125" style="571" customWidth="1"/>
    <col min="15" max="15" width="22.5" style="571" customWidth="1"/>
    <col min="16" max="16" width="53.125" style="571" customWidth="1"/>
    <col min="17" max="19" width="15.5" style="571" customWidth="1"/>
    <col min="20"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75.75" customHeight="1">
      <c r="A2" s="1152"/>
      <c r="B2" s="1101"/>
      <c r="C2" s="1101"/>
      <c r="D2" s="1101"/>
      <c r="E2" s="1101"/>
      <c r="F2" s="1101"/>
      <c r="G2" s="1101"/>
      <c r="H2" s="1101"/>
      <c r="I2" s="1151"/>
      <c r="J2" s="688" t="s">
        <v>13</v>
      </c>
      <c r="K2" s="573" t="s">
        <v>14</v>
      </c>
      <c r="L2" s="574" t="s">
        <v>15</v>
      </c>
      <c r="M2" s="575" t="s">
        <v>14</v>
      </c>
      <c r="N2" s="572" t="s">
        <v>254</v>
      </c>
      <c r="O2" s="573" t="s">
        <v>14</v>
      </c>
      <c r="P2" s="576" t="s">
        <v>19</v>
      </c>
      <c r="Q2" s="572" t="s">
        <v>20</v>
      </c>
      <c r="R2" s="574" t="s">
        <v>21</v>
      </c>
      <c r="S2" s="576" t="s">
        <v>22</v>
      </c>
      <c r="T2" s="169"/>
      <c r="U2" s="169"/>
      <c r="V2" s="169"/>
      <c r="W2" s="169"/>
      <c r="X2" s="169"/>
      <c r="Y2" s="169"/>
      <c r="Z2" s="169"/>
    </row>
    <row r="3" spans="1:26" ht="80.099999999999994" customHeight="1">
      <c r="A3" s="577" t="s">
        <v>16</v>
      </c>
      <c r="B3" s="132" t="s">
        <v>17</v>
      </c>
      <c r="C3" s="132" t="s">
        <v>24</v>
      </c>
      <c r="D3" s="578" t="s">
        <v>25</v>
      </c>
      <c r="E3" s="579" t="s">
        <v>26</v>
      </c>
      <c r="F3" s="578" t="s">
        <v>165</v>
      </c>
      <c r="G3" s="579" t="s">
        <v>166</v>
      </c>
      <c r="H3" s="580" t="s">
        <v>76</v>
      </c>
      <c r="I3" s="581"/>
      <c r="J3" s="145" t="s">
        <v>167</v>
      </c>
      <c r="K3" s="741">
        <v>228444</v>
      </c>
      <c r="L3" s="579" t="s">
        <v>168</v>
      </c>
      <c r="M3" s="742">
        <v>4498457</v>
      </c>
      <c r="N3" s="656" t="s">
        <v>2505</v>
      </c>
      <c r="O3" s="743"/>
      <c r="P3" s="656" t="s">
        <v>2506</v>
      </c>
      <c r="Q3" s="744" t="s">
        <v>53</v>
      </c>
      <c r="R3" s="622"/>
      <c r="S3" s="655"/>
      <c r="T3" s="166"/>
      <c r="U3" s="166"/>
      <c r="V3" s="166"/>
      <c r="W3" s="166"/>
      <c r="X3" s="166"/>
      <c r="Y3" s="166"/>
      <c r="Z3" s="166"/>
    </row>
    <row r="4" spans="1:26" ht="80.099999999999994" customHeight="1">
      <c r="A4" s="577" t="s">
        <v>16</v>
      </c>
      <c r="B4" s="132" t="s">
        <v>17</v>
      </c>
      <c r="C4" s="132" t="s">
        <v>24</v>
      </c>
      <c r="D4" s="578" t="s">
        <v>25</v>
      </c>
      <c r="E4" s="579" t="s">
        <v>26</v>
      </c>
      <c r="F4" s="578" t="s">
        <v>37</v>
      </c>
      <c r="G4" s="579" t="s">
        <v>38</v>
      </c>
      <c r="H4" s="580" t="s">
        <v>76</v>
      </c>
      <c r="I4" s="581"/>
      <c r="J4" s="145" t="s">
        <v>171</v>
      </c>
      <c r="K4" s="745">
        <v>2081605</v>
      </c>
      <c r="L4" s="579" t="s">
        <v>172</v>
      </c>
      <c r="M4" s="742">
        <v>4163210</v>
      </c>
      <c r="N4" s="656" t="s">
        <v>2507</v>
      </c>
      <c r="O4" s="743"/>
      <c r="P4" s="656" t="s">
        <v>2508</v>
      </c>
      <c r="Q4" s="743"/>
      <c r="R4" s="746"/>
      <c r="S4" s="744" t="s">
        <v>53</v>
      </c>
      <c r="T4" s="169"/>
      <c r="U4" s="169"/>
      <c r="V4" s="169"/>
      <c r="W4" s="169"/>
      <c r="X4" s="169"/>
      <c r="Y4" s="169"/>
      <c r="Z4" s="169"/>
    </row>
    <row r="5" spans="1:26" ht="80.099999999999994" customHeight="1">
      <c r="A5" s="577" t="s">
        <v>16</v>
      </c>
      <c r="B5" s="132" t="s">
        <v>17</v>
      </c>
      <c r="C5" s="132" t="s">
        <v>24</v>
      </c>
      <c r="D5" s="578" t="s">
        <v>25</v>
      </c>
      <c r="E5" s="579" t="s">
        <v>26</v>
      </c>
      <c r="F5" s="578" t="s">
        <v>196</v>
      </c>
      <c r="G5" s="579" t="s">
        <v>197</v>
      </c>
      <c r="H5" s="580" t="s">
        <v>76</v>
      </c>
      <c r="I5" s="581"/>
      <c r="J5" s="145" t="s">
        <v>198</v>
      </c>
      <c r="K5" s="741">
        <v>3006507</v>
      </c>
      <c r="L5" s="579" t="s">
        <v>198</v>
      </c>
      <c r="M5" s="742">
        <v>6503468</v>
      </c>
      <c r="N5" s="695" t="s">
        <v>2509</v>
      </c>
      <c r="O5" s="743"/>
      <c r="P5" s="695" t="s">
        <v>2510</v>
      </c>
      <c r="Q5" s="743" t="s">
        <v>53</v>
      </c>
      <c r="R5" s="622"/>
      <c r="S5" s="622"/>
      <c r="T5" s="586"/>
      <c r="U5" s="586"/>
      <c r="V5" s="586"/>
      <c r="W5" s="586"/>
      <c r="X5" s="586"/>
      <c r="Y5" s="586"/>
      <c r="Z5" s="586"/>
    </row>
    <row r="6" spans="1:26" s="755" customFormat="1" ht="80.099999999999994" customHeight="1">
      <c r="A6" s="536" t="s">
        <v>16</v>
      </c>
      <c r="B6" s="537" t="s">
        <v>17</v>
      </c>
      <c r="C6" s="537" t="s">
        <v>24</v>
      </c>
      <c r="D6" s="538" t="s">
        <v>25</v>
      </c>
      <c r="E6" s="539" t="s">
        <v>26</v>
      </c>
      <c r="F6" s="538" t="s">
        <v>199</v>
      </c>
      <c r="G6" s="539" t="s">
        <v>200</v>
      </c>
      <c r="H6" s="540" t="s">
        <v>76</v>
      </c>
      <c r="I6" s="747"/>
      <c r="J6" s="542" t="s">
        <v>202</v>
      </c>
      <c r="K6" s="748">
        <v>170000000</v>
      </c>
      <c r="L6" s="539"/>
      <c r="M6" s="749"/>
      <c r="N6" s="750" t="s">
        <v>2511</v>
      </c>
      <c r="O6" s="751" t="s">
        <v>53</v>
      </c>
      <c r="P6" s="752"/>
      <c r="Q6" s="753"/>
      <c r="R6" s="752"/>
      <c r="S6" s="752"/>
      <c r="T6" s="754"/>
      <c r="U6" s="754"/>
      <c r="V6" s="754"/>
      <c r="W6" s="754"/>
      <c r="X6" s="754"/>
      <c r="Y6" s="754"/>
      <c r="Z6" s="754"/>
    </row>
    <row r="7" spans="1:26" ht="80.099999999999994" customHeight="1">
      <c r="A7" s="577" t="s">
        <v>16</v>
      </c>
      <c r="B7" s="132" t="s">
        <v>17</v>
      </c>
      <c r="C7" s="132" t="s">
        <v>24</v>
      </c>
      <c r="D7" s="578" t="s">
        <v>209</v>
      </c>
      <c r="E7" s="579" t="s">
        <v>210</v>
      </c>
      <c r="F7" s="578" t="s">
        <v>211</v>
      </c>
      <c r="G7" s="579" t="s">
        <v>212</v>
      </c>
      <c r="H7" s="580" t="s">
        <v>76</v>
      </c>
      <c r="I7" s="581"/>
      <c r="J7" s="145" t="s">
        <v>213</v>
      </c>
      <c r="K7" s="741">
        <v>3581926</v>
      </c>
      <c r="L7" s="579" t="s">
        <v>214</v>
      </c>
      <c r="M7" s="742">
        <v>5470372</v>
      </c>
      <c r="N7" s="656" t="s">
        <v>2512</v>
      </c>
      <c r="O7" s="743"/>
      <c r="P7" s="656" t="s">
        <v>2513</v>
      </c>
      <c r="Q7" s="743" t="s">
        <v>53</v>
      </c>
      <c r="R7" s="622"/>
      <c r="S7" s="622"/>
      <c r="T7" s="586"/>
      <c r="U7" s="586"/>
      <c r="V7" s="586"/>
      <c r="W7" s="586"/>
      <c r="X7" s="586"/>
      <c r="Y7" s="586"/>
      <c r="Z7" s="586"/>
    </row>
    <row r="8" spans="1:26" ht="80.099999999999994" customHeight="1">
      <c r="A8" s="577" t="s">
        <v>16</v>
      </c>
      <c r="B8" s="132" t="s">
        <v>17</v>
      </c>
      <c r="C8" s="132" t="s">
        <v>24</v>
      </c>
      <c r="D8" s="578" t="s">
        <v>209</v>
      </c>
      <c r="E8" s="579" t="s">
        <v>210</v>
      </c>
      <c r="F8" s="578" t="s">
        <v>215</v>
      </c>
      <c r="G8" s="579" t="s">
        <v>216</v>
      </c>
      <c r="H8" s="580" t="s">
        <v>76</v>
      </c>
      <c r="I8" s="581"/>
      <c r="J8" s="145" t="s">
        <v>217</v>
      </c>
      <c r="K8" s="741">
        <v>3581926</v>
      </c>
      <c r="L8" s="579" t="s">
        <v>218</v>
      </c>
      <c r="M8" s="742">
        <v>5470372</v>
      </c>
      <c r="N8" s="695" t="s">
        <v>2514</v>
      </c>
      <c r="O8" s="743"/>
      <c r="P8" s="746" t="s">
        <v>2513</v>
      </c>
      <c r="Q8" s="743" t="s">
        <v>53</v>
      </c>
      <c r="R8" s="622"/>
      <c r="S8" s="622"/>
      <c r="T8" s="586"/>
      <c r="U8" s="586"/>
      <c r="V8" s="586"/>
      <c r="W8" s="586"/>
      <c r="X8" s="586"/>
      <c r="Y8" s="586"/>
      <c r="Z8" s="586"/>
    </row>
    <row r="9" spans="1:26" ht="80.099999999999994" customHeight="1">
      <c r="A9" s="577" t="s">
        <v>16</v>
      </c>
      <c r="B9" s="132" t="s">
        <v>17</v>
      </c>
      <c r="C9" s="132" t="s">
        <v>24</v>
      </c>
      <c r="D9" s="578" t="s">
        <v>209</v>
      </c>
      <c r="E9" s="579" t="s">
        <v>210</v>
      </c>
      <c r="F9" s="578" t="s">
        <v>238</v>
      </c>
      <c r="G9" s="579" t="s">
        <v>239</v>
      </c>
      <c r="H9" s="580" t="s">
        <v>76</v>
      </c>
      <c r="I9" s="581"/>
      <c r="J9" s="145" t="s">
        <v>244</v>
      </c>
      <c r="K9" s="741">
        <v>3296836</v>
      </c>
      <c r="L9" s="579" t="s">
        <v>244</v>
      </c>
      <c r="M9" s="742">
        <v>35470372</v>
      </c>
      <c r="N9" s="656" t="s">
        <v>2515</v>
      </c>
      <c r="O9" s="743"/>
      <c r="P9" s="756" t="s">
        <v>2513</v>
      </c>
      <c r="Q9" s="743" t="s">
        <v>53</v>
      </c>
      <c r="R9" s="622"/>
      <c r="S9" s="622"/>
      <c r="T9" s="586"/>
      <c r="U9" s="586"/>
      <c r="V9" s="586"/>
      <c r="W9" s="586"/>
      <c r="X9" s="586"/>
      <c r="Y9" s="586"/>
      <c r="Z9" s="586"/>
    </row>
    <row r="10" spans="1:26" ht="80.099999999999994" customHeight="1">
      <c r="A10" s="577" t="s">
        <v>16</v>
      </c>
      <c r="B10" s="132" t="s">
        <v>17</v>
      </c>
      <c r="C10" s="132" t="s">
        <v>24</v>
      </c>
      <c r="D10" s="578" t="s">
        <v>209</v>
      </c>
      <c r="E10" s="579" t="s">
        <v>210</v>
      </c>
      <c r="F10" s="578" t="s">
        <v>267</v>
      </c>
      <c r="G10" s="579" t="s">
        <v>2516</v>
      </c>
      <c r="H10" s="580" t="s">
        <v>76</v>
      </c>
      <c r="I10" s="581"/>
      <c r="J10" s="145" t="s">
        <v>273</v>
      </c>
      <c r="K10" s="741">
        <v>12969836</v>
      </c>
      <c r="L10" s="579" t="s">
        <v>273</v>
      </c>
      <c r="M10" s="742">
        <v>14450221</v>
      </c>
      <c r="N10" s="656" t="s">
        <v>2517</v>
      </c>
      <c r="O10" s="743"/>
      <c r="P10" s="756" t="s">
        <v>2518</v>
      </c>
      <c r="Q10" s="743" t="s">
        <v>53</v>
      </c>
      <c r="R10" s="622"/>
      <c r="S10" s="622"/>
      <c r="T10" s="586"/>
      <c r="U10" s="586"/>
      <c r="V10" s="586"/>
      <c r="W10" s="586"/>
      <c r="X10" s="586"/>
      <c r="Y10" s="586"/>
      <c r="Z10" s="586"/>
    </row>
    <row r="11" spans="1:26" ht="80.099999999999994" customHeight="1">
      <c r="A11" s="577" t="s">
        <v>16</v>
      </c>
      <c r="B11" s="132" t="s">
        <v>17</v>
      </c>
      <c r="C11" s="132" t="s">
        <v>66</v>
      </c>
      <c r="D11" s="578" t="s">
        <v>281</v>
      </c>
      <c r="E11" s="579" t="s">
        <v>282</v>
      </c>
      <c r="F11" s="578" t="s">
        <v>283</v>
      </c>
      <c r="G11" s="579" t="s">
        <v>284</v>
      </c>
      <c r="H11" s="580" t="s">
        <v>76</v>
      </c>
      <c r="I11" s="581"/>
      <c r="J11" s="145" t="s">
        <v>290</v>
      </c>
      <c r="K11" s="741">
        <v>5011554</v>
      </c>
      <c r="L11" s="579" t="s">
        <v>291</v>
      </c>
      <c r="M11" s="742">
        <v>2567526</v>
      </c>
      <c r="N11" s="656" t="s">
        <v>2519</v>
      </c>
      <c r="O11" s="743"/>
      <c r="P11" s="756" t="s">
        <v>2520</v>
      </c>
      <c r="Q11" s="743" t="s">
        <v>53</v>
      </c>
      <c r="R11" s="622"/>
      <c r="S11" s="622"/>
      <c r="T11" s="586"/>
      <c r="U11" s="586"/>
      <c r="V11" s="586"/>
      <c r="W11" s="586"/>
      <c r="X11" s="586"/>
      <c r="Y11" s="586"/>
      <c r="Z11" s="586"/>
    </row>
    <row r="12" spans="1:26" ht="80.099999999999994" customHeight="1">
      <c r="A12" s="577" t="s">
        <v>16</v>
      </c>
      <c r="B12" s="132" t="s">
        <v>17</v>
      </c>
      <c r="C12" s="132" t="s">
        <v>66</v>
      </c>
      <c r="D12" s="578" t="s">
        <v>281</v>
      </c>
      <c r="E12" s="579" t="s">
        <v>282</v>
      </c>
      <c r="F12" s="578" t="s">
        <v>306</v>
      </c>
      <c r="G12" s="579" t="s">
        <v>307</v>
      </c>
      <c r="H12" s="580" t="s">
        <v>76</v>
      </c>
      <c r="I12" s="581"/>
      <c r="J12" s="145" t="s">
        <v>313</v>
      </c>
      <c r="K12" s="741">
        <v>4407544</v>
      </c>
      <c r="L12" s="579" t="s">
        <v>313</v>
      </c>
      <c r="M12" s="742">
        <v>10932290</v>
      </c>
      <c r="N12" s="695" t="s">
        <v>2521</v>
      </c>
      <c r="O12" s="743"/>
      <c r="P12" s="746" t="s">
        <v>2522</v>
      </c>
      <c r="Q12" s="743" t="s">
        <v>53</v>
      </c>
      <c r="R12" s="622"/>
      <c r="S12" s="622"/>
      <c r="T12" s="586"/>
      <c r="U12" s="586"/>
      <c r="V12" s="586"/>
      <c r="W12" s="586"/>
      <c r="X12" s="586"/>
      <c r="Y12" s="586"/>
      <c r="Z12" s="586"/>
    </row>
    <row r="13" spans="1:26" ht="80.099999999999994" customHeight="1">
      <c r="A13" s="577" t="s">
        <v>16</v>
      </c>
      <c r="B13" s="132" t="s">
        <v>17</v>
      </c>
      <c r="C13" s="132" t="s">
        <v>66</v>
      </c>
      <c r="D13" s="578" t="s">
        <v>281</v>
      </c>
      <c r="E13" s="579" t="s">
        <v>282</v>
      </c>
      <c r="F13" s="578" t="s">
        <v>317</v>
      </c>
      <c r="G13" s="579" t="s">
        <v>318</v>
      </c>
      <c r="H13" s="580" t="s">
        <v>76</v>
      </c>
      <c r="I13" s="581"/>
      <c r="J13" s="145" t="s">
        <v>2523</v>
      </c>
      <c r="K13" s="741">
        <v>3215297</v>
      </c>
      <c r="L13" s="579" t="s">
        <v>321</v>
      </c>
      <c r="M13" s="742">
        <v>8822859</v>
      </c>
      <c r="N13" s="656" t="s">
        <v>2524</v>
      </c>
      <c r="O13" s="743"/>
      <c r="P13" s="656" t="s">
        <v>2525</v>
      </c>
      <c r="Q13" s="743" t="s">
        <v>53</v>
      </c>
      <c r="R13" s="622"/>
      <c r="S13" s="622"/>
      <c r="T13" s="586"/>
      <c r="U13" s="586"/>
      <c r="V13" s="586"/>
      <c r="W13" s="586"/>
      <c r="X13" s="586"/>
      <c r="Y13" s="586"/>
      <c r="Z13" s="586"/>
    </row>
    <row r="14" spans="1:26" ht="80.099999999999994" customHeight="1">
      <c r="A14" s="577" t="s">
        <v>16</v>
      </c>
      <c r="B14" s="132" t="s">
        <v>17</v>
      </c>
      <c r="C14" s="132" t="s">
        <v>66</v>
      </c>
      <c r="D14" s="578" t="s">
        <v>281</v>
      </c>
      <c r="E14" s="579" t="s">
        <v>282</v>
      </c>
      <c r="F14" s="578" t="s">
        <v>323</v>
      </c>
      <c r="G14" s="579" t="s">
        <v>324</v>
      </c>
      <c r="H14" s="580" t="s">
        <v>76</v>
      </c>
      <c r="I14" s="581"/>
      <c r="J14" s="145" t="s">
        <v>327</v>
      </c>
      <c r="K14" s="741">
        <v>30962928</v>
      </c>
      <c r="L14" s="579" t="s">
        <v>328</v>
      </c>
      <c r="M14" s="742">
        <v>46822899</v>
      </c>
      <c r="N14" s="656" t="s">
        <v>2521</v>
      </c>
      <c r="O14" s="743"/>
      <c r="P14" s="656" t="s">
        <v>2522</v>
      </c>
      <c r="Q14" s="743" t="s">
        <v>53</v>
      </c>
      <c r="R14" s="622"/>
      <c r="S14" s="622"/>
      <c r="T14" s="586"/>
      <c r="U14" s="586"/>
      <c r="V14" s="586"/>
      <c r="W14" s="586"/>
      <c r="X14" s="586"/>
      <c r="Y14" s="586"/>
      <c r="Z14" s="586"/>
    </row>
    <row r="15" spans="1:26" ht="80.099999999999994" customHeight="1">
      <c r="A15" s="577" t="s">
        <v>16</v>
      </c>
      <c r="B15" s="132" t="s">
        <v>17</v>
      </c>
      <c r="C15" s="132" t="s">
        <v>66</v>
      </c>
      <c r="D15" s="578" t="s">
        <v>281</v>
      </c>
      <c r="E15" s="579" t="s">
        <v>282</v>
      </c>
      <c r="F15" s="578" t="s">
        <v>334</v>
      </c>
      <c r="G15" s="579" t="s">
        <v>335</v>
      </c>
      <c r="H15" s="580" t="s">
        <v>76</v>
      </c>
      <c r="I15" s="581"/>
      <c r="J15" s="145" t="s">
        <v>337</v>
      </c>
      <c r="K15" s="741">
        <v>11389090</v>
      </c>
      <c r="L15" s="579" t="s">
        <v>337</v>
      </c>
      <c r="M15" s="742">
        <v>15764394</v>
      </c>
      <c r="N15" s="656" t="s">
        <v>2526</v>
      </c>
      <c r="O15" s="743"/>
      <c r="P15" s="656" t="s">
        <v>2527</v>
      </c>
      <c r="Q15" s="743" t="s">
        <v>53</v>
      </c>
      <c r="R15" s="622"/>
      <c r="S15" s="622"/>
      <c r="T15" s="586"/>
      <c r="U15" s="586"/>
      <c r="V15" s="586"/>
      <c r="W15" s="586"/>
      <c r="X15" s="586"/>
      <c r="Y15" s="586"/>
      <c r="Z15" s="586"/>
    </row>
    <row r="16" spans="1:26" ht="80.099999999999994" customHeight="1">
      <c r="A16" s="577" t="s">
        <v>16</v>
      </c>
      <c r="B16" s="132" t="s">
        <v>17</v>
      </c>
      <c r="C16" s="132" t="s">
        <v>66</v>
      </c>
      <c r="D16" s="578" t="s">
        <v>281</v>
      </c>
      <c r="E16" s="579" t="s">
        <v>282</v>
      </c>
      <c r="F16" s="578" t="s">
        <v>407</v>
      </c>
      <c r="G16" s="579" t="s">
        <v>408</v>
      </c>
      <c r="H16" s="580" t="s">
        <v>76</v>
      </c>
      <c r="I16" s="581"/>
      <c r="J16" s="145" t="s">
        <v>413</v>
      </c>
      <c r="K16" s="741">
        <v>3215351</v>
      </c>
      <c r="L16" s="579" t="s">
        <v>414</v>
      </c>
      <c r="M16" s="742">
        <v>6676859</v>
      </c>
      <c r="N16" s="656" t="s">
        <v>2528</v>
      </c>
      <c r="O16" s="743"/>
      <c r="P16" s="656" t="s">
        <v>2529</v>
      </c>
      <c r="Q16" s="743" t="s">
        <v>53</v>
      </c>
      <c r="R16" s="622"/>
      <c r="S16" s="622"/>
      <c r="T16" s="586"/>
      <c r="U16" s="586"/>
      <c r="V16" s="586"/>
      <c r="W16" s="586"/>
      <c r="X16" s="586"/>
      <c r="Y16" s="586"/>
      <c r="Z16" s="586"/>
    </row>
    <row r="17" spans="1:26" ht="80.099999999999994" customHeight="1">
      <c r="A17" s="577" t="s">
        <v>16</v>
      </c>
      <c r="B17" s="132" t="s">
        <v>17</v>
      </c>
      <c r="C17" s="132" t="s">
        <v>66</v>
      </c>
      <c r="D17" s="578" t="s">
        <v>281</v>
      </c>
      <c r="E17" s="579" t="s">
        <v>282</v>
      </c>
      <c r="F17" s="578" t="s">
        <v>527</v>
      </c>
      <c r="G17" s="579" t="s">
        <v>528</v>
      </c>
      <c r="H17" s="580" t="s">
        <v>76</v>
      </c>
      <c r="I17" s="581"/>
      <c r="J17" s="145" t="s">
        <v>540</v>
      </c>
      <c r="K17" s="741">
        <v>3215297</v>
      </c>
      <c r="L17" s="579" t="s">
        <v>540</v>
      </c>
      <c r="M17" s="742">
        <v>6676859</v>
      </c>
      <c r="N17" s="656" t="s">
        <v>2521</v>
      </c>
      <c r="O17" s="743"/>
      <c r="P17" s="656" t="s">
        <v>2522</v>
      </c>
      <c r="Q17" s="743" t="s">
        <v>53</v>
      </c>
      <c r="R17" s="622"/>
      <c r="S17" s="622"/>
      <c r="T17" s="586"/>
      <c r="U17" s="586"/>
      <c r="V17" s="586"/>
      <c r="W17" s="586"/>
      <c r="X17" s="586"/>
      <c r="Y17" s="586"/>
      <c r="Z17" s="586"/>
    </row>
    <row r="18" spans="1:26" ht="80.099999999999994" customHeight="1">
      <c r="A18" s="577" t="s">
        <v>16</v>
      </c>
      <c r="B18" s="132" t="s">
        <v>17</v>
      </c>
      <c r="C18" s="132" t="s">
        <v>66</v>
      </c>
      <c r="D18" s="578" t="s">
        <v>588</v>
      </c>
      <c r="E18" s="579" t="s">
        <v>589</v>
      </c>
      <c r="F18" s="578" t="s">
        <v>590</v>
      </c>
      <c r="G18" s="579" t="s">
        <v>592</v>
      </c>
      <c r="H18" s="580" t="s">
        <v>76</v>
      </c>
      <c r="I18" s="581"/>
      <c r="J18" s="145" t="s">
        <v>607</v>
      </c>
      <c r="K18" s="741">
        <v>2686238</v>
      </c>
      <c r="L18" s="579" t="s">
        <v>607</v>
      </c>
      <c r="M18" s="742">
        <v>5674793</v>
      </c>
      <c r="N18" s="656" t="s">
        <v>2530</v>
      </c>
      <c r="O18" s="743"/>
      <c r="P18" s="656" t="s">
        <v>2531</v>
      </c>
      <c r="Q18" s="743" t="s">
        <v>53</v>
      </c>
      <c r="R18" s="622"/>
      <c r="S18" s="622"/>
      <c r="T18" s="586"/>
      <c r="U18" s="586"/>
      <c r="V18" s="586"/>
      <c r="W18" s="586"/>
      <c r="X18" s="586"/>
      <c r="Y18" s="586"/>
      <c r="Z18" s="586"/>
    </row>
    <row r="19" spans="1:26" ht="80.099999999999994" customHeight="1">
      <c r="A19" s="577" t="s">
        <v>16</v>
      </c>
      <c r="B19" s="132" t="s">
        <v>17</v>
      </c>
      <c r="C19" s="132" t="s">
        <v>66</v>
      </c>
      <c r="D19" s="578" t="s">
        <v>588</v>
      </c>
      <c r="E19" s="579" t="s">
        <v>589</v>
      </c>
      <c r="F19" s="578" t="s">
        <v>613</v>
      </c>
      <c r="G19" s="579" t="s">
        <v>614</v>
      </c>
      <c r="H19" s="580" t="s">
        <v>76</v>
      </c>
      <c r="I19" s="581"/>
      <c r="J19" s="145" t="s">
        <v>624</v>
      </c>
      <c r="K19" s="741">
        <v>5025233</v>
      </c>
      <c r="L19" s="579" t="s">
        <v>2532</v>
      </c>
      <c r="M19" s="742">
        <v>7721414</v>
      </c>
      <c r="N19" s="656" t="s">
        <v>2530</v>
      </c>
      <c r="O19" s="743"/>
      <c r="P19" s="656" t="s">
        <v>2531</v>
      </c>
      <c r="Q19" s="743" t="s">
        <v>53</v>
      </c>
      <c r="R19" s="622"/>
      <c r="S19" s="622"/>
      <c r="T19" s="586"/>
      <c r="U19" s="586"/>
      <c r="V19" s="586"/>
      <c r="W19" s="586"/>
      <c r="X19" s="586"/>
      <c r="Y19" s="586"/>
      <c r="Z19" s="586"/>
    </row>
    <row r="20" spans="1:26" ht="80.099999999999994" customHeight="1">
      <c r="A20" s="577" t="s">
        <v>16</v>
      </c>
      <c r="B20" s="132" t="s">
        <v>17</v>
      </c>
      <c r="C20" s="132" t="s">
        <v>66</v>
      </c>
      <c r="D20" s="578" t="s">
        <v>438</v>
      </c>
      <c r="E20" s="579" t="s">
        <v>439</v>
      </c>
      <c r="F20" s="578" t="s">
        <v>440</v>
      </c>
      <c r="G20" s="579" t="s">
        <v>441</v>
      </c>
      <c r="H20" s="580" t="s">
        <v>76</v>
      </c>
      <c r="I20" s="581"/>
      <c r="J20" s="145" t="s">
        <v>852</v>
      </c>
      <c r="K20" s="741">
        <v>3867432</v>
      </c>
      <c r="L20" s="579" t="s">
        <v>852</v>
      </c>
      <c r="M20" s="742">
        <v>19791067</v>
      </c>
      <c r="N20" s="695" t="s">
        <v>2533</v>
      </c>
      <c r="O20" s="743"/>
      <c r="P20" s="695" t="s">
        <v>2534</v>
      </c>
      <c r="Q20" s="743" t="s">
        <v>53</v>
      </c>
      <c r="R20" s="622"/>
      <c r="S20" s="622"/>
      <c r="T20" s="586"/>
      <c r="U20" s="586"/>
      <c r="V20" s="586"/>
      <c r="W20" s="586"/>
      <c r="X20" s="586"/>
      <c r="Y20" s="586"/>
      <c r="Z20" s="586"/>
    </row>
    <row r="21" spans="1:26" ht="80.099999999999994" customHeight="1">
      <c r="A21" s="577" t="s">
        <v>16</v>
      </c>
      <c r="B21" s="132" t="s">
        <v>17</v>
      </c>
      <c r="C21" s="132" t="s">
        <v>66</v>
      </c>
      <c r="D21" s="578" t="s">
        <v>438</v>
      </c>
      <c r="E21" s="579" t="s">
        <v>439</v>
      </c>
      <c r="F21" s="578" t="s">
        <v>449</v>
      </c>
      <c r="G21" s="579" t="s">
        <v>451</v>
      </c>
      <c r="H21" s="580" t="s">
        <v>76</v>
      </c>
      <c r="I21" s="581"/>
      <c r="J21" s="145" t="s">
        <v>884</v>
      </c>
      <c r="K21" s="741">
        <v>2942530</v>
      </c>
      <c r="L21" s="579" t="s">
        <v>884</v>
      </c>
      <c r="M21" s="742">
        <v>19791067</v>
      </c>
      <c r="N21" s="695" t="s">
        <v>2535</v>
      </c>
      <c r="O21" s="743"/>
      <c r="P21" s="695" t="s">
        <v>2536</v>
      </c>
      <c r="Q21" s="743" t="s">
        <v>53</v>
      </c>
      <c r="R21" s="622"/>
      <c r="S21" s="622"/>
      <c r="T21" s="586"/>
      <c r="U21" s="586"/>
      <c r="V21" s="586"/>
      <c r="W21" s="586"/>
      <c r="X21" s="586"/>
      <c r="Y21" s="586"/>
      <c r="Z21" s="586"/>
    </row>
    <row r="22" spans="1:26" ht="80.099999999999994" customHeight="1">
      <c r="A22" s="577" t="s">
        <v>16</v>
      </c>
      <c r="B22" s="132" t="s">
        <v>17</v>
      </c>
      <c r="C22" s="132" t="s">
        <v>66</v>
      </c>
      <c r="D22" s="578" t="s">
        <v>438</v>
      </c>
      <c r="E22" s="579" t="s">
        <v>439</v>
      </c>
      <c r="F22" s="578" t="s">
        <v>929</v>
      </c>
      <c r="G22" s="579" t="s">
        <v>930</v>
      </c>
      <c r="H22" s="580" t="s">
        <v>76</v>
      </c>
      <c r="I22" s="581"/>
      <c r="J22" s="145" t="s">
        <v>958</v>
      </c>
      <c r="K22" s="741">
        <v>39836323</v>
      </c>
      <c r="L22" s="579" t="s">
        <v>959</v>
      </c>
      <c r="M22" s="742">
        <v>74984760</v>
      </c>
      <c r="N22" s="695" t="s">
        <v>2537</v>
      </c>
      <c r="O22" s="743"/>
      <c r="P22" s="695" t="s">
        <v>2538</v>
      </c>
      <c r="Q22" s="743" t="s">
        <v>53</v>
      </c>
      <c r="R22" s="622"/>
      <c r="S22" s="622"/>
      <c r="T22" s="586"/>
      <c r="U22" s="586"/>
      <c r="V22" s="586"/>
      <c r="W22" s="586"/>
      <c r="X22" s="586"/>
      <c r="Y22" s="586"/>
      <c r="Z22" s="586"/>
    </row>
    <row r="23" spans="1:26" ht="80.099999999999994" customHeight="1">
      <c r="A23" s="577" t="s">
        <v>16</v>
      </c>
      <c r="B23" s="132" t="s">
        <v>17</v>
      </c>
      <c r="C23" s="132" t="s">
        <v>66</v>
      </c>
      <c r="D23" s="578" t="s">
        <v>438</v>
      </c>
      <c r="E23" s="579" t="s">
        <v>439</v>
      </c>
      <c r="F23" s="578" t="s">
        <v>962</v>
      </c>
      <c r="G23" s="579" t="s">
        <v>963</v>
      </c>
      <c r="H23" s="580" t="s">
        <v>76</v>
      </c>
      <c r="I23" s="581"/>
      <c r="J23" s="145" t="s">
        <v>964</v>
      </c>
      <c r="K23" s="741">
        <v>39836323</v>
      </c>
      <c r="L23" s="579" t="s">
        <v>964</v>
      </c>
      <c r="M23" s="742">
        <v>74984760</v>
      </c>
      <c r="N23" s="656" t="s">
        <v>2539</v>
      </c>
      <c r="O23" s="743"/>
      <c r="P23" s="656" t="s">
        <v>2540</v>
      </c>
      <c r="Q23" s="743" t="s">
        <v>53</v>
      </c>
      <c r="R23" s="622"/>
      <c r="S23" s="622"/>
      <c r="T23" s="586"/>
      <c r="U23" s="586"/>
      <c r="V23" s="586"/>
      <c r="W23" s="586"/>
      <c r="X23" s="586"/>
      <c r="Y23" s="586"/>
      <c r="Z23" s="586"/>
    </row>
    <row r="24" spans="1:26" ht="80.099999999999994" customHeight="1">
      <c r="A24" s="577" t="s">
        <v>16</v>
      </c>
      <c r="B24" s="132" t="s">
        <v>17</v>
      </c>
      <c r="C24" s="132" t="s">
        <v>66</v>
      </c>
      <c r="D24" s="578" t="s">
        <v>68</v>
      </c>
      <c r="E24" s="579" t="s">
        <v>69</v>
      </c>
      <c r="F24" s="578" t="s">
        <v>70</v>
      </c>
      <c r="G24" s="579" t="s">
        <v>72</v>
      </c>
      <c r="H24" s="580" t="s">
        <v>76</v>
      </c>
      <c r="I24" s="581"/>
      <c r="J24" s="145" t="s">
        <v>974</v>
      </c>
      <c r="K24" s="741">
        <v>39836323</v>
      </c>
      <c r="L24" s="579" t="s">
        <v>976</v>
      </c>
      <c r="M24" s="742">
        <v>74984760</v>
      </c>
      <c r="N24" s="695" t="s">
        <v>2541</v>
      </c>
      <c r="O24" s="743"/>
      <c r="P24" s="695" t="s">
        <v>2540</v>
      </c>
      <c r="Q24" s="743" t="s">
        <v>53</v>
      </c>
      <c r="R24" s="622"/>
      <c r="S24" s="622"/>
      <c r="T24" s="586"/>
      <c r="U24" s="586"/>
      <c r="V24" s="586"/>
      <c r="W24" s="586"/>
      <c r="X24" s="586"/>
      <c r="Y24" s="586"/>
      <c r="Z24" s="586"/>
    </row>
    <row r="25" spans="1:26" ht="80.099999999999994" customHeight="1">
      <c r="A25" s="577" t="s">
        <v>16</v>
      </c>
      <c r="B25" s="132" t="s">
        <v>17</v>
      </c>
      <c r="C25" s="132" t="s">
        <v>66</v>
      </c>
      <c r="D25" s="578" t="s">
        <v>68</v>
      </c>
      <c r="E25" s="579" t="s">
        <v>69</v>
      </c>
      <c r="F25" s="578" t="s">
        <v>95</v>
      </c>
      <c r="G25" s="579" t="s">
        <v>507</v>
      </c>
      <c r="H25" s="580" t="s">
        <v>76</v>
      </c>
      <c r="I25" s="581"/>
      <c r="J25" s="145" t="s">
        <v>1336</v>
      </c>
      <c r="K25" s="741">
        <v>39836323</v>
      </c>
      <c r="L25" s="579" t="s">
        <v>1336</v>
      </c>
      <c r="M25" s="742">
        <v>74984760</v>
      </c>
      <c r="N25" s="656" t="s">
        <v>2542</v>
      </c>
      <c r="O25" s="757">
        <v>74984760</v>
      </c>
      <c r="P25" s="656" t="s">
        <v>2543</v>
      </c>
      <c r="Q25" s="743"/>
      <c r="R25" s="656" t="s">
        <v>2544</v>
      </c>
      <c r="S25" s="656" t="s">
        <v>53</v>
      </c>
      <c r="T25" s="586"/>
      <c r="U25" s="586"/>
      <c r="V25" s="586"/>
      <c r="W25" s="586"/>
      <c r="X25" s="586"/>
      <c r="Y25" s="586"/>
      <c r="Z25" s="586"/>
    </row>
    <row r="26" spans="1:26" ht="80.099999999999994" customHeight="1">
      <c r="A26" s="577" t="s">
        <v>16</v>
      </c>
      <c r="B26" s="132" t="s">
        <v>17</v>
      </c>
      <c r="C26" s="132" t="s">
        <v>107</v>
      </c>
      <c r="D26" s="578" t="s">
        <v>108</v>
      </c>
      <c r="E26" s="579" t="s">
        <v>109</v>
      </c>
      <c r="F26" s="578" t="s">
        <v>511</v>
      </c>
      <c r="G26" s="579" t="s">
        <v>512</v>
      </c>
      <c r="H26" s="580" t="s">
        <v>76</v>
      </c>
      <c r="I26" s="581"/>
      <c r="J26" s="145" t="s">
        <v>1360</v>
      </c>
      <c r="K26" s="741">
        <v>5490472</v>
      </c>
      <c r="L26" s="579" t="s">
        <v>1360</v>
      </c>
      <c r="M26" s="742">
        <v>6108315</v>
      </c>
      <c r="N26" s="656" t="s">
        <v>2545</v>
      </c>
      <c r="O26" s="743"/>
      <c r="P26" s="656" t="s">
        <v>2546</v>
      </c>
      <c r="Q26" s="743" t="s">
        <v>53</v>
      </c>
      <c r="R26" s="622"/>
      <c r="S26" s="622"/>
      <c r="T26" s="586"/>
      <c r="U26" s="586"/>
      <c r="V26" s="586"/>
      <c r="W26" s="586"/>
      <c r="X26" s="586"/>
      <c r="Y26" s="586"/>
      <c r="Z26" s="586"/>
    </row>
    <row r="27" spans="1:26" ht="80.099999999999994" customHeight="1">
      <c r="A27" s="577" t="s">
        <v>16</v>
      </c>
      <c r="B27" s="132" t="s">
        <v>17</v>
      </c>
      <c r="C27" s="132" t="s">
        <v>107</v>
      </c>
      <c r="D27" s="578" t="s">
        <v>108</v>
      </c>
      <c r="E27" s="579" t="s">
        <v>109</v>
      </c>
      <c r="F27" s="578" t="s">
        <v>110</v>
      </c>
      <c r="G27" s="579" t="s">
        <v>112</v>
      </c>
      <c r="H27" s="580" t="s">
        <v>76</v>
      </c>
      <c r="I27" s="581"/>
      <c r="J27" s="145" t="s">
        <v>1361</v>
      </c>
      <c r="K27" s="741">
        <v>39836323</v>
      </c>
      <c r="L27" s="579" t="s">
        <v>1361</v>
      </c>
      <c r="M27" s="742">
        <v>74984760</v>
      </c>
      <c r="N27" s="656" t="s">
        <v>2547</v>
      </c>
      <c r="O27" s="743"/>
      <c r="P27" s="656" t="s">
        <v>2548</v>
      </c>
      <c r="Q27" s="743" t="s">
        <v>53</v>
      </c>
      <c r="R27" s="622"/>
      <c r="S27" s="622"/>
      <c r="T27" s="586"/>
      <c r="U27" s="586"/>
      <c r="V27" s="586"/>
      <c r="W27" s="586"/>
      <c r="X27" s="586"/>
      <c r="Y27" s="586"/>
      <c r="Z27" s="586"/>
    </row>
    <row r="28" spans="1:26" ht="80.099999999999994" customHeight="1">
      <c r="A28" s="577" t="s">
        <v>16</v>
      </c>
      <c r="B28" s="132" t="s">
        <v>17</v>
      </c>
      <c r="C28" s="132" t="s">
        <v>107</v>
      </c>
      <c r="D28" s="578" t="s">
        <v>108</v>
      </c>
      <c r="E28" s="579" t="s">
        <v>109</v>
      </c>
      <c r="F28" s="578" t="s">
        <v>1363</v>
      </c>
      <c r="G28" s="579" t="s">
        <v>1364</v>
      </c>
      <c r="H28" s="580" t="s">
        <v>76</v>
      </c>
      <c r="I28" s="581"/>
      <c r="J28" s="145" t="s">
        <v>1365</v>
      </c>
      <c r="K28" s="741">
        <v>5490472</v>
      </c>
      <c r="L28" s="579" t="s">
        <v>1366</v>
      </c>
      <c r="M28" s="742">
        <v>11996343</v>
      </c>
      <c r="N28" s="656" t="s">
        <v>2549</v>
      </c>
      <c r="O28" s="743"/>
      <c r="P28" s="656" t="s">
        <v>2550</v>
      </c>
      <c r="Q28" s="743" t="s">
        <v>53</v>
      </c>
      <c r="R28" s="622"/>
      <c r="S28" s="622"/>
      <c r="T28" s="586"/>
      <c r="U28" s="586"/>
      <c r="V28" s="586"/>
      <c r="W28" s="586"/>
      <c r="X28" s="586"/>
      <c r="Y28" s="586"/>
      <c r="Z28" s="586"/>
    </row>
    <row r="29" spans="1:26" ht="80.099999999999994" customHeight="1">
      <c r="A29" s="577" t="s">
        <v>16</v>
      </c>
      <c r="B29" s="132" t="s">
        <v>17</v>
      </c>
      <c r="C29" s="132" t="s">
        <v>107</v>
      </c>
      <c r="D29" s="578" t="s">
        <v>108</v>
      </c>
      <c r="E29" s="579" t="s">
        <v>109</v>
      </c>
      <c r="F29" s="578" t="s">
        <v>1367</v>
      </c>
      <c r="G29" s="579" t="s">
        <v>1368</v>
      </c>
      <c r="H29" s="580" t="s">
        <v>76</v>
      </c>
      <c r="I29" s="581"/>
      <c r="J29" s="145" t="s">
        <v>1369</v>
      </c>
      <c r="K29" s="741">
        <v>14836323</v>
      </c>
      <c r="L29" s="579" t="s">
        <v>1369</v>
      </c>
      <c r="M29" s="742">
        <v>2484760</v>
      </c>
      <c r="N29" s="656" t="s">
        <v>2551</v>
      </c>
      <c r="O29" s="743"/>
      <c r="P29" s="656" t="s">
        <v>2552</v>
      </c>
      <c r="Q29" s="743" t="s">
        <v>53</v>
      </c>
      <c r="R29" s="622"/>
      <c r="S29" s="622"/>
      <c r="T29" s="586"/>
      <c r="U29" s="586"/>
      <c r="V29" s="586"/>
      <c r="W29" s="586"/>
      <c r="X29" s="586"/>
      <c r="Y29" s="586"/>
      <c r="Z29" s="586"/>
    </row>
    <row r="30" spans="1:26" ht="80.099999999999994" customHeight="1">
      <c r="A30" s="577" t="s">
        <v>16</v>
      </c>
      <c r="B30" s="132" t="s">
        <v>17</v>
      </c>
      <c r="C30" s="132" t="s">
        <v>107</v>
      </c>
      <c r="D30" s="578" t="s">
        <v>108</v>
      </c>
      <c r="E30" s="579" t="s">
        <v>109</v>
      </c>
      <c r="F30" s="578" t="s">
        <v>1377</v>
      </c>
      <c r="G30" s="579" t="s">
        <v>1378</v>
      </c>
      <c r="H30" s="580" t="s">
        <v>76</v>
      </c>
      <c r="I30" s="581"/>
      <c r="J30" s="145" t="s">
        <v>1380</v>
      </c>
      <c r="K30" s="741">
        <v>6952534</v>
      </c>
      <c r="L30" s="579" t="s">
        <v>1381</v>
      </c>
      <c r="M30" s="742">
        <v>25228309</v>
      </c>
      <c r="N30" s="695" t="s">
        <v>2553</v>
      </c>
      <c r="O30" s="743"/>
      <c r="P30" s="695" t="s">
        <v>2554</v>
      </c>
      <c r="Q30" s="743" t="s">
        <v>53</v>
      </c>
      <c r="R30" s="622"/>
      <c r="S30" s="622"/>
      <c r="T30" s="586"/>
      <c r="U30" s="586"/>
      <c r="V30" s="586"/>
      <c r="W30" s="586"/>
      <c r="X30" s="586"/>
      <c r="Y30" s="586"/>
      <c r="Z30" s="586"/>
    </row>
    <row r="31" spans="1:26" ht="80.099999999999994" customHeight="1">
      <c r="A31" s="577" t="s">
        <v>16</v>
      </c>
      <c r="B31" s="132" t="s">
        <v>17</v>
      </c>
      <c r="C31" s="132" t="s">
        <v>107</v>
      </c>
      <c r="D31" s="578" t="s">
        <v>1385</v>
      </c>
      <c r="E31" s="579" t="s">
        <v>1386</v>
      </c>
      <c r="F31" s="578" t="s">
        <v>1387</v>
      </c>
      <c r="G31" s="579" t="s">
        <v>1388</v>
      </c>
      <c r="H31" s="580" t="s">
        <v>76</v>
      </c>
      <c r="I31" s="581"/>
      <c r="J31" s="145" t="s">
        <v>1389</v>
      </c>
      <c r="K31" s="741">
        <v>6478068</v>
      </c>
      <c r="L31" s="579" t="s">
        <v>1389</v>
      </c>
      <c r="M31" s="742">
        <v>12143985</v>
      </c>
      <c r="N31" s="695" t="s">
        <v>2555</v>
      </c>
      <c r="O31" s="743"/>
      <c r="P31" s="695" t="s">
        <v>2556</v>
      </c>
      <c r="Q31" s="743" t="s">
        <v>53</v>
      </c>
      <c r="R31" s="622"/>
      <c r="S31" s="622"/>
      <c r="T31" s="586"/>
      <c r="U31" s="586"/>
      <c r="V31" s="586"/>
      <c r="W31" s="586"/>
      <c r="X31" s="586"/>
      <c r="Y31" s="586"/>
      <c r="Z31" s="586"/>
    </row>
    <row r="32" spans="1:26" ht="80.099999999999994" customHeight="1">
      <c r="A32" s="577" t="s">
        <v>16</v>
      </c>
      <c r="B32" s="132" t="s">
        <v>17</v>
      </c>
      <c r="C32" s="132" t="s">
        <v>107</v>
      </c>
      <c r="D32" s="578" t="s">
        <v>1385</v>
      </c>
      <c r="E32" s="579" t="s">
        <v>1386</v>
      </c>
      <c r="F32" s="578" t="s">
        <v>1390</v>
      </c>
      <c r="G32" s="579" t="s">
        <v>1391</v>
      </c>
      <c r="H32" s="580" t="s">
        <v>76</v>
      </c>
      <c r="I32" s="581"/>
      <c r="J32" s="145" t="s">
        <v>292</v>
      </c>
      <c r="K32" s="741">
        <v>3573846</v>
      </c>
      <c r="L32" s="579" t="s">
        <v>292</v>
      </c>
      <c r="M32" s="742">
        <v>15265767</v>
      </c>
      <c r="N32" s="656" t="s">
        <v>2549</v>
      </c>
      <c r="O32" s="743"/>
      <c r="P32" s="656" t="s">
        <v>2557</v>
      </c>
      <c r="Q32" s="743" t="s">
        <v>53</v>
      </c>
      <c r="R32" s="622"/>
      <c r="S32" s="622"/>
      <c r="T32" s="586"/>
      <c r="U32" s="586"/>
      <c r="V32" s="586"/>
      <c r="W32" s="586"/>
      <c r="X32" s="586"/>
      <c r="Y32" s="586"/>
      <c r="Z32" s="586"/>
    </row>
    <row r="33" spans="1:26" ht="80.099999999999994" customHeight="1">
      <c r="A33" s="577" t="s">
        <v>16</v>
      </c>
      <c r="B33" s="132" t="s">
        <v>17</v>
      </c>
      <c r="C33" s="132" t="s">
        <v>107</v>
      </c>
      <c r="D33" s="578" t="s">
        <v>1385</v>
      </c>
      <c r="E33" s="579" t="s">
        <v>1386</v>
      </c>
      <c r="F33" s="578" t="s">
        <v>1392</v>
      </c>
      <c r="G33" s="579" t="s">
        <v>1393</v>
      </c>
      <c r="H33" s="580" t="s">
        <v>76</v>
      </c>
      <c r="I33" s="581"/>
      <c r="J33" s="145" t="s">
        <v>1394</v>
      </c>
      <c r="K33" s="741">
        <v>16573901</v>
      </c>
      <c r="L33" s="579" t="s">
        <v>1395</v>
      </c>
      <c r="M33" s="742">
        <v>11350443</v>
      </c>
      <c r="N33" s="695" t="s">
        <v>2558</v>
      </c>
      <c r="O33" s="743"/>
      <c r="P33" s="695" t="s">
        <v>2559</v>
      </c>
      <c r="Q33" s="743" t="s">
        <v>53</v>
      </c>
      <c r="R33" s="622"/>
      <c r="S33" s="622"/>
      <c r="T33" s="586"/>
      <c r="U33" s="586"/>
      <c r="V33" s="586"/>
      <c r="W33" s="586"/>
      <c r="X33" s="586"/>
      <c r="Y33" s="586"/>
      <c r="Z33" s="586"/>
    </row>
    <row r="34" spans="1:26" ht="80.099999999999994" customHeight="1">
      <c r="A34" s="577" t="s">
        <v>16</v>
      </c>
      <c r="B34" s="132" t="s">
        <v>17</v>
      </c>
      <c r="C34" s="132" t="s">
        <v>107</v>
      </c>
      <c r="D34" s="578" t="s">
        <v>1385</v>
      </c>
      <c r="E34" s="579" t="s">
        <v>1386</v>
      </c>
      <c r="F34" s="578" t="s">
        <v>1396</v>
      </c>
      <c r="G34" s="579" t="s">
        <v>1397</v>
      </c>
      <c r="H34" s="580" t="s">
        <v>76</v>
      </c>
      <c r="I34" s="581"/>
      <c r="J34" s="145" t="s">
        <v>1399</v>
      </c>
      <c r="K34" s="741">
        <v>2734235</v>
      </c>
      <c r="L34" s="579" t="s">
        <v>1399</v>
      </c>
      <c r="M34" s="742">
        <v>5729522</v>
      </c>
      <c r="N34" s="695" t="s">
        <v>2560</v>
      </c>
      <c r="O34" s="743"/>
      <c r="P34" s="695" t="s">
        <v>2561</v>
      </c>
      <c r="Q34" s="743" t="s">
        <v>53</v>
      </c>
      <c r="R34" s="622"/>
      <c r="S34" s="622"/>
      <c r="T34" s="586"/>
      <c r="U34" s="586"/>
      <c r="V34" s="586"/>
      <c r="W34" s="586"/>
      <c r="X34" s="586"/>
      <c r="Y34" s="586"/>
      <c r="Z34" s="586"/>
    </row>
    <row r="35" spans="1:26" ht="80.099999999999994" customHeight="1">
      <c r="A35" s="577" t="s">
        <v>16</v>
      </c>
      <c r="B35" s="132" t="s">
        <v>17</v>
      </c>
      <c r="C35" s="132" t="s">
        <v>24</v>
      </c>
      <c r="D35" s="578" t="s">
        <v>25</v>
      </c>
      <c r="E35" s="579" t="s">
        <v>26</v>
      </c>
      <c r="F35" s="578" t="s">
        <v>31</v>
      </c>
      <c r="G35" s="579" t="s">
        <v>34</v>
      </c>
      <c r="H35" s="580"/>
      <c r="I35" s="581" t="s">
        <v>76</v>
      </c>
      <c r="J35" s="145" t="s">
        <v>77</v>
      </c>
      <c r="K35" s="741">
        <v>3581926</v>
      </c>
      <c r="L35" s="579" t="s">
        <v>77</v>
      </c>
      <c r="M35" s="742">
        <v>3101756</v>
      </c>
      <c r="N35" s="695" t="s">
        <v>2562</v>
      </c>
      <c r="O35" s="743"/>
      <c r="P35" s="695"/>
      <c r="Q35" s="743"/>
      <c r="R35" s="703" t="s">
        <v>53</v>
      </c>
      <c r="S35" s="622"/>
      <c r="T35" s="586"/>
      <c r="U35" s="586"/>
      <c r="V35" s="586"/>
      <c r="W35" s="586"/>
      <c r="X35" s="586"/>
      <c r="Y35" s="586"/>
      <c r="Z35" s="586"/>
    </row>
    <row r="36" spans="1:26" ht="80.099999999999994" customHeight="1">
      <c r="A36" s="577" t="s">
        <v>16</v>
      </c>
      <c r="B36" s="132" t="s">
        <v>17</v>
      </c>
      <c r="C36" s="132" t="s">
        <v>24</v>
      </c>
      <c r="D36" s="578" t="s">
        <v>25</v>
      </c>
      <c r="E36" s="579" t="s">
        <v>26</v>
      </c>
      <c r="F36" s="578" t="s">
        <v>145</v>
      </c>
      <c r="G36" s="579" t="s">
        <v>152</v>
      </c>
      <c r="H36" s="580"/>
      <c r="I36" s="581" t="s">
        <v>76</v>
      </c>
      <c r="J36" s="145" t="s">
        <v>162</v>
      </c>
      <c r="K36" s="741">
        <v>2693695</v>
      </c>
      <c r="L36" s="579" t="s">
        <v>163</v>
      </c>
      <c r="M36" s="742">
        <v>6713587</v>
      </c>
      <c r="N36" s="746" t="s">
        <v>2562</v>
      </c>
      <c r="O36" s="743"/>
      <c r="P36" s="746"/>
      <c r="Q36" s="743"/>
      <c r="R36" s="746"/>
      <c r="S36" s="746"/>
      <c r="T36" s="586"/>
      <c r="U36" s="586"/>
      <c r="V36" s="586"/>
      <c r="W36" s="586"/>
      <c r="X36" s="586"/>
      <c r="Y36" s="586"/>
      <c r="Z36" s="586"/>
    </row>
    <row r="37" spans="1:26" ht="80.099999999999994" customHeight="1">
      <c r="A37" s="577" t="s">
        <v>16</v>
      </c>
      <c r="B37" s="132" t="s">
        <v>17</v>
      </c>
      <c r="C37" s="132" t="s">
        <v>24</v>
      </c>
      <c r="D37" s="578" t="s">
        <v>25</v>
      </c>
      <c r="E37" s="579" t="s">
        <v>26</v>
      </c>
      <c r="F37" s="578" t="s">
        <v>173</v>
      </c>
      <c r="G37" s="579" t="s">
        <v>174</v>
      </c>
      <c r="H37" s="580"/>
      <c r="I37" s="581" t="s">
        <v>76</v>
      </c>
      <c r="J37" s="145" t="s">
        <v>177</v>
      </c>
      <c r="K37" s="741">
        <v>2693695</v>
      </c>
      <c r="L37" s="578" t="s">
        <v>178</v>
      </c>
      <c r="M37" s="742">
        <v>6713587</v>
      </c>
      <c r="N37" s="656" t="s">
        <v>2563</v>
      </c>
      <c r="O37" s="743"/>
      <c r="P37" s="656" t="s">
        <v>2564</v>
      </c>
      <c r="Q37" s="743" t="s">
        <v>53</v>
      </c>
      <c r="R37" s="622"/>
      <c r="S37" s="622"/>
      <c r="T37" s="586"/>
      <c r="U37" s="586"/>
      <c r="V37" s="586"/>
      <c r="W37" s="586"/>
      <c r="X37" s="586"/>
      <c r="Y37" s="586"/>
      <c r="Z37" s="586"/>
    </row>
    <row r="38" spans="1:26" ht="80.099999999999994" customHeight="1">
      <c r="A38" s="577" t="s">
        <v>16</v>
      </c>
      <c r="B38" s="132" t="s">
        <v>17</v>
      </c>
      <c r="C38" s="132" t="s">
        <v>24</v>
      </c>
      <c r="D38" s="578" t="s">
        <v>209</v>
      </c>
      <c r="E38" s="579" t="s">
        <v>210</v>
      </c>
      <c r="F38" s="578" t="s">
        <v>219</v>
      </c>
      <c r="G38" s="579" t="s">
        <v>220</v>
      </c>
      <c r="H38" s="580"/>
      <c r="I38" s="581" t="s">
        <v>76</v>
      </c>
      <c r="J38" s="145" t="s">
        <v>237</v>
      </c>
      <c r="K38" s="741">
        <v>13581926</v>
      </c>
      <c r="L38" s="579" t="s">
        <v>237</v>
      </c>
      <c r="M38" s="742">
        <v>15470372</v>
      </c>
      <c r="N38" s="656" t="s">
        <v>2565</v>
      </c>
      <c r="O38" s="743"/>
      <c r="P38" s="656" t="s">
        <v>2566</v>
      </c>
      <c r="Q38" s="743" t="s">
        <v>53</v>
      </c>
      <c r="R38" s="622"/>
      <c r="S38" s="622"/>
      <c r="T38" s="586"/>
      <c r="U38" s="586"/>
      <c r="V38" s="586"/>
      <c r="W38" s="586"/>
      <c r="X38" s="586"/>
      <c r="Y38" s="586"/>
      <c r="Z38" s="586"/>
    </row>
    <row r="39" spans="1:26" ht="80.099999999999994" customHeight="1">
      <c r="A39" s="577" t="s">
        <v>16</v>
      </c>
      <c r="B39" s="132" t="s">
        <v>17</v>
      </c>
      <c r="C39" s="132" t="s">
        <v>24</v>
      </c>
      <c r="D39" s="578" t="s">
        <v>209</v>
      </c>
      <c r="E39" s="579" t="s">
        <v>210</v>
      </c>
      <c r="F39" s="578" t="s">
        <v>251</v>
      </c>
      <c r="G39" s="579" t="s">
        <v>252</v>
      </c>
      <c r="H39" s="580"/>
      <c r="I39" s="581" t="s">
        <v>76</v>
      </c>
      <c r="J39" s="145" t="s">
        <v>265</v>
      </c>
      <c r="K39" s="741">
        <v>4185936</v>
      </c>
      <c r="L39" s="579" t="s">
        <v>266</v>
      </c>
      <c r="M39" s="742">
        <v>12855142</v>
      </c>
      <c r="N39" s="695" t="s">
        <v>2567</v>
      </c>
      <c r="O39" s="743"/>
      <c r="P39" s="695" t="s">
        <v>2568</v>
      </c>
      <c r="Q39" s="758" t="s">
        <v>151</v>
      </c>
      <c r="R39" s="622"/>
      <c r="S39" s="622"/>
      <c r="T39" s="586"/>
      <c r="U39" s="586"/>
      <c r="V39" s="586"/>
      <c r="W39" s="586"/>
      <c r="X39" s="586"/>
      <c r="Y39" s="586"/>
      <c r="Z39" s="586"/>
    </row>
    <row r="40" spans="1:26" ht="80.099999999999994" customHeight="1">
      <c r="A40" s="577" t="s">
        <v>16</v>
      </c>
      <c r="B40" s="132" t="s">
        <v>17</v>
      </c>
      <c r="C40" s="132" t="s">
        <v>66</v>
      </c>
      <c r="D40" s="578" t="s">
        <v>281</v>
      </c>
      <c r="E40" s="579" t="s">
        <v>282</v>
      </c>
      <c r="F40" s="578" t="s">
        <v>341</v>
      </c>
      <c r="G40" s="579" t="s">
        <v>342</v>
      </c>
      <c r="H40" s="580"/>
      <c r="I40" s="581" t="s">
        <v>76</v>
      </c>
      <c r="J40" s="145" t="s">
        <v>350</v>
      </c>
      <c r="K40" s="741">
        <v>3215297</v>
      </c>
      <c r="L40" s="579" t="s">
        <v>351</v>
      </c>
      <c r="M40" s="742">
        <v>6370814</v>
      </c>
      <c r="N40" s="656" t="s">
        <v>2569</v>
      </c>
      <c r="O40" s="743"/>
      <c r="P40" s="656" t="s">
        <v>2570</v>
      </c>
      <c r="Q40" s="743" t="s">
        <v>53</v>
      </c>
      <c r="R40" s="622"/>
      <c r="S40" s="622"/>
      <c r="T40" s="586"/>
      <c r="U40" s="586"/>
      <c r="V40" s="586"/>
      <c r="W40" s="586"/>
      <c r="X40" s="586"/>
      <c r="Y40" s="586"/>
      <c r="Z40" s="586"/>
    </row>
    <row r="41" spans="1:26" ht="80.099999999999994" customHeight="1">
      <c r="A41" s="577" t="s">
        <v>16</v>
      </c>
      <c r="B41" s="132" t="s">
        <v>17</v>
      </c>
      <c r="C41" s="132" t="s">
        <v>66</v>
      </c>
      <c r="D41" s="578" t="s">
        <v>281</v>
      </c>
      <c r="E41" s="579" t="s">
        <v>282</v>
      </c>
      <c r="F41" s="578" t="s">
        <v>352</v>
      </c>
      <c r="G41" s="579" t="s">
        <v>353</v>
      </c>
      <c r="H41" s="580"/>
      <c r="I41" s="581" t="s">
        <v>76</v>
      </c>
      <c r="J41" s="145" t="s">
        <v>392</v>
      </c>
      <c r="K41" s="741">
        <v>4750015</v>
      </c>
      <c r="L41" s="579" t="s">
        <v>393</v>
      </c>
      <c r="M41" s="742">
        <v>19791067</v>
      </c>
      <c r="N41" s="656" t="s">
        <v>2571</v>
      </c>
      <c r="O41" s="743"/>
      <c r="P41" s="656" t="s">
        <v>2559</v>
      </c>
      <c r="Q41" s="743" t="s">
        <v>53</v>
      </c>
      <c r="R41" s="622"/>
      <c r="S41" s="622"/>
      <c r="T41" s="586"/>
      <c r="U41" s="586"/>
      <c r="V41" s="586"/>
      <c r="W41" s="586"/>
      <c r="X41" s="586"/>
      <c r="Y41" s="586"/>
      <c r="Z41" s="586"/>
    </row>
    <row r="42" spans="1:26" ht="80.099999999999994" customHeight="1">
      <c r="A42" s="577" t="s">
        <v>16</v>
      </c>
      <c r="B42" s="132" t="s">
        <v>17</v>
      </c>
      <c r="C42" s="132" t="s">
        <v>66</v>
      </c>
      <c r="D42" s="578" t="s">
        <v>424</v>
      </c>
      <c r="E42" s="579" t="s">
        <v>425</v>
      </c>
      <c r="F42" s="578" t="s">
        <v>429</v>
      </c>
      <c r="G42" s="579" t="s">
        <v>431</v>
      </c>
      <c r="H42" s="580"/>
      <c r="I42" s="581" t="s">
        <v>76</v>
      </c>
      <c r="J42" s="145" t="s">
        <v>723</v>
      </c>
      <c r="K42" s="741">
        <v>5164007</v>
      </c>
      <c r="L42" s="579" t="s">
        <v>723</v>
      </c>
      <c r="M42" s="742">
        <v>12454273</v>
      </c>
      <c r="N42" s="656" t="s">
        <v>2572</v>
      </c>
      <c r="O42" s="743"/>
      <c r="P42" s="656" t="s">
        <v>2573</v>
      </c>
      <c r="Q42" s="743" t="s">
        <v>53</v>
      </c>
      <c r="R42" s="622"/>
      <c r="S42" s="622"/>
      <c r="T42" s="586"/>
      <c r="U42" s="586"/>
      <c r="V42" s="586"/>
      <c r="W42" s="586"/>
      <c r="X42" s="586"/>
      <c r="Y42" s="586"/>
      <c r="Z42" s="586"/>
    </row>
    <row r="43" spans="1:26" ht="80.099999999999994" customHeight="1">
      <c r="A43" s="577" t="s">
        <v>16</v>
      </c>
      <c r="B43" s="132" t="s">
        <v>17</v>
      </c>
      <c r="C43" s="132" t="s">
        <v>66</v>
      </c>
      <c r="D43" s="578" t="s">
        <v>424</v>
      </c>
      <c r="E43" s="579" t="s">
        <v>425</v>
      </c>
      <c r="F43" s="578" t="s">
        <v>729</v>
      </c>
      <c r="G43" s="579" t="s">
        <v>730</v>
      </c>
      <c r="H43" s="580"/>
      <c r="I43" s="581" t="s">
        <v>76</v>
      </c>
      <c r="J43" s="145" t="s">
        <v>796</v>
      </c>
      <c r="K43" s="741">
        <v>5164007</v>
      </c>
      <c r="L43" s="579" t="s">
        <v>798</v>
      </c>
      <c r="M43" s="742">
        <v>12454273</v>
      </c>
      <c r="N43" s="656" t="s">
        <v>2574</v>
      </c>
      <c r="O43" s="743"/>
      <c r="P43" s="656" t="s">
        <v>2575</v>
      </c>
      <c r="Q43" s="743" t="s">
        <v>53</v>
      </c>
      <c r="R43" s="622"/>
      <c r="S43" s="622"/>
      <c r="T43" s="586"/>
      <c r="U43" s="586"/>
      <c r="V43" s="586"/>
      <c r="W43" s="586"/>
      <c r="X43" s="586"/>
      <c r="Y43" s="586"/>
      <c r="Z43" s="586"/>
    </row>
    <row r="44" spans="1:26" ht="80.099999999999994" customHeight="1">
      <c r="A44" s="577" t="s">
        <v>16</v>
      </c>
      <c r="B44" s="132" t="s">
        <v>17</v>
      </c>
      <c r="C44" s="132" t="s">
        <v>66</v>
      </c>
      <c r="D44" s="578" t="s">
        <v>424</v>
      </c>
      <c r="E44" s="579" t="s">
        <v>425</v>
      </c>
      <c r="F44" s="578" t="s">
        <v>433</v>
      </c>
      <c r="G44" s="579" t="s">
        <v>434</v>
      </c>
      <c r="H44" s="580"/>
      <c r="I44" s="581" t="s">
        <v>76</v>
      </c>
      <c r="J44" s="145" t="s">
        <v>827</v>
      </c>
      <c r="K44" s="741">
        <v>5025233</v>
      </c>
      <c r="L44" s="579" t="s">
        <v>828</v>
      </c>
      <c r="M44" s="742">
        <v>950632</v>
      </c>
      <c r="N44" s="656" t="s">
        <v>2574</v>
      </c>
      <c r="O44" s="743"/>
      <c r="P44" s="656" t="s">
        <v>2575</v>
      </c>
      <c r="Q44" s="743" t="s">
        <v>53</v>
      </c>
      <c r="R44" s="622"/>
      <c r="S44" s="622"/>
      <c r="T44" s="586"/>
      <c r="U44" s="586"/>
      <c r="V44" s="586"/>
      <c r="W44" s="586"/>
      <c r="X44" s="586"/>
      <c r="Y44" s="586"/>
      <c r="Z44" s="586"/>
    </row>
    <row r="45" spans="1:26" ht="80.099999999999994" customHeight="1">
      <c r="A45" s="577" t="s">
        <v>23</v>
      </c>
      <c r="B45" s="132" t="s">
        <v>532</v>
      </c>
      <c r="C45" s="132" t="s">
        <v>28</v>
      </c>
      <c r="D45" s="578" t="s">
        <v>987</v>
      </c>
      <c r="E45" s="579" t="s">
        <v>988</v>
      </c>
      <c r="F45" s="578" t="s">
        <v>1691</v>
      </c>
      <c r="G45" s="579" t="s">
        <v>1692</v>
      </c>
      <c r="H45" s="580" t="s">
        <v>76</v>
      </c>
      <c r="I45" s="581"/>
      <c r="J45" s="145"/>
      <c r="K45" s="741"/>
      <c r="L45" s="579" t="s">
        <v>1928</v>
      </c>
      <c r="M45" s="742">
        <v>5567533</v>
      </c>
      <c r="N45" s="656" t="s">
        <v>2576</v>
      </c>
      <c r="O45" s="743"/>
      <c r="P45" s="656" t="s">
        <v>2577</v>
      </c>
      <c r="Q45" s="743"/>
      <c r="R45" s="746"/>
      <c r="S45" s="746" t="s">
        <v>53</v>
      </c>
      <c r="T45" s="586"/>
      <c r="U45" s="586"/>
      <c r="V45" s="586"/>
      <c r="W45" s="586"/>
      <c r="X45" s="586"/>
      <c r="Y45" s="586"/>
      <c r="Z45" s="586"/>
    </row>
    <row r="46" spans="1:26" ht="80.099999999999994" customHeight="1">
      <c r="A46" s="577" t="s">
        <v>23</v>
      </c>
      <c r="B46" s="132" t="s">
        <v>532</v>
      </c>
      <c r="C46" s="132" t="s">
        <v>28</v>
      </c>
      <c r="D46" s="578" t="s">
        <v>987</v>
      </c>
      <c r="E46" s="579" t="s">
        <v>988</v>
      </c>
      <c r="F46" s="578" t="s">
        <v>1930</v>
      </c>
      <c r="G46" s="579" t="s">
        <v>1931</v>
      </c>
      <c r="H46" s="580" t="s">
        <v>76</v>
      </c>
      <c r="I46" s="581"/>
      <c r="J46" s="145" t="s">
        <v>1932</v>
      </c>
      <c r="K46" s="741">
        <v>14900300</v>
      </c>
      <c r="L46" s="579" t="s">
        <v>1932</v>
      </c>
      <c r="M46" s="742">
        <v>23881316</v>
      </c>
      <c r="N46" s="656" t="s">
        <v>2578</v>
      </c>
      <c r="O46" s="743"/>
      <c r="P46" s="656" t="s">
        <v>2579</v>
      </c>
      <c r="Q46" s="743" t="s">
        <v>53</v>
      </c>
      <c r="R46" s="622"/>
      <c r="S46" s="622"/>
      <c r="T46" s="586"/>
      <c r="U46" s="586"/>
      <c r="V46" s="586"/>
      <c r="W46" s="586"/>
      <c r="X46" s="586"/>
      <c r="Y46" s="586"/>
      <c r="Z46" s="586"/>
    </row>
    <row r="47" spans="1:26" ht="80.099999999999994" customHeight="1">
      <c r="A47" s="577" t="s">
        <v>23</v>
      </c>
      <c r="B47" s="132" t="s">
        <v>532</v>
      </c>
      <c r="C47" s="132" t="s">
        <v>28</v>
      </c>
      <c r="D47" s="578" t="s">
        <v>1633</v>
      </c>
      <c r="E47" s="579" t="s">
        <v>1634</v>
      </c>
      <c r="F47" s="578" t="s">
        <v>1936</v>
      </c>
      <c r="G47" s="579" t="s">
        <v>1937</v>
      </c>
      <c r="H47" s="580" t="s">
        <v>76</v>
      </c>
      <c r="I47" s="581"/>
      <c r="J47" s="145" t="s">
        <v>1932</v>
      </c>
      <c r="K47" s="741">
        <v>5490472</v>
      </c>
      <c r="L47" s="579" t="s">
        <v>1932</v>
      </c>
      <c r="M47" s="742">
        <v>11996343</v>
      </c>
      <c r="N47" s="656" t="s">
        <v>2580</v>
      </c>
      <c r="O47" s="743"/>
      <c r="P47" s="656" t="s">
        <v>2581</v>
      </c>
      <c r="Q47" s="743" t="s">
        <v>53</v>
      </c>
      <c r="R47" s="622"/>
      <c r="S47" s="622"/>
      <c r="T47" s="586"/>
      <c r="U47" s="586"/>
      <c r="V47" s="586"/>
      <c r="W47" s="586"/>
      <c r="X47" s="586"/>
      <c r="Y47" s="586"/>
      <c r="Z47" s="586"/>
    </row>
    <row r="48" spans="1:26" ht="80.099999999999994" customHeight="1">
      <c r="A48" s="577" t="s">
        <v>23</v>
      </c>
      <c r="B48" s="132" t="s">
        <v>532</v>
      </c>
      <c r="C48" s="132" t="s">
        <v>28</v>
      </c>
      <c r="D48" s="578" t="s">
        <v>1565</v>
      </c>
      <c r="E48" s="579" t="s">
        <v>1566</v>
      </c>
      <c r="F48" s="578" t="s">
        <v>1568</v>
      </c>
      <c r="G48" s="579" t="s">
        <v>1569</v>
      </c>
      <c r="H48" s="580" t="s">
        <v>76</v>
      </c>
      <c r="I48" s="581"/>
      <c r="J48" s="145" t="s">
        <v>1938</v>
      </c>
      <c r="K48" s="741">
        <v>4239255</v>
      </c>
      <c r="L48" s="579" t="s">
        <v>1940</v>
      </c>
      <c r="M48" s="742">
        <v>9373200</v>
      </c>
      <c r="N48" s="656" t="s">
        <v>2582</v>
      </c>
      <c r="O48" s="743"/>
      <c r="P48" s="656" t="s">
        <v>2581</v>
      </c>
      <c r="Q48" s="743" t="s">
        <v>53</v>
      </c>
      <c r="R48" s="622"/>
      <c r="S48" s="622"/>
      <c r="T48" s="586"/>
      <c r="U48" s="586"/>
      <c r="V48" s="586"/>
      <c r="W48" s="586"/>
      <c r="X48" s="586"/>
      <c r="Y48" s="586"/>
      <c r="Z48" s="586"/>
    </row>
    <row r="49" spans="1:26" ht="80.099999999999994" customHeight="1">
      <c r="A49" s="577" t="s">
        <v>23</v>
      </c>
      <c r="B49" s="132" t="s">
        <v>532</v>
      </c>
      <c r="C49" s="132" t="s">
        <v>28</v>
      </c>
      <c r="D49" s="578" t="s">
        <v>1565</v>
      </c>
      <c r="E49" s="579" t="s">
        <v>1566</v>
      </c>
      <c r="F49" s="578" t="s">
        <v>1574</v>
      </c>
      <c r="G49" s="579" t="s">
        <v>1575</v>
      </c>
      <c r="H49" s="580" t="s">
        <v>76</v>
      </c>
      <c r="I49" s="581"/>
      <c r="J49" s="145" t="s">
        <v>1938</v>
      </c>
      <c r="K49" s="741">
        <v>2685615</v>
      </c>
      <c r="L49" s="579" t="s">
        <v>292</v>
      </c>
      <c r="M49" s="742">
        <v>5567533</v>
      </c>
      <c r="N49" s="656" t="s">
        <v>2583</v>
      </c>
      <c r="O49" s="743"/>
      <c r="P49" s="656" t="s">
        <v>2584</v>
      </c>
      <c r="Q49" s="743" t="s">
        <v>53</v>
      </c>
      <c r="R49" s="622"/>
      <c r="S49" s="622"/>
      <c r="T49" s="586"/>
      <c r="U49" s="586"/>
      <c r="V49" s="586"/>
      <c r="W49" s="586"/>
      <c r="X49" s="586"/>
      <c r="Y49" s="586"/>
      <c r="Z49" s="586"/>
    </row>
    <row r="50" spans="1:26" ht="80.099999999999994" customHeight="1">
      <c r="A50" s="577" t="s">
        <v>23</v>
      </c>
      <c r="B50" s="132" t="s">
        <v>532</v>
      </c>
      <c r="C50" s="132" t="s">
        <v>28</v>
      </c>
      <c r="D50" s="578" t="s">
        <v>1565</v>
      </c>
      <c r="E50" s="579" t="s">
        <v>1566</v>
      </c>
      <c r="F50" s="578" t="s">
        <v>1578</v>
      </c>
      <c r="G50" s="579" t="s">
        <v>1579</v>
      </c>
      <c r="H50" s="580" t="s">
        <v>76</v>
      </c>
      <c r="I50" s="581"/>
      <c r="J50" s="145" t="s">
        <v>1947</v>
      </c>
      <c r="K50" s="741">
        <v>4239255</v>
      </c>
      <c r="L50" s="579" t="s">
        <v>1947</v>
      </c>
      <c r="M50" s="742">
        <v>25001057</v>
      </c>
      <c r="N50" s="656" t="s">
        <v>2585</v>
      </c>
      <c r="O50" s="743"/>
      <c r="P50" s="656" t="s">
        <v>2584</v>
      </c>
      <c r="Q50" s="743" t="s">
        <v>53</v>
      </c>
      <c r="R50" s="622"/>
      <c r="S50" s="622"/>
      <c r="T50" s="586"/>
      <c r="U50" s="586"/>
      <c r="V50" s="586"/>
      <c r="W50" s="586"/>
      <c r="X50" s="586"/>
      <c r="Y50" s="586"/>
      <c r="Z50" s="586"/>
    </row>
    <row r="51" spans="1:26" ht="80.099999999999994" customHeight="1">
      <c r="A51" s="577" t="s">
        <v>23</v>
      </c>
      <c r="B51" s="132" t="s">
        <v>532</v>
      </c>
      <c r="C51" s="132" t="s">
        <v>28</v>
      </c>
      <c r="D51" s="578" t="s">
        <v>1565</v>
      </c>
      <c r="E51" s="579" t="s">
        <v>1566</v>
      </c>
      <c r="F51" s="578" t="s">
        <v>1948</v>
      </c>
      <c r="G51" s="579" t="s">
        <v>1949</v>
      </c>
      <c r="H51" s="580" t="s">
        <v>76</v>
      </c>
      <c r="I51" s="581"/>
      <c r="J51" s="145" t="s">
        <v>292</v>
      </c>
      <c r="K51" s="741">
        <v>13905615</v>
      </c>
      <c r="L51" s="579" t="s">
        <v>292</v>
      </c>
      <c r="M51" s="742">
        <v>21195390</v>
      </c>
      <c r="N51" s="656" t="s">
        <v>2586</v>
      </c>
      <c r="O51" s="743"/>
      <c r="P51" s="656" t="s">
        <v>2587</v>
      </c>
      <c r="Q51" s="743" t="s">
        <v>53</v>
      </c>
      <c r="R51" s="622"/>
      <c r="S51" s="622"/>
      <c r="T51" s="586"/>
      <c r="U51" s="586"/>
      <c r="V51" s="586"/>
      <c r="W51" s="586"/>
      <c r="X51" s="586"/>
      <c r="Y51" s="586"/>
      <c r="Z51" s="586"/>
    </row>
    <row r="52" spans="1:26" ht="80.099999999999994" customHeight="1">
      <c r="A52" s="577" t="s">
        <v>23</v>
      </c>
      <c r="B52" s="132" t="s">
        <v>532</v>
      </c>
      <c r="C52" s="132" t="s">
        <v>28</v>
      </c>
      <c r="D52" s="578" t="s">
        <v>1585</v>
      </c>
      <c r="E52" s="579" t="s">
        <v>1586</v>
      </c>
      <c r="F52" s="578" t="s">
        <v>1950</v>
      </c>
      <c r="G52" s="579" t="s">
        <v>1951</v>
      </c>
      <c r="H52" s="580" t="s">
        <v>76</v>
      </c>
      <c r="I52" s="581"/>
      <c r="J52" s="145" t="s">
        <v>292</v>
      </c>
      <c r="K52" s="741">
        <v>2685615</v>
      </c>
      <c r="L52" s="579" t="s">
        <v>292</v>
      </c>
      <c r="M52" s="742">
        <v>5567533</v>
      </c>
      <c r="N52" s="656" t="s">
        <v>2586</v>
      </c>
      <c r="O52" s="743"/>
      <c r="P52" s="656" t="s">
        <v>2587</v>
      </c>
      <c r="Q52" s="743" t="s">
        <v>53</v>
      </c>
      <c r="R52" s="622"/>
      <c r="S52" s="622"/>
      <c r="T52" s="586"/>
      <c r="U52" s="586"/>
      <c r="V52" s="586"/>
      <c r="W52" s="586"/>
      <c r="X52" s="586"/>
      <c r="Y52" s="586"/>
      <c r="Z52" s="586"/>
    </row>
    <row r="53" spans="1:26" ht="80.099999999999994" customHeight="1">
      <c r="A53" s="577" t="s">
        <v>23</v>
      </c>
      <c r="B53" s="132" t="s">
        <v>532</v>
      </c>
      <c r="C53" s="132" t="s">
        <v>28</v>
      </c>
      <c r="D53" s="578" t="s">
        <v>533</v>
      </c>
      <c r="E53" s="579" t="s">
        <v>534</v>
      </c>
      <c r="F53" s="578" t="s">
        <v>1431</v>
      </c>
      <c r="G53" s="579" t="s">
        <v>1432</v>
      </c>
      <c r="H53" s="580"/>
      <c r="I53" s="581" t="s">
        <v>76</v>
      </c>
      <c r="J53" s="145" t="s">
        <v>1452</v>
      </c>
      <c r="K53" s="741">
        <v>2685615</v>
      </c>
      <c r="L53" s="132" t="s">
        <v>1454</v>
      </c>
      <c r="M53" s="742">
        <v>5567533</v>
      </c>
      <c r="N53" s="656" t="s">
        <v>2588</v>
      </c>
      <c r="O53" s="757"/>
      <c r="P53" s="656" t="s">
        <v>2587</v>
      </c>
      <c r="Q53" s="757" t="s">
        <v>53</v>
      </c>
      <c r="R53" s="622"/>
      <c r="S53" s="622"/>
      <c r="T53" s="586"/>
      <c r="U53" s="586"/>
      <c r="V53" s="586"/>
      <c r="W53" s="586"/>
      <c r="X53" s="586"/>
      <c r="Y53" s="586"/>
      <c r="Z53" s="586"/>
    </row>
    <row r="54" spans="1:26" ht="80.099999999999994" customHeight="1">
      <c r="A54" s="577" t="s">
        <v>23</v>
      </c>
      <c r="B54" s="132" t="s">
        <v>532</v>
      </c>
      <c r="C54" s="132" t="s">
        <v>28</v>
      </c>
      <c r="D54" s="578" t="s">
        <v>533</v>
      </c>
      <c r="E54" s="579" t="s">
        <v>534</v>
      </c>
      <c r="F54" s="578" t="s">
        <v>542</v>
      </c>
      <c r="G54" s="579" t="s">
        <v>541</v>
      </c>
      <c r="H54" s="580"/>
      <c r="I54" s="581" t="s">
        <v>76</v>
      </c>
      <c r="J54" s="145" t="s">
        <v>1488</v>
      </c>
      <c r="K54" s="741">
        <v>2685615</v>
      </c>
      <c r="L54" s="579" t="s">
        <v>1488</v>
      </c>
      <c r="M54" s="742">
        <v>5567533</v>
      </c>
      <c r="N54" s="656" t="s">
        <v>2589</v>
      </c>
      <c r="O54" s="743"/>
      <c r="P54" s="656" t="s">
        <v>2590</v>
      </c>
      <c r="Q54" s="743" t="s">
        <v>53</v>
      </c>
      <c r="R54" s="622"/>
      <c r="S54" s="622"/>
      <c r="T54" s="586"/>
      <c r="U54" s="586"/>
      <c r="V54" s="586"/>
      <c r="W54" s="586"/>
      <c r="X54" s="586"/>
      <c r="Y54" s="586"/>
      <c r="Z54" s="586"/>
    </row>
    <row r="55" spans="1:26" ht="80.099999999999994" customHeight="1">
      <c r="A55" s="577" t="s">
        <v>581</v>
      </c>
      <c r="B55" s="132" t="s">
        <v>582</v>
      </c>
      <c r="C55" s="132" t="s">
        <v>583</v>
      </c>
      <c r="D55" s="578" t="s">
        <v>584</v>
      </c>
      <c r="E55" s="579" t="s">
        <v>585</v>
      </c>
      <c r="F55" s="578" t="s">
        <v>618</v>
      </c>
      <c r="G55" s="579" t="s">
        <v>619</v>
      </c>
      <c r="H55" s="580" t="s">
        <v>76</v>
      </c>
      <c r="I55" s="581"/>
      <c r="J55" s="145" t="s">
        <v>1947</v>
      </c>
      <c r="K55" s="741">
        <v>13975398</v>
      </c>
      <c r="L55" s="579" t="s">
        <v>1947</v>
      </c>
      <c r="M55" s="742">
        <v>13134453</v>
      </c>
      <c r="N55" s="656" t="s">
        <v>2591</v>
      </c>
      <c r="O55" s="743"/>
      <c r="P55" s="656" t="s">
        <v>2592</v>
      </c>
      <c r="Q55" s="743" t="s">
        <v>53</v>
      </c>
      <c r="R55" s="622"/>
      <c r="S55" s="622"/>
      <c r="T55" s="586"/>
      <c r="U55" s="586"/>
      <c r="V55" s="586"/>
      <c r="W55" s="586"/>
      <c r="X55" s="586"/>
      <c r="Y55" s="586"/>
      <c r="Z55" s="586"/>
    </row>
    <row r="56" spans="1:26" ht="80.099999999999994" customHeight="1">
      <c r="A56" s="577" t="s">
        <v>581</v>
      </c>
      <c r="B56" s="132" t="s">
        <v>582</v>
      </c>
      <c r="C56" s="132" t="s">
        <v>583</v>
      </c>
      <c r="D56" s="578" t="s">
        <v>584</v>
      </c>
      <c r="E56" s="579" t="s">
        <v>585</v>
      </c>
      <c r="F56" s="578" t="s">
        <v>622</v>
      </c>
      <c r="G56" s="579" t="s">
        <v>623</v>
      </c>
      <c r="H56" s="580" t="s">
        <v>76</v>
      </c>
      <c r="I56" s="581"/>
      <c r="J56" s="145" t="s">
        <v>1947</v>
      </c>
      <c r="K56" s="741">
        <v>13975398</v>
      </c>
      <c r="L56" s="579" t="s">
        <v>1947</v>
      </c>
      <c r="M56" s="742">
        <v>13134473</v>
      </c>
      <c r="N56" s="656" t="s">
        <v>2593</v>
      </c>
      <c r="O56" s="743"/>
      <c r="P56" s="656" t="s">
        <v>2594</v>
      </c>
      <c r="Q56" s="743" t="s">
        <v>53</v>
      </c>
      <c r="R56" s="622"/>
      <c r="S56" s="622"/>
      <c r="T56" s="586"/>
      <c r="U56" s="586"/>
      <c r="V56" s="586"/>
      <c r="W56" s="586"/>
      <c r="X56" s="586"/>
      <c r="Y56" s="586"/>
      <c r="Z56" s="586"/>
    </row>
    <row r="57" spans="1:26" ht="80.099999999999994" customHeight="1">
      <c r="A57" s="577" t="s">
        <v>581</v>
      </c>
      <c r="B57" s="132" t="s">
        <v>582</v>
      </c>
      <c r="C57" s="132" t="s">
        <v>666</v>
      </c>
      <c r="D57" s="578" t="s">
        <v>667</v>
      </c>
      <c r="E57" s="579" t="s">
        <v>668</v>
      </c>
      <c r="F57" s="578" t="s">
        <v>669</v>
      </c>
      <c r="G57" s="579" t="s">
        <v>670</v>
      </c>
      <c r="H57" s="580" t="s">
        <v>76</v>
      </c>
      <c r="I57" s="581"/>
      <c r="J57" s="145" t="s">
        <v>292</v>
      </c>
      <c r="K57" s="741">
        <v>3006507</v>
      </c>
      <c r="L57" s="579" t="s">
        <v>2182</v>
      </c>
      <c r="M57" s="742">
        <v>6503468</v>
      </c>
      <c r="N57" s="656" t="s">
        <v>2586</v>
      </c>
      <c r="O57" s="743"/>
      <c r="P57" s="656" t="s">
        <v>2581</v>
      </c>
      <c r="Q57" s="743" t="s">
        <v>53</v>
      </c>
      <c r="R57" s="622"/>
      <c r="S57" s="622"/>
      <c r="T57" s="586"/>
      <c r="U57" s="586"/>
      <c r="V57" s="586"/>
      <c r="W57" s="586"/>
      <c r="X57" s="586"/>
      <c r="Y57" s="586"/>
      <c r="Z57" s="586"/>
    </row>
    <row r="58" spans="1:26" ht="80.099999999999994" customHeight="1">
      <c r="A58" s="577" t="s">
        <v>581</v>
      </c>
      <c r="B58" s="132" t="s">
        <v>582</v>
      </c>
      <c r="C58" s="132" t="s">
        <v>666</v>
      </c>
      <c r="D58" s="578" t="s">
        <v>667</v>
      </c>
      <c r="E58" s="579" t="s">
        <v>668</v>
      </c>
      <c r="F58" s="578" t="s">
        <v>2185</v>
      </c>
      <c r="G58" s="579" t="s">
        <v>2186</v>
      </c>
      <c r="H58" s="580" t="s">
        <v>76</v>
      </c>
      <c r="I58" s="581"/>
      <c r="J58" s="145" t="s">
        <v>1389</v>
      </c>
      <c r="K58" s="741">
        <v>5659053</v>
      </c>
      <c r="L58" s="579" t="s">
        <v>2187</v>
      </c>
      <c r="M58" s="742">
        <v>13027641</v>
      </c>
      <c r="N58" s="656" t="s">
        <v>2595</v>
      </c>
      <c r="O58" s="743"/>
      <c r="P58" s="656" t="s">
        <v>2596</v>
      </c>
      <c r="Q58" s="743" t="s">
        <v>53</v>
      </c>
      <c r="R58" s="622"/>
      <c r="S58" s="622"/>
      <c r="T58" s="586"/>
      <c r="U58" s="586"/>
      <c r="V58" s="586"/>
      <c r="W58" s="586"/>
      <c r="X58" s="586"/>
      <c r="Y58" s="586"/>
      <c r="Z58" s="586"/>
    </row>
    <row r="59" spans="1:26" ht="80.099999999999994" customHeight="1">
      <c r="A59" s="577" t="s">
        <v>581</v>
      </c>
      <c r="B59" s="132" t="s">
        <v>582</v>
      </c>
      <c r="C59" s="132" t="s">
        <v>666</v>
      </c>
      <c r="D59" s="578" t="s">
        <v>667</v>
      </c>
      <c r="E59" s="579" t="s">
        <v>668</v>
      </c>
      <c r="F59" s="578" t="s">
        <v>2074</v>
      </c>
      <c r="G59" s="579" t="s">
        <v>2075</v>
      </c>
      <c r="H59" s="580" t="s">
        <v>76</v>
      </c>
      <c r="I59" s="581"/>
      <c r="J59" s="145" t="s">
        <v>1389</v>
      </c>
      <c r="K59" s="741">
        <v>3012458</v>
      </c>
      <c r="L59" s="579" t="s">
        <v>1389</v>
      </c>
      <c r="M59" s="742">
        <v>6341612</v>
      </c>
      <c r="N59" s="656" t="s">
        <v>2597</v>
      </c>
      <c r="O59" s="743"/>
      <c r="P59" s="656" t="s">
        <v>2598</v>
      </c>
      <c r="Q59" s="743" t="s">
        <v>53</v>
      </c>
      <c r="R59" s="622"/>
      <c r="S59" s="622"/>
      <c r="T59" s="586"/>
      <c r="U59" s="586"/>
      <c r="V59" s="586"/>
      <c r="W59" s="586"/>
      <c r="X59" s="586"/>
      <c r="Y59" s="586"/>
      <c r="Z59" s="586"/>
    </row>
    <row r="60" spans="1:26" ht="80.099999999999994" customHeight="1">
      <c r="A60" s="577" t="s">
        <v>581</v>
      </c>
      <c r="B60" s="132" t="s">
        <v>582</v>
      </c>
      <c r="C60" s="132" t="s">
        <v>666</v>
      </c>
      <c r="D60" s="578" t="s">
        <v>667</v>
      </c>
      <c r="E60" s="579" t="s">
        <v>668</v>
      </c>
      <c r="F60" s="578" t="s">
        <v>2077</v>
      </c>
      <c r="G60" s="579" t="s">
        <v>2078</v>
      </c>
      <c r="H60" s="580" t="s">
        <v>76</v>
      </c>
      <c r="I60" s="581"/>
      <c r="J60" s="145" t="s">
        <v>2188</v>
      </c>
      <c r="K60" s="741">
        <v>4777348</v>
      </c>
      <c r="L60" s="579" t="s">
        <v>2188</v>
      </c>
      <c r="M60" s="742">
        <v>12181853</v>
      </c>
      <c r="N60" s="746" t="s">
        <v>2562</v>
      </c>
      <c r="O60" s="655"/>
      <c r="P60" s="622"/>
      <c r="Q60" s="655"/>
      <c r="R60" s="622"/>
      <c r="S60" s="622"/>
      <c r="T60" s="586"/>
      <c r="U60" s="586"/>
      <c r="V60" s="586"/>
      <c r="W60" s="586"/>
      <c r="X60" s="586"/>
      <c r="Y60" s="586"/>
      <c r="Z60" s="586"/>
    </row>
    <row r="61" spans="1:26" ht="80.099999999999994" customHeight="1">
      <c r="A61" s="577" t="s">
        <v>581</v>
      </c>
      <c r="B61" s="132" t="s">
        <v>582</v>
      </c>
      <c r="C61" s="132" t="s">
        <v>666</v>
      </c>
      <c r="D61" s="578" t="s">
        <v>667</v>
      </c>
      <c r="E61" s="579" t="s">
        <v>668</v>
      </c>
      <c r="F61" s="578" t="s">
        <v>2189</v>
      </c>
      <c r="G61" s="579" t="s">
        <v>2190</v>
      </c>
      <c r="H61" s="580" t="s">
        <v>76</v>
      </c>
      <c r="I61" s="581"/>
      <c r="J61" s="145" t="s">
        <v>2191</v>
      </c>
      <c r="K61" s="741">
        <v>2081605</v>
      </c>
      <c r="L61" s="579" t="s">
        <v>2191</v>
      </c>
      <c r="M61" s="742">
        <v>4163210</v>
      </c>
      <c r="N61" s="656" t="s">
        <v>2595</v>
      </c>
      <c r="O61" s="743"/>
      <c r="P61" s="656" t="s">
        <v>2596</v>
      </c>
      <c r="Q61" s="743" t="s">
        <v>53</v>
      </c>
      <c r="R61" s="622"/>
      <c r="S61" s="622"/>
      <c r="T61" s="586"/>
      <c r="U61" s="586"/>
      <c r="V61" s="586"/>
      <c r="W61" s="586"/>
      <c r="X61" s="586"/>
      <c r="Y61" s="586"/>
      <c r="Z61" s="586"/>
    </row>
    <row r="62" spans="1:26" ht="80.099999999999994" customHeight="1">
      <c r="A62" s="577" t="s">
        <v>581</v>
      </c>
      <c r="B62" s="132" t="s">
        <v>582</v>
      </c>
      <c r="C62" s="132" t="s">
        <v>666</v>
      </c>
      <c r="D62" s="578" t="s">
        <v>667</v>
      </c>
      <c r="E62" s="579" t="s">
        <v>668</v>
      </c>
      <c r="F62" s="578" t="s">
        <v>2192</v>
      </c>
      <c r="G62" s="579" t="s">
        <v>2193</v>
      </c>
      <c r="H62" s="580" t="s">
        <v>76</v>
      </c>
      <c r="I62" s="581"/>
      <c r="J62" s="145" t="s">
        <v>1389</v>
      </c>
      <c r="K62" s="741">
        <v>2734235</v>
      </c>
      <c r="L62" s="579" t="s">
        <v>1389</v>
      </c>
      <c r="M62" s="742">
        <v>5729522</v>
      </c>
      <c r="N62" s="695" t="s">
        <v>2601</v>
      </c>
      <c r="O62" s="743"/>
      <c r="P62" s="695" t="s">
        <v>2602</v>
      </c>
      <c r="Q62" s="743" t="s">
        <v>53</v>
      </c>
      <c r="R62" s="622"/>
      <c r="S62" s="622"/>
      <c r="T62" s="586"/>
      <c r="U62" s="586"/>
      <c r="V62" s="586"/>
      <c r="W62" s="586"/>
      <c r="X62" s="586"/>
      <c r="Y62" s="586"/>
      <c r="Z62" s="586"/>
    </row>
    <row r="63" spans="1:26" ht="80.099999999999994" customHeight="1">
      <c r="A63" s="577" t="s">
        <v>581</v>
      </c>
      <c r="B63" s="132" t="s">
        <v>582</v>
      </c>
      <c r="C63" s="132" t="s">
        <v>583</v>
      </c>
      <c r="D63" s="578" t="s">
        <v>584</v>
      </c>
      <c r="E63" s="579" t="s">
        <v>585</v>
      </c>
      <c r="F63" s="578" t="s">
        <v>629</v>
      </c>
      <c r="G63" s="579" t="s">
        <v>631</v>
      </c>
      <c r="H63" s="580"/>
      <c r="I63" s="581" t="s">
        <v>76</v>
      </c>
      <c r="J63" s="145" t="s">
        <v>1947</v>
      </c>
      <c r="K63" s="741">
        <v>13975398</v>
      </c>
      <c r="L63" s="579" t="s">
        <v>1947</v>
      </c>
      <c r="M63" s="742">
        <v>21541038</v>
      </c>
      <c r="N63" s="656" t="s">
        <v>2593</v>
      </c>
      <c r="O63" s="743"/>
      <c r="P63" s="656" t="s">
        <v>2603</v>
      </c>
      <c r="Q63" s="743" t="s">
        <v>53</v>
      </c>
      <c r="R63" s="622"/>
      <c r="S63" s="622"/>
      <c r="T63" s="586"/>
      <c r="U63" s="586"/>
      <c r="V63" s="586"/>
      <c r="W63" s="586"/>
      <c r="X63" s="586"/>
      <c r="Y63" s="586"/>
      <c r="Z63" s="586"/>
    </row>
    <row r="64" spans="1:26" ht="80.099999999999994" customHeight="1">
      <c r="A64" s="577" t="s">
        <v>581</v>
      </c>
      <c r="B64" s="132" t="s">
        <v>582</v>
      </c>
      <c r="C64" s="132" t="s">
        <v>583</v>
      </c>
      <c r="D64" s="578" t="s">
        <v>584</v>
      </c>
      <c r="E64" s="579" t="s">
        <v>585</v>
      </c>
      <c r="F64" s="578" t="s">
        <v>636</v>
      </c>
      <c r="G64" s="579" t="s">
        <v>637</v>
      </c>
      <c r="H64" s="580"/>
      <c r="I64" s="581" t="s">
        <v>76</v>
      </c>
      <c r="J64" s="145" t="s">
        <v>1389</v>
      </c>
      <c r="K64" s="741">
        <v>3012458</v>
      </c>
      <c r="L64" s="579" t="s">
        <v>1389</v>
      </c>
      <c r="M64" s="742">
        <v>6341612</v>
      </c>
      <c r="N64" s="656" t="s">
        <v>2597</v>
      </c>
      <c r="O64" s="743"/>
      <c r="P64" s="656" t="s">
        <v>2606</v>
      </c>
      <c r="Q64" s="743" t="s">
        <v>53</v>
      </c>
      <c r="R64" s="622"/>
      <c r="S64" s="622"/>
      <c r="T64" s="586"/>
      <c r="U64" s="586"/>
      <c r="V64" s="586"/>
      <c r="W64" s="586"/>
      <c r="X64" s="586"/>
      <c r="Y64" s="586"/>
      <c r="Z64" s="586"/>
    </row>
    <row r="65" spans="1:26" ht="80.099999999999994" customHeight="1">
      <c r="A65" s="577" t="s">
        <v>581</v>
      </c>
      <c r="B65" s="132" t="s">
        <v>582</v>
      </c>
      <c r="C65" s="132" t="s">
        <v>583</v>
      </c>
      <c r="D65" s="578" t="s">
        <v>584</v>
      </c>
      <c r="E65" s="579" t="s">
        <v>585</v>
      </c>
      <c r="F65" s="578" t="s">
        <v>645</v>
      </c>
      <c r="G65" s="579" t="s">
        <v>646</v>
      </c>
      <c r="H65" s="580"/>
      <c r="I65" s="581" t="s">
        <v>76</v>
      </c>
      <c r="J65" s="145" t="s">
        <v>1389</v>
      </c>
      <c r="K65" s="741">
        <v>3012458</v>
      </c>
      <c r="L65" s="579" t="s">
        <v>1389</v>
      </c>
      <c r="M65" s="742">
        <v>6341612</v>
      </c>
      <c r="N65" s="656" t="s">
        <v>2609</v>
      </c>
      <c r="O65" s="743"/>
      <c r="P65" s="656" t="s">
        <v>2610</v>
      </c>
      <c r="Q65" s="743" t="s">
        <v>53</v>
      </c>
      <c r="R65" s="622"/>
      <c r="S65" s="622"/>
      <c r="T65" s="586"/>
      <c r="U65" s="586"/>
      <c r="V65" s="586"/>
      <c r="W65" s="586"/>
      <c r="X65" s="586"/>
      <c r="Y65" s="586"/>
      <c r="Z65" s="586"/>
    </row>
    <row r="66" spans="1:26" ht="80.099999999999994" customHeight="1">
      <c r="A66" s="577" t="s">
        <v>58</v>
      </c>
      <c r="B66" s="132" t="s">
        <v>80</v>
      </c>
      <c r="C66" s="132" t="s">
        <v>677</v>
      </c>
      <c r="D66" s="578" t="s">
        <v>678</v>
      </c>
      <c r="E66" s="579" t="s">
        <v>679</v>
      </c>
      <c r="F66" s="578" t="s">
        <v>680</v>
      </c>
      <c r="G66" s="579" t="s">
        <v>681</v>
      </c>
      <c r="H66" s="580" t="s">
        <v>76</v>
      </c>
      <c r="I66" s="581"/>
      <c r="J66" s="145" t="s">
        <v>1389</v>
      </c>
      <c r="K66" s="741">
        <v>2734235</v>
      </c>
      <c r="L66" s="579" t="s">
        <v>1389</v>
      </c>
      <c r="M66" s="742">
        <v>5729522</v>
      </c>
      <c r="N66" s="656" t="s">
        <v>2611</v>
      </c>
      <c r="O66" s="743"/>
      <c r="P66" s="656" t="s">
        <v>2544</v>
      </c>
      <c r="Q66" s="743" t="s">
        <v>53</v>
      </c>
      <c r="R66" s="622"/>
      <c r="S66" s="622"/>
      <c r="T66" s="586"/>
      <c r="U66" s="586"/>
      <c r="V66" s="586"/>
      <c r="W66" s="586"/>
      <c r="X66" s="586"/>
      <c r="Y66" s="586"/>
      <c r="Z66" s="586"/>
    </row>
    <row r="67" spans="1:26" ht="80.099999999999994" customHeight="1">
      <c r="A67" s="577" t="s">
        <v>58</v>
      </c>
      <c r="B67" s="132" t="s">
        <v>80</v>
      </c>
      <c r="C67" s="132" t="s">
        <v>677</v>
      </c>
      <c r="D67" s="578" t="s">
        <v>1101</v>
      </c>
      <c r="E67" s="579" t="s">
        <v>1102</v>
      </c>
      <c r="F67" s="578" t="s">
        <v>1103</v>
      </c>
      <c r="G67" s="579" t="s">
        <v>1105</v>
      </c>
      <c r="H67" s="580" t="s">
        <v>76</v>
      </c>
      <c r="I67" s="581"/>
      <c r="J67" s="145" t="s">
        <v>1389</v>
      </c>
      <c r="K67" s="741">
        <v>2734235</v>
      </c>
      <c r="L67" s="579" t="s">
        <v>2275</v>
      </c>
      <c r="M67" s="742">
        <v>5729522</v>
      </c>
      <c r="N67" s="656" t="s">
        <v>2614</v>
      </c>
      <c r="O67" s="743"/>
      <c r="P67" s="656" t="s">
        <v>2606</v>
      </c>
      <c r="Q67" s="743" t="s">
        <v>53</v>
      </c>
      <c r="R67" s="622"/>
      <c r="S67" s="622"/>
      <c r="T67" s="586"/>
      <c r="U67" s="586"/>
      <c r="V67" s="586"/>
      <c r="W67" s="586"/>
      <c r="X67" s="586"/>
      <c r="Y67" s="586"/>
      <c r="Z67" s="586"/>
    </row>
    <row r="68" spans="1:26" ht="80.099999999999994" customHeight="1">
      <c r="A68" s="577" t="s">
        <v>58</v>
      </c>
      <c r="B68" s="132" t="s">
        <v>80</v>
      </c>
      <c r="C68" s="132" t="s">
        <v>677</v>
      </c>
      <c r="D68" s="578" t="s">
        <v>1101</v>
      </c>
      <c r="E68" s="579" t="s">
        <v>1102</v>
      </c>
      <c r="F68" s="578" t="s">
        <v>1110</v>
      </c>
      <c r="G68" s="579" t="s">
        <v>1111</v>
      </c>
      <c r="H68" s="580" t="s">
        <v>76</v>
      </c>
      <c r="I68" s="581"/>
      <c r="J68" s="145" t="s">
        <v>2289</v>
      </c>
      <c r="K68" s="741">
        <v>2734235</v>
      </c>
      <c r="L68" s="579" t="s">
        <v>2289</v>
      </c>
      <c r="M68" s="742">
        <v>5729522</v>
      </c>
      <c r="N68" s="656" t="s">
        <v>2615</v>
      </c>
      <c r="O68" s="743"/>
      <c r="P68" s="656" t="s">
        <v>2616</v>
      </c>
      <c r="Q68" s="743" t="s">
        <v>53</v>
      </c>
      <c r="R68" s="622"/>
      <c r="S68" s="622"/>
      <c r="T68" s="586"/>
      <c r="U68" s="586"/>
      <c r="V68" s="586"/>
      <c r="W68" s="586"/>
      <c r="X68" s="586"/>
      <c r="Y68" s="586"/>
      <c r="Z68" s="586"/>
    </row>
    <row r="69" spans="1:26" ht="80.099999999999994" customHeight="1">
      <c r="A69" s="577" t="s">
        <v>58</v>
      </c>
      <c r="B69" s="132" t="s">
        <v>80</v>
      </c>
      <c r="C69" s="132" t="s">
        <v>677</v>
      </c>
      <c r="D69" s="578" t="s">
        <v>710</v>
      </c>
      <c r="E69" s="579" t="s">
        <v>711</v>
      </c>
      <c r="F69" s="578" t="s">
        <v>712</v>
      </c>
      <c r="G69" s="579" t="s">
        <v>713</v>
      </c>
      <c r="H69" s="580" t="s">
        <v>76</v>
      </c>
      <c r="I69" s="581"/>
      <c r="J69" s="145" t="s">
        <v>2377</v>
      </c>
      <c r="K69" s="741">
        <v>5420600</v>
      </c>
      <c r="L69" s="579" t="s">
        <v>2378</v>
      </c>
      <c r="M69" s="742">
        <v>10029049</v>
      </c>
      <c r="N69" s="656" t="s">
        <v>2617</v>
      </c>
      <c r="O69" s="743"/>
      <c r="P69" s="656" t="s">
        <v>2575</v>
      </c>
      <c r="Q69" s="743" t="s">
        <v>53</v>
      </c>
      <c r="R69" s="622"/>
      <c r="S69" s="622"/>
      <c r="T69" s="586"/>
      <c r="U69" s="586"/>
      <c r="V69" s="586"/>
      <c r="W69" s="586"/>
      <c r="X69" s="586"/>
      <c r="Y69" s="586"/>
      <c r="Z69" s="586"/>
    </row>
    <row r="70" spans="1:26" ht="80.099999999999994" customHeight="1">
      <c r="A70" s="577" t="s">
        <v>58</v>
      </c>
      <c r="B70" s="132" t="s">
        <v>80</v>
      </c>
      <c r="C70" s="132" t="s">
        <v>677</v>
      </c>
      <c r="D70" s="578" t="s">
        <v>724</v>
      </c>
      <c r="E70" s="579" t="s">
        <v>725</v>
      </c>
      <c r="F70" s="578" t="s">
        <v>726</v>
      </c>
      <c r="G70" s="579" t="s">
        <v>727</v>
      </c>
      <c r="H70" s="580" t="s">
        <v>76</v>
      </c>
      <c r="I70" s="581"/>
      <c r="J70" s="145" t="s">
        <v>1389</v>
      </c>
      <c r="K70" s="741">
        <v>2734235</v>
      </c>
      <c r="L70" s="579" t="s">
        <v>1389</v>
      </c>
      <c r="M70" s="742">
        <v>5729522</v>
      </c>
      <c r="N70" s="656" t="s">
        <v>2620</v>
      </c>
      <c r="O70" s="757"/>
      <c r="P70" s="657" t="s">
        <v>2621</v>
      </c>
      <c r="Q70" s="757" t="s">
        <v>53</v>
      </c>
      <c r="R70" s="622"/>
      <c r="S70" s="622"/>
      <c r="T70" s="586"/>
      <c r="U70" s="586"/>
      <c r="V70" s="586"/>
      <c r="W70" s="586"/>
      <c r="X70" s="586"/>
      <c r="Y70" s="586"/>
      <c r="Z70" s="586"/>
    </row>
    <row r="71" spans="1:26" ht="80.099999999999994" customHeight="1">
      <c r="A71" s="577" t="s">
        <v>58</v>
      </c>
      <c r="B71" s="132" t="s">
        <v>80</v>
      </c>
      <c r="C71" s="132" t="s">
        <v>677</v>
      </c>
      <c r="D71" s="578" t="s">
        <v>1101</v>
      </c>
      <c r="E71" s="579" t="s">
        <v>1102</v>
      </c>
      <c r="F71" s="578" t="s">
        <v>1116</v>
      </c>
      <c r="G71" s="579" t="s">
        <v>1118</v>
      </c>
      <c r="H71" s="580"/>
      <c r="I71" s="581" t="s">
        <v>76</v>
      </c>
      <c r="J71" s="145" t="s">
        <v>2182</v>
      </c>
      <c r="K71" s="741">
        <v>5281525</v>
      </c>
      <c r="L71" s="579" t="s">
        <v>292</v>
      </c>
      <c r="M71" s="742">
        <v>11472751</v>
      </c>
      <c r="N71" s="656" t="s">
        <v>2622</v>
      </c>
      <c r="O71" s="743"/>
      <c r="P71" s="656" t="s">
        <v>2623</v>
      </c>
      <c r="Q71" s="743" t="s">
        <v>53</v>
      </c>
      <c r="R71" s="622"/>
      <c r="S71" s="622"/>
      <c r="T71" s="586"/>
      <c r="U71" s="586"/>
      <c r="V71" s="586"/>
      <c r="W71" s="586"/>
      <c r="X71" s="586"/>
      <c r="Y71" s="586"/>
      <c r="Z71" s="586"/>
    </row>
    <row r="72" spans="1:26" ht="80.099999999999994" customHeight="1">
      <c r="A72" s="577" t="s">
        <v>58</v>
      </c>
      <c r="B72" s="132" t="s">
        <v>80</v>
      </c>
      <c r="C72" s="132" t="s">
        <v>677</v>
      </c>
      <c r="D72" s="578" t="s">
        <v>710</v>
      </c>
      <c r="E72" s="579" t="s">
        <v>711</v>
      </c>
      <c r="F72" s="578" t="s">
        <v>716</v>
      </c>
      <c r="G72" s="579" t="s">
        <v>815</v>
      </c>
      <c r="H72" s="580"/>
      <c r="I72" s="581" t="s">
        <v>76</v>
      </c>
      <c r="J72" s="145" t="s">
        <v>2289</v>
      </c>
      <c r="K72" s="741">
        <v>2734235</v>
      </c>
      <c r="L72" s="579" t="s">
        <v>2289</v>
      </c>
      <c r="M72" s="742">
        <v>5729522</v>
      </c>
      <c r="N72" s="695" t="s">
        <v>2624</v>
      </c>
      <c r="O72" s="743"/>
      <c r="P72" s="695" t="s">
        <v>2625</v>
      </c>
      <c r="Q72" s="743" t="s">
        <v>53</v>
      </c>
      <c r="R72" s="622"/>
      <c r="S72" s="622"/>
      <c r="T72" s="586"/>
      <c r="U72" s="586"/>
      <c r="V72" s="586"/>
      <c r="W72" s="586"/>
      <c r="X72" s="586"/>
      <c r="Y72" s="586"/>
      <c r="Z72" s="586"/>
    </row>
    <row r="73" spans="1:26" ht="80.099999999999994" customHeight="1">
      <c r="A73" s="577" t="s">
        <v>359</v>
      </c>
      <c r="B73" s="132" t="s">
        <v>360</v>
      </c>
      <c r="C73" s="578" t="s">
        <v>2400</v>
      </c>
      <c r="D73" s="578" t="s">
        <v>2401</v>
      </c>
      <c r="E73" s="579" t="s">
        <v>2402</v>
      </c>
      <c r="F73" s="589" t="s">
        <v>2403</v>
      </c>
      <c r="G73" s="579" t="s">
        <v>2404</v>
      </c>
      <c r="H73" s="580" t="s">
        <v>76</v>
      </c>
      <c r="I73" s="581"/>
      <c r="J73" s="145" t="s">
        <v>2405</v>
      </c>
      <c r="K73" s="741">
        <v>9572450</v>
      </c>
      <c r="L73" s="579" t="s">
        <v>2406</v>
      </c>
      <c r="M73" s="742">
        <v>18332749</v>
      </c>
      <c r="N73" s="656" t="s">
        <v>2626</v>
      </c>
      <c r="O73" s="743"/>
      <c r="P73" s="656" t="s">
        <v>2627</v>
      </c>
      <c r="Q73" s="743" t="s">
        <v>53</v>
      </c>
      <c r="R73" s="622"/>
      <c r="S73" s="622"/>
      <c r="T73" s="586"/>
      <c r="U73" s="586"/>
      <c r="V73" s="586"/>
      <c r="W73" s="586"/>
      <c r="X73" s="586"/>
      <c r="Y73" s="586"/>
      <c r="Z73" s="586"/>
    </row>
    <row r="74" spans="1:26" ht="80.099999999999994" customHeight="1">
      <c r="A74" s="577" t="s">
        <v>359</v>
      </c>
      <c r="B74" s="132" t="s">
        <v>360</v>
      </c>
      <c r="C74" s="132" t="s">
        <v>373</v>
      </c>
      <c r="D74" s="578" t="s">
        <v>381</v>
      </c>
      <c r="E74" s="579" t="s">
        <v>384</v>
      </c>
      <c r="F74" s="589" t="s">
        <v>385</v>
      </c>
      <c r="G74" s="579" t="s">
        <v>387</v>
      </c>
      <c r="H74" s="580" t="s">
        <v>76</v>
      </c>
      <c r="I74" s="581"/>
      <c r="J74" s="145" t="s">
        <v>2417</v>
      </c>
      <c r="K74" s="741">
        <v>9572450</v>
      </c>
      <c r="L74" s="579" t="s">
        <v>2418</v>
      </c>
      <c r="M74" s="742">
        <v>18332749</v>
      </c>
      <c r="N74" s="656" t="s">
        <v>2628</v>
      </c>
      <c r="O74" s="743"/>
      <c r="P74" s="656" t="s">
        <v>2629</v>
      </c>
      <c r="Q74" s="743"/>
      <c r="R74" s="746"/>
      <c r="S74" s="746" t="s">
        <v>53</v>
      </c>
      <c r="T74" s="586"/>
      <c r="U74" s="586"/>
      <c r="V74" s="586"/>
      <c r="W74" s="586"/>
      <c r="X74" s="586"/>
      <c r="Y74" s="586"/>
      <c r="Z74" s="586"/>
    </row>
    <row r="75" spans="1:26" ht="80.099999999999994" customHeight="1">
      <c r="A75" s="577" t="s">
        <v>359</v>
      </c>
      <c r="B75" s="132" t="s">
        <v>360</v>
      </c>
      <c r="C75" s="132" t="s">
        <v>373</v>
      </c>
      <c r="D75" s="578" t="s">
        <v>737</v>
      </c>
      <c r="E75" s="579" t="s">
        <v>738</v>
      </c>
      <c r="F75" s="589" t="s">
        <v>739</v>
      </c>
      <c r="G75" s="579" t="s">
        <v>740</v>
      </c>
      <c r="H75" s="580" t="s">
        <v>76</v>
      </c>
      <c r="I75" s="581"/>
      <c r="J75" s="145" t="s">
        <v>2424</v>
      </c>
      <c r="K75" s="741">
        <v>114572450</v>
      </c>
      <c r="L75" s="579" t="s">
        <v>2424</v>
      </c>
      <c r="M75" s="742">
        <v>229791067</v>
      </c>
      <c r="N75" s="656" t="s">
        <v>2628</v>
      </c>
      <c r="O75" s="743"/>
      <c r="P75" s="656" t="s">
        <v>2630</v>
      </c>
      <c r="Q75" s="743"/>
      <c r="R75" s="746"/>
      <c r="S75" s="746" t="s">
        <v>53</v>
      </c>
      <c r="T75" s="586"/>
      <c r="U75" s="586"/>
      <c r="V75" s="586"/>
      <c r="W75" s="586"/>
      <c r="X75" s="586"/>
      <c r="Y75" s="586"/>
      <c r="Z75" s="586"/>
    </row>
    <row r="76" spans="1:26" ht="80.099999999999994" customHeight="1">
      <c r="A76" s="577" t="s">
        <v>743</v>
      </c>
      <c r="B76" s="132" t="s">
        <v>744</v>
      </c>
      <c r="C76" s="132" t="s">
        <v>745</v>
      </c>
      <c r="D76" s="578" t="s">
        <v>746</v>
      </c>
      <c r="E76" s="579" t="s">
        <v>747</v>
      </c>
      <c r="F76" s="578" t="s">
        <v>748</v>
      </c>
      <c r="G76" s="579" t="s">
        <v>749</v>
      </c>
      <c r="H76" s="580" t="s">
        <v>76</v>
      </c>
      <c r="I76" s="581"/>
      <c r="J76" s="145" t="s">
        <v>292</v>
      </c>
      <c r="K76" s="741">
        <v>3680300</v>
      </c>
      <c r="L76" s="579" t="s">
        <v>292</v>
      </c>
      <c r="M76" s="742">
        <v>8253459</v>
      </c>
      <c r="N76" s="656" t="s">
        <v>2631</v>
      </c>
      <c r="O76" s="743"/>
      <c r="P76" s="656" t="s">
        <v>2632</v>
      </c>
      <c r="Q76" s="743" t="s">
        <v>53</v>
      </c>
      <c r="R76" s="622"/>
      <c r="S76" s="622"/>
      <c r="T76" s="586"/>
      <c r="U76" s="586"/>
      <c r="V76" s="586"/>
      <c r="W76" s="586"/>
      <c r="X76" s="586"/>
      <c r="Y76" s="586"/>
      <c r="Z76" s="586"/>
    </row>
    <row r="77" spans="1:26" ht="80.099999999999994" customHeight="1">
      <c r="A77" s="577" t="s">
        <v>743</v>
      </c>
      <c r="B77" s="132" t="s">
        <v>744</v>
      </c>
      <c r="C77" s="132" t="s">
        <v>1767</v>
      </c>
      <c r="D77" s="578" t="s">
        <v>2130</v>
      </c>
      <c r="E77" s="579" t="s">
        <v>2633</v>
      </c>
      <c r="F77" s="578" t="s">
        <v>2456</v>
      </c>
      <c r="G77" s="579" t="s">
        <v>2457</v>
      </c>
      <c r="H77" s="580" t="s">
        <v>76</v>
      </c>
      <c r="I77" s="581"/>
      <c r="J77" s="145" t="s">
        <v>2458</v>
      </c>
      <c r="K77" s="741">
        <v>3581926</v>
      </c>
      <c r="L77" s="579" t="s">
        <v>2458</v>
      </c>
      <c r="M77" s="742">
        <v>11450819</v>
      </c>
      <c r="N77" s="656" t="s">
        <v>2634</v>
      </c>
      <c r="O77" s="743"/>
      <c r="P77" s="656" t="s">
        <v>2635</v>
      </c>
      <c r="Q77" s="743"/>
      <c r="R77" s="746"/>
      <c r="S77" s="746" t="s">
        <v>53</v>
      </c>
      <c r="T77" s="586"/>
      <c r="U77" s="586"/>
      <c r="V77" s="586"/>
      <c r="W77" s="586"/>
      <c r="X77" s="586"/>
      <c r="Y77" s="586"/>
      <c r="Z77" s="586"/>
    </row>
    <row r="78" spans="1:26" ht="80.099999999999994" customHeight="1">
      <c r="A78" s="577" t="s">
        <v>752</v>
      </c>
      <c r="B78" s="132" t="s">
        <v>753</v>
      </c>
      <c r="C78" s="132" t="s">
        <v>754</v>
      </c>
      <c r="D78" s="578" t="s">
        <v>755</v>
      </c>
      <c r="E78" s="579" t="s">
        <v>756</v>
      </c>
      <c r="F78" s="578" t="s">
        <v>757</v>
      </c>
      <c r="G78" s="579" t="s">
        <v>758</v>
      </c>
      <c r="H78" s="580" t="s">
        <v>76</v>
      </c>
      <c r="I78" s="581"/>
      <c r="J78" s="145" t="s">
        <v>2468</v>
      </c>
      <c r="K78" s="741">
        <v>4420600</v>
      </c>
      <c r="L78" s="579" t="s">
        <v>2469</v>
      </c>
      <c r="M78" s="742">
        <v>8029049</v>
      </c>
      <c r="N78" s="656" t="s">
        <v>2617</v>
      </c>
      <c r="O78" s="743"/>
      <c r="P78" s="656" t="s">
        <v>2636</v>
      </c>
      <c r="Q78" s="743" t="s">
        <v>53</v>
      </c>
      <c r="R78" s="622"/>
      <c r="S78" s="622"/>
      <c r="T78" s="586"/>
      <c r="U78" s="586"/>
      <c r="V78" s="586"/>
      <c r="W78" s="586"/>
      <c r="X78" s="586"/>
      <c r="Y78" s="586"/>
      <c r="Z78" s="586"/>
    </row>
    <row r="79" spans="1:26" ht="80.099999999999994" customHeight="1">
      <c r="A79" s="577" t="s">
        <v>752</v>
      </c>
      <c r="B79" s="132" t="s">
        <v>753</v>
      </c>
      <c r="C79" s="132" t="s">
        <v>754</v>
      </c>
      <c r="D79" s="578" t="s">
        <v>762</v>
      </c>
      <c r="E79" s="579" t="s">
        <v>763</v>
      </c>
      <c r="F79" s="578" t="s">
        <v>764</v>
      </c>
      <c r="G79" s="579" t="s">
        <v>765</v>
      </c>
      <c r="H79" s="580" t="s">
        <v>76</v>
      </c>
      <c r="I79" s="581"/>
      <c r="J79" s="145" t="s">
        <v>2469</v>
      </c>
      <c r="K79" s="741">
        <v>6478068</v>
      </c>
      <c r="L79" s="579" t="s">
        <v>2469</v>
      </c>
      <c r="M79" s="742">
        <v>12143985</v>
      </c>
      <c r="N79" s="656" t="s">
        <v>2617</v>
      </c>
      <c r="O79" s="743"/>
      <c r="P79" s="656" t="s">
        <v>2636</v>
      </c>
      <c r="Q79" s="743" t="s">
        <v>53</v>
      </c>
      <c r="R79" s="622"/>
      <c r="S79" s="622"/>
      <c r="T79" s="586"/>
      <c r="U79" s="586"/>
      <c r="V79" s="586"/>
      <c r="W79" s="586"/>
      <c r="X79" s="586"/>
      <c r="Y79" s="586"/>
      <c r="Z79" s="586"/>
    </row>
    <row r="80" spans="1:26" ht="80.099999999999994" customHeight="1">
      <c r="A80" s="577" t="s">
        <v>752</v>
      </c>
      <c r="B80" s="132" t="s">
        <v>753</v>
      </c>
      <c r="C80" s="132" t="s">
        <v>768</v>
      </c>
      <c r="D80" s="578" t="s">
        <v>770</v>
      </c>
      <c r="E80" s="579" t="s">
        <v>771</v>
      </c>
      <c r="F80" s="578" t="s">
        <v>772</v>
      </c>
      <c r="G80" s="579" t="s">
        <v>773</v>
      </c>
      <c r="H80" s="580" t="s">
        <v>76</v>
      </c>
      <c r="I80" s="581"/>
      <c r="J80" s="145" t="s">
        <v>2469</v>
      </c>
      <c r="K80" s="741">
        <v>12067399</v>
      </c>
      <c r="L80" s="579" t="s">
        <v>2469</v>
      </c>
      <c r="M80" s="742">
        <v>20527981</v>
      </c>
      <c r="N80" s="656" t="s">
        <v>2617</v>
      </c>
      <c r="O80" s="743"/>
      <c r="P80" s="656" t="s">
        <v>2636</v>
      </c>
      <c r="Q80" s="655"/>
      <c r="R80" s="622"/>
      <c r="S80" s="622"/>
      <c r="T80" s="586"/>
      <c r="U80" s="586"/>
      <c r="V80" s="586"/>
      <c r="W80" s="586"/>
      <c r="X80" s="586"/>
      <c r="Y80" s="586"/>
      <c r="Z80" s="586"/>
    </row>
    <row r="81" spans="1:26" ht="80.099999999999994" customHeight="1">
      <c r="A81" s="577" t="s">
        <v>752</v>
      </c>
      <c r="B81" s="132" t="s">
        <v>753</v>
      </c>
      <c r="C81" s="132" t="s">
        <v>768</v>
      </c>
      <c r="D81" s="578" t="s">
        <v>770</v>
      </c>
      <c r="E81" s="579" t="s">
        <v>771</v>
      </c>
      <c r="F81" s="578" t="s">
        <v>775</v>
      </c>
      <c r="G81" s="579" t="s">
        <v>776</v>
      </c>
      <c r="H81" s="580" t="s">
        <v>76</v>
      </c>
      <c r="I81" s="581"/>
      <c r="J81" s="145" t="s">
        <v>2489</v>
      </c>
      <c r="K81" s="741">
        <v>308287205</v>
      </c>
      <c r="L81" s="579" t="s">
        <v>2489</v>
      </c>
      <c r="M81" s="742">
        <v>14138649</v>
      </c>
      <c r="N81" s="656" t="s">
        <v>2637</v>
      </c>
      <c r="O81" s="743"/>
      <c r="P81" s="656" t="s">
        <v>2575</v>
      </c>
      <c r="Q81" s="655"/>
      <c r="R81" s="622"/>
      <c r="S81" s="622"/>
      <c r="T81" s="586"/>
      <c r="U81" s="586"/>
      <c r="V81" s="586"/>
      <c r="W81" s="586"/>
      <c r="X81" s="586"/>
      <c r="Y81" s="586"/>
      <c r="Z81" s="586"/>
    </row>
    <row r="82" spans="1:26" ht="80.099999999999994" customHeight="1">
      <c r="A82" s="577" t="s">
        <v>120</v>
      </c>
      <c r="B82" s="132" t="s">
        <v>122</v>
      </c>
      <c r="C82" s="132" t="s">
        <v>125</v>
      </c>
      <c r="D82" s="578" t="s">
        <v>126</v>
      </c>
      <c r="E82" s="579" t="s">
        <v>127</v>
      </c>
      <c r="F82" s="578" t="s">
        <v>129</v>
      </c>
      <c r="G82" s="579" t="s">
        <v>132</v>
      </c>
      <c r="H82" s="580" t="s">
        <v>76</v>
      </c>
      <c r="I82" s="581"/>
      <c r="J82" s="145" t="s">
        <v>2489</v>
      </c>
      <c r="K82" s="741">
        <v>4420600</v>
      </c>
      <c r="L82" s="579" t="s">
        <v>2489</v>
      </c>
      <c r="M82" s="742">
        <v>8029049</v>
      </c>
      <c r="N82" s="656" t="s">
        <v>2638</v>
      </c>
      <c r="O82" s="743"/>
      <c r="P82" s="759" t="s">
        <v>2639</v>
      </c>
      <c r="Q82" s="743" t="s">
        <v>53</v>
      </c>
      <c r="R82" s="622"/>
      <c r="S82" s="622"/>
      <c r="T82" s="586"/>
      <c r="U82" s="586"/>
      <c r="V82" s="586"/>
      <c r="W82" s="586"/>
      <c r="X82" s="586"/>
      <c r="Y82" s="586"/>
      <c r="Z82" s="586"/>
    </row>
    <row r="83" spans="1:26" ht="80.099999999999994" customHeight="1">
      <c r="A83" s="577" t="s">
        <v>781</v>
      </c>
      <c r="B83" s="132" t="s">
        <v>782</v>
      </c>
      <c r="C83" s="132" t="s">
        <v>783</v>
      </c>
      <c r="D83" s="578" t="s">
        <v>784</v>
      </c>
      <c r="E83" s="579" t="s">
        <v>785</v>
      </c>
      <c r="F83" s="578" t="s">
        <v>786</v>
      </c>
      <c r="G83" s="579" t="s">
        <v>787</v>
      </c>
      <c r="H83" s="580" t="s">
        <v>76</v>
      </c>
      <c r="I83" s="581"/>
      <c r="J83" s="145" t="s">
        <v>2469</v>
      </c>
      <c r="K83" s="741">
        <v>4139073</v>
      </c>
      <c r="L83" s="579" t="s">
        <v>2469</v>
      </c>
      <c r="M83" s="742">
        <v>300297146</v>
      </c>
      <c r="N83" s="746" t="s">
        <v>2562</v>
      </c>
      <c r="O83" s="655"/>
      <c r="P83" s="622"/>
      <c r="Q83" s="655"/>
      <c r="R83" s="622"/>
      <c r="S83" s="622"/>
      <c r="T83" s="586"/>
      <c r="U83" s="586"/>
      <c r="V83" s="586"/>
      <c r="W83" s="586"/>
      <c r="X83" s="586"/>
      <c r="Y83" s="586"/>
      <c r="Z83" s="586"/>
    </row>
    <row r="84" spans="1:26" ht="80.099999999999994" customHeight="1">
      <c r="A84" s="577" t="s">
        <v>781</v>
      </c>
      <c r="B84" s="132" t="s">
        <v>782</v>
      </c>
      <c r="C84" s="132" t="s">
        <v>783</v>
      </c>
      <c r="D84" s="578" t="s">
        <v>784</v>
      </c>
      <c r="E84" s="579" t="s">
        <v>785</v>
      </c>
      <c r="F84" s="578" t="s">
        <v>789</v>
      </c>
      <c r="G84" s="579" t="s">
        <v>790</v>
      </c>
      <c r="H84" s="580" t="s">
        <v>76</v>
      </c>
      <c r="I84" s="581"/>
      <c r="J84" s="145" t="s">
        <v>2378</v>
      </c>
      <c r="K84" s="741">
        <v>5280895</v>
      </c>
      <c r="L84" s="579" t="s">
        <v>2378</v>
      </c>
      <c r="M84" s="742">
        <v>11472751</v>
      </c>
      <c r="N84" s="656" t="s">
        <v>2640</v>
      </c>
      <c r="O84" s="743"/>
      <c r="P84" s="656" t="s">
        <v>2641</v>
      </c>
      <c r="Q84" s="743" t="s">
        <v>53</v>
      </c>
      <c r="R84" s="622"/>
      <c r="S84" s="622"/>
      <c r="T84" s="586"/>
      <c r="U84" s="586"/>
      <c r="V84" s="586"/>
      <c r="W84" s="586"/>
      <c r="X84" s="586"/>
      <c r="Y84" s="586"/>
      <c r="Z84" s="586"/>
    </row>
    <row r="85" spans="1:26" ht="80.099999999999994" customHeight="1">
      <c r="A85" s="592" t="s">
        <v>781</v>
      </c>
      <c r="B85" s="593" t="s">
        <v>782</v>
      </c>
      <c r="C85" s="593" t="s">
        <v>795</v>
      </c>
      <c r="D85" s="594" t="s">
        <v>784</v>
      </c>
      <c r="E85" s="595" t="s">
        <v>785</v>
      </c>
      <c r="F85" s="594" t="s">
        <v>823</v>
      </c>
      <c r="G85" s="595" t="s">
        <v>824</v>
      </c>
      <c r="H85" s="596" t="s">
        <v>76</v>
      </c>
      <c r="I85" s="597"/>
      <c r="J85" s="598" t="s">
        <v>2504</v>
      </c>
      <c r="K85" s="760">
        <v>19635245</v>
      </c>
      <c r="L85" s="595" t="s">
        <v>2504</v>
      </c>
      <c r="M85" s="761">
        <v>3968877</v>
      </c>
      <c r="N85" s="695" t="s">
        <v>2642</v>
      </c>
      <c r="O85" s="743"/>
      <c r="P85" s="656" t="s">
        <v>2643</v>
      </c>
      <c r="Q85" s="743" t="s">
        <v>53</v>
      </c>
      <c r="R85" s="622"/>
      <c r="S85" s="622"/>
      <c r="T85" s="586"/>
      <c r="U85" s="586"/>
      <c r="V85" s="586"/>
      <c r="W85" s="586"/>
      <c r="X85" s="586"/>
      <c r="Y85" s="586"/>
      <c r="Z85" s="586"/>
    </row>
    <row r="86" spans="1:26" ht="15.75" customHeight="1">
      <c r="A86" s="602"/>
      <c r="B86" s="602"/>
      <c r="C86" s="602"/>
      <c r="D86" s="602"/>
      <c r="E86" s="602"/>
      <c r="F86" s="602"/>
      <c r="G86" s="602"/>
      <c r="H86" s="603"/>
      <c r="I86" s="603"/>
      <c r="J86" s="602"/>
      <c r="K86" s="602"/>
      <c r="L86" s="602"/>
      <c r="M86" s="603"/>
      <c r="N86" s="602"/>
      <c r="O86" s="606"/>
      <c r="P86" s="602"/>
      <c r="Q86" s="606"/>
      <c r="R86" s="602"/>
      <c r="S86" s="602"/>
      <c r="T86" s="586"/>
      <c r="U86" s="586"/>
      <c r="V86" s="586"/>
      <c r="W86" s="586"/>
      <c r="X86" s="586"/>
      <c r="Y86" s="586"/>
      <c r="Z86" s="586"/>
    </row>
    <row r="87" spans="1:26" ht="15.75" customHeight="1">
      <c r="A87" s="602"/>
      <c r="B87" s="602"/>
      <c r="C87" s="602"/>
      <c r="D87" s="602"/>
      <c r="E87" s="602"/>
      <c r="F87" s="602"/>
      <c r="G87" s="602"/>
      <c r="H87" s="603"/>
      <c r="I87" s="603"/>
      <c r="J87" s="169"/>
      <c r="K87" s="762"/>
      <c r="L87" s="169"/>
      <c r="M87" s="762"/>
      <c r="N87" s="169"/>
      <c r="O87" s="608"/>
      <c r="P87" s="169"/>
      <c r="Q87" s="608"/>
      <c r="R87" s="169"/>
      <c r="S87" s="169"/>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687"/>
      <c r="S88" s="687"/>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687"/>
      <c r="S89" s="687"/>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687"/>
      <c r="S90" s="687"/>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687"/>
      <c r="S91" s="687"/>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687"/>
      <c r="S92" s="687"/>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687"/>
      <c r="S93" s="687"/>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687"/>
      <c r="S94" s="687"/>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687"/>
      <c r="S95" s="687"/>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687"/>
      <c r="S96" s="687"/>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687"/>
      <c r="S97" s="687"/>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687"/>
      <c r="S98" s="687"/>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687"/>
      <c r="S99" s="687"/>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687"/>
      <c r="S100" s="687"/>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687"/>
      <c r="S101" s="687"/>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687"/>
      <c r="S102" s="687"/>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687"/>
      <c r="S103" s="687"/>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687"/>
      <c r="S104" s="687"/>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687"/>
      <c r="S105" s="687"/>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687"/>
      <c r="S106" s="687"/>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687"/>
      <c r="S107" s="687"/>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687"/>
      <c r="S108" s="687"/>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687"/>
      <c r="S109" s="687"/>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687"/>
      <c r="S110" s="687"/>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687"/>
      <c r="S111" s="687"/>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687"/>
      <c r="S112" s="687"/>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687"/>
      <c r="S113" s="687"/>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687"/>
      <c r="S114" s="687"/>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687"/>
      <c r="S115" s="687"/>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687"/>
      <c r="S116" s="687"/>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687"/>
      <c r="S117" s="687"/>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687"/>
      <c r="S118" s="687"/>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687"/>
      <c r="S119" s="687"/>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687"/>
      <c r="S120" s="687"/>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687"/>
      <c r="S121" s="687"/>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687"/>
      <c r="S122" s="687"/>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687"/>
      <c r="S123" s="687"/>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687"/>
      <c r="S124" s="687"/>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687"/>
      <c r="S125" s="687"/>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687"/>
      <c r="S126" s="687"/>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687"/>
      <c r="S127" s="687"/>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687"/>
      <c r="S128" s="687"/>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687"/>
      <c r="S129" s="687"/>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687"/>
      <c r="S130" s="687"/>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687"/>
      <c r="S131" s="687"/>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687"/>
      <c r="S132" s="687"/>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687"/>
      <c r="S133" s="687"/>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687"/>
      <c r="S134" s="687"/>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687"/>
      <c r="S135" s="687"/>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687"/>
      <c r="S136" s="687"/>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687"/>
      <c r="S137" s="687"/>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687"/>
      <c r="S138" s="687"/>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687"/>
      <c r="S139" s="687"/>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687"/>
      <c r="S140" s="687"/>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687"/>
      <c r="S141" s="687"/>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687"/>
      <c r="S142" s="687"/>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687"/>
      <c r="S143" s="687"/>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687"/>
      <c r="S144" s="687"/>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687"/>
      <c r="S145" s="687"/>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687"/>
      <c r="S146" s="687"/>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687"/>
      <c r="S147" s="687"/>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687"/>
      <c r="S148" s="687"/>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687"/>
      <c r="S149" s="687"/>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687"/>
      <c r="S150" s="687"/>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687"/>
      <c r="S151" s="687"/>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687"/>
      <c r="S152" s="687"/>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687"/>
      <c r="S153" s="687"/>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687"/>
      <c r="S154" s="687"/>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687"/>
      <c r="S155" s="687"/>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687"/>
      <c r="S156" s="687"/>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687"/>
      <c r="S157" s="687"/>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687"/>
      <c r="S158" s="687"/>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687"/>
      <c r="S159" s="687"/>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687"/>
      <c r="S160" s="687"/>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687"/>
      <c r="S161" s="687"/>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687"/>
      <c r="S162" s="687"/>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687"/>
      <c r="S163" s="687"/>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687"/>
      <c r="S164" s="687"/>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687"/>
      <c r="S165" s="687"/>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687"/>
      <c r="S166" s="687"/>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687"/>
      <c r="S167" s="687"/>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687"/>
      <c r="S168" s="687"/>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687"/>
      <c r="S169" s="687"/>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687"/>
      <c r="S170" s="687"/>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687"/>
      <c r="S171" s="687"/>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687"/>
      <c r="S172" s="687"/>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687"/>
      <c r="S173" s="687"/>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687"/>
      <c r="S174" s="687"/>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687"/>
      <c r="S175" s="687"/>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687"/>
      <c r="S176" s="687"/>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687"/>
      <c r="S177" s="687"/>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687"/>
      <c r="S178" s="687"/>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687"/>
      <c r="S179" s="687"/>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687"/>
      <c r="S180" s="687"/>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687"/>
      <c r="S181" s="687"/>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687"/>
      <c r="S182" s="687"/>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687"/>
      <c r="S183" s="687"/>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687"/>
      <c r="S184" s="687"/>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687"/>
      <c r="S185" s="687"/>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687"/>
      <c r="S186" s="687"/>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687"/>
      <c r="S187" s="687"/>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687"/>
      <c r="S188" s="687"/>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687"/>
      <c r="S189" s="687"/>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687"/>
      <c r="S190" s="687"/>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687"/>
      <c r="S191" s="687"/>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687"/>
      <c r="S192" s="687"/>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687"/>
      <c r="S193" s="687"/>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687"/>
      <c r="S194" s="687"/>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687"/>
      <c r="S195" s="687"/>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687"/>
      <c r="S196" s="687"/>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687"/>
      <c r="S197" s="687"/>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687"/>
      <c r="S198" s="687"/>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687"/>
      <c r="S199" s="687"/>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687"/>
      <c r="S200" s="687"/>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687"/>
      <c r="S201" s="687"/>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687"/>
      <c r="S202" s="687"/>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687"/>
      <c r="S203" s="687"/>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687"/>
      <c r="S204" s="687"/>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687"/>
      <c r="S205" s="687"/>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687"/>
      <c r="S206" s="687"/>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687"/>
      <c r="S207" s="687"/>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687"/>
      <c r="S208" s="687"/>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687"/>
      <c r="S209" s="687"/>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687"/>
      <c r="S210" s="687"/>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687"/>
      <c r="S211" s="687"/>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687"/>
      <c r="S212" s="687"/>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687"/>
      <c r="S213" s="687"/>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687"/>
      <c r="S214" s="687"/>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687"/>
      <c r="S215" s="687"/>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687"/>
      <c r="S216" s="687"/>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687"/>
      <c r="S217" s="687"/>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687"/>
      <c r="S218" s="687"/>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687"/>
      <c r="S219" s="687"/>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687"/>
      <c r="S220" s="687"/>
      <c r="T220" s="586"/>
      <c r="U220" s="586"/>
      <c r="V220" s="586"/>
      <c r="W220" s="586"/>
      <c r="X220" s="586"/>
      <c r="Y220" s="586"/>
      <c r="Z220" s="586"/>
    </row>
    <row r="221" spans="1:26" ht="15.75" customHeight="1">
      <c r="A221" s="586"/>
      <c r="B221" s="586"/>
      <c r="C221" s="586"/>
      <c r="D221" s="586"/>
      <c r="E221" s="586"/>
      <c r="F221" s="586"/>
      <c r="G221" s="586"/>
      <c r="H221" s="586"/>
      <c r="I221" s="586"/>
      <c r="J221" s="586"/>
      <c r="K221" s="586"/>
      <c r="L221" s="586"/>
      <c r="M221" s="586"/>
      <c r="N221" s="586"/>
      <c r="O221" s="586"/>
      <c r="P221" s="586"/>
      <c r="Q221" s="586"/>
      <c r="R221" s="687"/>
      <c r="S221" s="687"/>
      <c r="T221" s="586"/>
      <c r="U221" s="586"/>
      <c r="V221" s="586"/>
      <c r="W221" s="586"/>
      <c r="X221" s="586"/>
      <c r="Y221" s="586"/>
      <c r="Z221" s="586"/>
    </row>
    <row r="222" spans="1:26" ht="15.75" customHeight="1">
      <c r="A222" s="586"/>
      <c r="B222" s="586"/>
      <c r="C222" s="586"/>
      <c r="D222" s="586"/>
      <c r="E222" s="586"/>
      <c r="F222" s="586"/>
      <c r="G222" s="586"/>
      <c r="H222" s="586"/>
      <c r="I222" s="586"/>
      <c r="J222" s="586"/>
      <c r="K222" s="586"/>
      <c r="L222" s="586"/>
      <c r="M222" s="586"/>
      <c r="N222" s="586"/>
      <c r="O222" s="586"/>
      <c r="P222" s="586"/>
      <c r="Q222" s="586"/>
      <c r="R222" s="687"/>
      <c r="S222" s="687"/>
      <c r="T222" s="586"/>
      <c r="U222" s="586"/>
      <c r="V222" s="586"/>
      <c r="W222" s="586"/>
      <c r="X222" s="586"/>
      <c r="Y222" s="586"/>
      <c r="Z222" s="586"/>
    </row>
    <row r="223" spans="1:26" ht="15.75" customHeight="1">
      <c r="A223" s="586"/>
      <c r="B223" s="586"/>
      <c r="C223" s="586"/>
      <c r="D223" s="586"/>
      <c r="E223" s="586"/>
      <c r="F223" s="586"/>
      <c r="G223" s="586"/>
      <c r="H223" s="586"/>
      <c r="I223" s="586"/>
      <c r="J223" s="586"/>
      <c r="K223" s="586"/>
      <c r="L223" s="586"/>
      <c r="M223" s="586"/>
      <c r="N223" s="586"/>
      <c r="O223" s="586"/>
      <c r="P223" s="586"/>
      <c r="Q223" s="586"/>
      <c r="R223" s="687"/>
      <c r="S223" s="687"/>
      <c r="T223" s="586"/>
      <c r="U223" s="586"/>
      <c r="V223" s="586"/>
      <c r="W223" s="586"/>
      <c r="X223" s="586"/>
      <c r="Y223" s="586"/>
      <c r="Z223" s="586"/>
    </row>
    <row r="224" spans="1:26" ht="15.75" customHeight="1">
      <c r="A224" s="586"/>
      <c r="B224" s="586"/>
      <c r="C224" s="586"/>
      <c r="D224" s="586"/>
      <c r="E224" s="586"/>
      <c r="F224" s="586"/>
      <c r="G224" s="586"/>
      <c r="H224" s="586"/>
      <c r="I224" s="586"/>
      <c r="J224" s="586"/>
      <c r="K224" s="586"/>
      <c r="L224" s="586"/>
      <c r="M224" s="586"/>
      <c r="N224" s="586"/>
      <c r="O224" s="586"/>
      <c r="P224" s="586"/>
      <c r="Q224" s="586"/>
      <c r="R224" s="687"/>
      <c r="S224" s="687"/>
      <c r="T224" s="586"/>
      <c r="U224" s="586"/>
      <c r="V224" s="586"/>
      <c r="W224" s="586"/>
      <c r="X224" s="586"/>
      <c r="Y224" s="586"/>
      <c r="Z224" s="586"/>
    </row>
    <row r="225" spans="1:26" ht="15.75" customHeight="1">
      <c r="A225" s="586"/>
      <c r="B225" s="586"/>
      <c r="C225" s="586"/>
      <c r="D225" s="586"/>
      <c r="E225" s="586"/>
      <c r="F225" s="586"/>
      <c r="G225" s="586"/>
      <c r="H225" s="586"/>
      <c r="I225" s="586"/>
      <c r="J225" s="586"/>
      <c r="K225" s="586"/>
      <c r="L225" s="586"/>
      <c r="M225" s="586"/>
      <c r="N225" s="586"/>
      <c r="O225" s="586"/>
      <c r="P225" s="586"/>
      <c r="Q225" s="586"/>
      <c r="R225" s="687"/>
      <c r="S225" s="687"/>
      <c r="T225" s="586"/>
      <c r="U225" s="586"/>
      <c r="V225" s="586"/>
      <c r="W225" s="586"/>
      <c r="X225" s="586"/>
      <c r="Y225" s="586"/>
      <c r="Z225" s="586"/>
    </row>
    <row r="226" spans="1:26" ht="15.75" customHeight="1">
      <c r="A226" s="586"/>
      <c r="B226" s="586"/>
      <c r="C226" s="586"/>
      <c r="D226" s="586"/>
      <c r="E226" s="586"/>
      <c r="F226" s="586"/>
      <c r="G226" s="586"/>
      <c r="H226" s="586"/>
      <c r="I226" s="586"/>
      <c r="J226" s="586"/>
      <c r="K226" s="586"/>
      <c r="L226" s="586"/>
      <c r="M226" s="586"/>
      <c r="N226" s="586"/>
      <c r="O226" s="586"/>
      <c r="P226" s="586"/>
      <c r="Q226" s="586"/>
      <c r="R226" s="687"/>
      <c r="S226" s="687"/>
      <c r="T226" s="586"/>
      <c r="U226" s="586"/>
      <c r="V226" s="586"/>
      <c r="W226" s="586"/>
      <c r="X226" s="586"/>
      <c r="Y226" s="586"/>
      <c r="Z226" s="586"/>
    </row>
    <row r="227" spans="1:26" ht="15.75" customHeight="1">
      <c r="A227" s="586"/>
      <c r="B227" s="586"/>
      <c r="C227" s="586"/>
      <c r="D227" s="586"/>
      <c r="E227" s="586"/>
      <c r="F227" s="586"/>
      <c r="G227" s="586"/>
      <c r="H227" s="586"/>
      <c r="I227" s="586"/>
      <c r="J227" s="586"/>
      <c r="K227" s="586"/>
      <c r="L227" s="586"/>
      <c r="M227" s="586"/>
      <c r="N227" s="586"/>
      <c r="O227" s="586"/>
      <c r="P227" s="586"/>
      <c r="Q227" s="586"/>
      <c r="R227" s="687"/>
      <c r="S227" s="687"/>
      <c r="T227" s="586"/>
      <c r="U227" s="586"/>
      <c r="V227" s="586"/>
      <c r="W227" s="586"/>
      <c r="X227" s="586"/>
      <c r="Y227" s="586"/>
      <c r="Z227" s="586"/>
    </row>
    <row r="228" spans="1:26" ht="15.75" customHeight="1">
      <c r="A228" s="586"/>
      <c r="B228" s="586"/>
      <c r="C228" s="586"/>
      <c r="D228" s="586"/>
      <c r="E228" s="586"/>
      <c r="F228" s="586"/>
      <c r="G228" s="586"/>
      <c r="H228" s="586"/>
      <c r="I228" s="586"/>
      <c r="J228" s="586"/>
      <c r="K228" s="586"/>
      <c r="L228" s="586"/>
      <c r="M228" s="586"/>
      <c r="N228" s="586"/>
      <c r="O228" s="586"/>
      <c r="P228" s="586"/>
      <c r="Q228" s="586"/>
      <c r="R228" s="687"/>
      <c r="S228" s="687"/>
      <c r="T228" s="586"/>
      <c r="U228" s="586"/>
      <c r="V228" s="586"/>
      <c r="W228" s="586"/>
      <c r="X228" s="586"/>
      <c r="Y228" s="586"/>
      <c r="Z228" s="586"/>
    </row>
    <row r="229" spans="1:26" ht="15.75" customHeight="1">
      <c r="A229" s="586"/>
      <c r="B229" s="586"/>
      <c r="C229" s="586"/>
      <c r="D229" s="586"/>
      <c r="E229" s="586"/>
      <c r="F229" s="586"/>
      <c r="G229" s="586"/>
      <c r="H229" s="586"/>
      <c r="I229" s="586"/>
      <c r="J229" s="586"/>
      <c r="K229" s="586"/>
      <c r="L229" s="586"/>
      <c r="M229" s="586"/>
      <c r="N229" s="586"/>
      <c r="O229" s="586"/>
      <c r="P229" s="586"/>
      <c r="Q229" s="586"/>
      <c r="R229" s="687"/>
      <c r="S229" s="687"/>
      <c r="T229" s="586"/>
      <c r="U229" s="586"/>
      <c r="V229" s="586"/>
      <c r="W229" s="586"/>
      <c r="X229" s="586"/>
      <c r="Y229" s="586"/>
      <c r="Z229" s="586"/>
    </row>
    <row r="230" spans="1:26" ht="15.75" customHeight="1">
      <c r="A230" s="586"/>
      <c r="B230" s="586"/>
      <c r="C230" s="586"/>
      <c r="D230" s="586"/>
      <c r="E230" s="586"/>
      <c r="F230" s="586"/>
      <c r="G230" s="586"/>
      <c r="H230" s="586"/>
      <c r="I230" s="586"/>
      <c r="J230" s="586"/>
      <c r="K230" s="586"/>
      <c r="L230" s="586"/>
      <c r="M230" s="586"/>
      <c r="N230" s="586"/>
      <c r="O230" s="586"/>
      <c r="P230" s="586"/>
      <c r="Q230" s="586"/>
      <c r="R230" s="687"/>
      <c r="S230" s="687"/>
      <c r="T230" s="586"/>
      <c r="U230" s="586"/>
      <c r="V230" s="586"/>
      <c r="W230" s="586"/>
      <c r="X230" s="586"/>
      <c r="Y230" s="586"/>
      <c r="Z230" s="586"/>
    </row>
    <row r="231" spans="1:26" ht="15.75" customHeight="1">
      <c r="A231" s="586"/>
      <c r="B231" s="586"/>
      <c r="C231" s="586"/>
      <c r="D231" s="586"/>
      <c r="E231" s="586"/>
      <c r="F231" s="586"/>
      <c r="G231" s="586"/>
      <c r="H231" s="586"/>
      <c r="I231" s="586"/>
      <c r="J231" s="586"/>
      <c r="K231" s="586"/>
      <c r="L231" s="586"/>
      <c r="M231" s="586"/>
      <c r="N231" s="586"/>
      <c r="O231" s="586"/>
      <c r="P231" s="586"/>
      <c r="Q231" s="586"/>
      <c r="R231" s="687"/>
      <c r="S231" s="687"/>
      <c r="T231" s="586"/>
      <c r="U231" s="586"/>
      <c r="V231" s="586"/>
      <c r="W231" s="586"/>
      <c r="X231" s="586"/>
      <c r="Y231" s="586"/>
      <c r="Z231" s="586"/>
    </row>
    <row r="232" spans="1:26" ht="15.75" customHeight="1">
      <c r="A232" s="586"/>
      <c r="B232" s="586"/>
      <c r="C232" s="586"/>
      <c r="D232" s="586"/>
      <c r="E232" s="586"/>
      <c r="F232" s="586"/>
      <c r="G232" s="586"/>
      <c r="H232" s="586"/>
      <c r="I232" s="586"/>
      <c r="J232" s="586"/>
      <c r="K232" s="586"/>
      <c r="L232" s="586"/>
      <c r="M232" s="586"/>
      <c r="N232" s="586"/>
      <c r="O232" s="586"/>
      <c r="P232" s="586"/>
      <c r="Q232" s="586"/>
      <c r="R232" s="687"/>
      <c r="S232" s="687"/>
      <c r="T232" s="586"/>
      <c r="U232" s="586"/>
      <c r="V232" s="586"/>
      <c r="W232" s="586"/>
      <c r="X232" s="586"/>
      <c r="Y232" s="586"/>
      <c r="Z232" s="586"/>
    </row>
    <row r="233" spans="1:26" ht="15.75" customHeight="1">
      <c r="A233" s="586"/>
      <c r="B233" s="586"/>
      <c r="C233" s="586"/>
      <c r="D233" s="586"/>
      <c r="E233" s="586"/>
      <c r="F233" s="586"/>
      <c r="G233" s="586"/>
      <c r="H233" s="586"/>
      <c r="I233" s="586"/>
      <c r="J233" s="586"/>
      <c r="K233" s="586"/>
      <c r="L233" s="586"/>
      <c r="M233" s="586"/>
      <c r="N233" s="586"/>
      <c r="O233" s="586"/>
      <c r="P233" s="586"/>
      <c r="Q233" s="586"/>
      <c r="R233" s="687"/>
      <c r="S233" s="687"/>
      <c r="T233" s="586"/>
      <c r="U233" s="586"/>
      <c r="V233" s="586"/>
      <c r="W233" s="586"/>
      <c r="X233" s="586"/>
      <c r="Y233" s="586"/>
      <c r="Z233" s="586"/>
    </row>
    <row r="234" spans="1:26" ht="15.75" customHeight="1">
      <c r="A234" s="586"/>
      <c r="B234" s="586"/>
      <c r="C234" s="586"/>
      <c r="D234" s="586"/>
      <c r="E234" s="586"/>
      <c r="F234" s="586"/>
      <c r="G234" s="586"/>
      <c r="H234" s="586"/>
      <c r="I234" s="586"/>
      <c r="J234" s="586"/>
      <c r="K234" s="586"/>
      <c r="L234" s="586"/>
      <c r="M234" s="586"/>
      <c r="N234" s="586"/>
      <c r="O234" s="586"/>
      <c r="P234" s="586"/>
      <c r="Q234" s="586"/>
      <c r="R234" s="687"/>
      <c r="S234" s="687"/>
      <c r="T234" s="586"/>
      <c r="U234" s="586"/>
      <c r="V234" s="586"/>
      <c r="W234" s="586"/>
      <c r="X234" s="586"/>
      <c r="Y234" s="586"/>
      <c r="Z234" s="586"/>
    </row>
    <row r="235" spans="1:26" ht="15.75" customHeight="1">
      <c r="A235" s="586"/>
      <c r="B235" s="586"/>
      <c r="C235" s="586"/>
      <c r="D235" s="586"/>
      <c r="E235" s="586"/>
      <c r="F235" s="586"/>
      <c r="G235" s="586"/>
      <c r="H235" s="586"/>
      <c r="I235" s="586"/>
      <c r="J235" s="586"/>
      <c r="K235" s="586"/>
      <c r="L235" s="586"/>
      <c r="M235" s="586"/>
      <c r="N235" s="586"/>
      <c r="O235" s="586"/>
      <c r="P235" s="586"/>
      <c r="Q235" s="586"/>
      <c r="R235" s="687"/>
      <c r="S235" s="687"/>
      <c r="T235" s="586"/>
      <c r="U235" s="586"/>
      <c r="V235" s="586"/>
      <c r="W235" s="586"/>
      <c r="X235" s="586"/>
      <c r="Y235" s="586"/>
      <c r="Z235" s="586"/>
    </row>
    <row r="236" spans="1:26" ht="15.75" customHeight="1">
      <c r="A236" s="586"/>
      <c r="B236" s="586"/>
      <c r="C236" s="586"/>
      <c r="D236" s="586"/>
      <c r="E236" s="586"/>
      <c r="F236" s="586"/>
      <c r="G236" s="586"/>
      <c r="H236" s="586"/>
      <c r="I236" s="586"/>
      <c r="J236" s="586"/>
      <c r="K236" s="586"/>
      <c r="L236" s="586"/>
      <c r="M236" s="586"/>
      <c r="N236" s="586"/>
      <c r="O236" s="586"/>
      <c r="P236" s="586"/>
      <c r="Q236" s="586"/>
      <c r="R236" s="687"/>
      <c r="S236" s="687"/>
      <c r="T236" s="586"/>
      <c r="U236" s="586"/>
      <c r="V236" s="586"/>
      <c r="W236" s="586"/>
      <c r="X236" s="586"/>
      <c r="Y236" s="586"/>
      <c r="Z236" s="586"/>
    </row>
    <row r="237" spans="1:26" ht="15.75" customHeight="1">
      <c r="A237" s="586"/>
      <c r="B237" s="586"/>
      <c r="C237" s="586"/>
      <c r="D237" s="586"/>
      <c r="E237" s="586"/>
      <c r="F237" s="586"/>
      <c r="G237" s="586"/>
      <c r="H237" s="586"/>
      <c r="I237" s="586"/>
      <c r="J237" s="586"/>
      <c r="K237" s="586"/>
      <c r="L237" s="586"/>
      <c r="M237" s="586"/>
      <c r="N237" s="586"/>
      <c r="O237" s="586"/>
      <c r="P237" s="586"/>
      <c r="Q237" s="586"/>
      <c r="R237" s="687"/>
      <c r="S237" s="687"/>
      <c r="T237" s="586"/>
      <c r="U237" s="586"/>
      <c r="V237" s="586"/>
      <c r="W237" s="586"/>
      <c r="X237" s="586"/>
      <c r="Y237" s="586"/>
      <c r="Z237" s="586"/>
    </row>
    <row r="238" spans="1:26" ht="15.75" customHeight="1">
      <c r="A238" s="586"/>
      <c r="B238" s="586"/>
      <c r="C238" s="586"/>
      <c r="D238" s="586"/>
      <c r="E238" s="586"/>
      <c r="F238" s="586"/>
      <c r="G238" s="586"/>
      <c r="H238" s="586"/>
      <c r="I238" s="586"/>
      <c r="J238" s="586"/>
      <c r="K238" s="586"/>
      <c r="L238" s="586"/>
      <c r="M238" s="586"/>
      <c r="N238" s="586"/>
      <c r="O238" s="586"/>
      <c r="P238" s="586"/>
      <c r="Q238" s="586"/>
      <c r="R238" s="687"/>
      <c r="S238" s="687"/>
      <c r="T238" s="586"/>
      <c r="U238" s="586"/>
      <c r="V238" s="586"/>
      <c r="W238" s="586"/>
      <c r="X238" s="586"/>
      <c r="Y238" s="586"/>
      <c r="Z238" s="586"/>
    </row>
    <row r="239" spans="1:26" ht="15.75" customHeight="1">
      <c r="A239" s="586"/>
      <c r="B239" s="586"/>
      <c r="C239" s="586"/>
      <c r="D239" s="586"/>
      <c r="E239" s="586"/>
      <c r="F239" s="586"/>
      <c r="G239" s="586"/>
      <c r="H239" s="586"/>
      <c r="I239" s="586"/>
      <c r="J239" s="586"/>
      <c r="K239" s="586"/>
      <c r="L239" s="586"/>
      <c r="M239" s="586"/>
      <c r="N239" s="586"/>
      <c r="O239" s="586"/>
      <c r="P239" s="586"/>
      <c r="Q239" s="586"/>
      <c r="R239" s="687"/>
      <c r="S239" s="687"/>
      <c r="T239" s="586"/>
      <c r="U239" s="586"/>
      <c r="V239" s="586"/>
      <c r="W239" s="586"/>
      <c r="X239" s="586"/>
      <c r="Y239" s="586"/>
      <c r="Z239" s="586"/>
    </row>
    <row r="240" spans="1:26" ht="15.75" customHeight="1">
      <c r="A240" s="586"/>
      <c r="B240" s="586"/>
      <c r="C240" s="586"/>
      <c r="D240" s="586"/>
      <c r="E240" s="586"/>
      <c r="F240" s="586"/>
      <c r="G240" s="586"/>
      <c r="H240" s="586"/>
      <c r="I240" s="586"/>
      <c r="J240" s="586"/>
      <c r="K240" s="586"/>
      <c r="L240" s="586"/>
      <c r="M240" s="586"/>
      <c r="N240" s="586"/>
      <c r="O240" s="586"/>
      <c r="P240" s="586"/>
      <c r="Q240" s="586"/>
      <c r="R240" s="687"/>
      <c r="S240" s="687"/>
      <c r="T240" s="586"/>
      <c r="U240" s="586"/>
      <c r="V240" s="586"/>
      <c r="W240" s="586"/>
      <c r="X240" s="586"/>
      <c r="Y240" s="586"/>
      <c r="Z240" s="586"/>
    </row>
    <row r="241" spans="1:26" ht="15.75" customHeight="1">
      <c r="A241" s="586"/>
      <c r="B241" s="586"/>
      <c r="C241" s="586"/>
      <c r="D241" s="586"/>
      <c r="E241" s="586"/>
      <c r="F241" s="586"/>
      <c r="G241" s="586"/>
      <c r="H241" s="586"/>
      <c r="I241" s="586"/>
      <c r="J241" s="586"/>
      <c r="K241" s="586"/>
      <c r="L241" s="586"/>
      <c r="M241" s="586"/>
      <c r="N241" s="586"/>
      <c r="O241" s="586"/>
      <c r="P241" s="586"/>
      <c r="Q241" s="586"/>
      <c r="R241" s="687"/>
      <c r="S241" s="687"/>
      <c r="T241" s="586"/>
      <c r="U241" s="586"/>
      <c r="V241" s="586"/>
      <c r="W241" s="586"/>
      <c r="X241" s="586"/>
      <c r="Y241" s="586"/>
      <c r="Z241" s="586"/>
    </row>
    <row r="242" spans="1:26" ht="15.75" customHeight="1">
      <c r="A242" s="586"/>
      <c r="B242" s="586"/>
      <c r="C242" s="586"/>
      <c r="D242" s="586"/>
      <c r="E242" s="586"/>
      <c r="F242" s="586"/>
      <c r="G242" s="586"/>
      <c r="H242" s="586"/>
      <c r="I242" s="586"/>
      <c r="J242" s="586"/>
      <c r="K242" s="586"/>
      <c r="L242" s="586"/>
      <c r="M242" s="586"/>
      <c r="N242" s="586"/>
      <c r="O242" s="586"/>
      <c r="P242" s="586"/>
      <c r="Q242" s="586"/>
      <c r="R242" s="687"/>
      <c r="S242" s="687"/>
      <c r="T242" s="586"/>
      <c r="U242" s="586"/>
      <c r="V242" s="586"/>
      <c r="W242" s="586"/>
      <c r="X242" s="586"/>
      <c r="Y242" s="586"/>
      <c r="Z242" s="586"/>
    </row>
    <row r="243" spans="1:26" ht="15.75" customHeight="1">
      <c r="A243" s="586"/>
      <c r="B243" s="586"/>
      <c r="C243" s="586"/>
      <c r="D243" s="586"/>
      <c r="E243" s="586"/>
      <c r="F243" s="586"/>
      <c r="G243" s="586"/>
      <c r="H243" s="586"/>
      <c r="I243" s="586"/>
      <c r="J243" s="586"/>
      <c r="K243" s="586"/>
      <c r="L243" s="586"/>
      <c r="M243" s="586"/>
      <c r="N243" s="586"/>
      <c r="O243" s="586"/>
      <c r="P243" s="586"/>
      <c r="Q243" s="586"/>
      <c r="R243" s="687"/>
      <c r="S243" s="687"/>
      <c r="T243" s="586"/>
      <c r="U243" s="586"/>
      <c r="V243" s="586"/>
      <c r="W243" s="586"/>
      <c r="X243" s="586"/>
      <c r="Y243" s="586"/>
      <c r="Z243" s="586"/>
    </row>
    <row r="244" spans="1:26" ht="15.75" customHeight="1">
      <c r="A244" s="586"/>
      <c r="B244" s="586"/>
      <c r="C244" s="586"/>
      <c r="D244" s="586"/>
      <c r="E244" s="586"/>
      <c r="F244" s="586"/>
      <c r="G244" s="586"/>
      <c r="H244" s="586"/>
      <c r="I244" s="586"/>
      <c r="J244" s="586"/>
      <c r="K244" s="586"/>
      <c r="L244" s="586"/>
      <c r="M244" s="586"/>
      <c r="N244" s="586"/>
      <c r="O244" s="586"/>
      <c r="P244" s="586"/>
      <c r="Q244" s="586"/>
      <c r="R244" s="687"/>
      <c r="S244" s="687"/>
      <c r="T244" s="586"/>
      <c r="U244" s="586"/>
      <c r="V244" s="586"/>
      <c r="W244" s="586"/>
      <c r="X244" s="586"/>
      <c r="Y244" s="586"/>
      <c r="Z244" s="586"/>
    </row>
    <row r="245" spans="1:26" ht="15.75" customHeight="1">
      <c r="A245" s="586"/>
      <c r="B245" s="586"/>
      <c r="C245" s="586"/>
      <c r="D245" s="586"/>
      <c r="E245" s="586"/>
      <c r="F245" s="586"/>
      <c r="G245" s="586"/>
      <c r="H245" s="586"/>
      <c r="I245" s="586"/>
      <c r="J245" s="586"/>
      <c r="K245" s="586"/>
      <c r="L245" s="586"/>
      <c r="M245" s="586"/>
      <c r="N245" s="586"/>
      <c r="O245" s="586"/>
      <c r="P245" s="586"/>
      <c r="Q245" s="586"/>
      <c r="R245" s="687"/>
      <c r="S245" s="687"/>
      <c r="T245" s="586"/>
      <c r="U245" s="586"/>
      <c r="V245" s="586"/>
      <c r="W245" s="586"/>
      <c r="X245" s="586"/>
      <c r="Y245" s="586"/>
      <c r="Z245" s="586"/>
    </row>
    <row r="246" spans="1:26" ht="15.75" customHeight="1">
      <c r="A246" s="586"/>
      <c r="B246" s="586"/>
      <c r="C246" s="586"/>
      <c r="D246" s="586"/>
      <c r="E246" s="586"/>
      <c r="F246" s="586"/>
      <c r="G246" s="586"/>
      <c r="H246" s="586"/>
      <c r="I246" s="586"/>
      <c r="J246" s="586"/>
      <c r="K246" s="586"/>
      <c r="L246" s="586"/>
      <c r="M246" s="586"/>
      <c r="N246" s="586"/>
      <c r="O246" s="586"/>
      <c r="P246" s="586"/>
      <c r="Q246" s="586"/>
      <c r="R246" s="687"/>
      <c r="S246" s="687"/>
      <c r="T246" s="586"/>
      <c r="U246" s="586"/>
      <c r="V246" s="586"/>
      <c r="W246" s="586"/>
      <c r="X246" s="586"/>
      <c r="Y246" s="586"/>
      <c r="Z246" s="586"/>
    </row>
    <row r="247" spans="1:26" ht="15.75" customHeight="1">
      <c r="A247" s="586"/>
      <c r="B247" s="586"/>
      <c r="C247" s="586"/>
      <c r="D247" s="586"/>
      <c r="E247" s="586"/>
      <c r="F247" s="586"/>
      <c r="G247" s="586"/>
      <c r="H247" s="586"/>
      <c r="I247" s="586"/>
      <c r="J247" s="586"/>
      <c r="K247" s="586"/>
      <c r="L247" s="586"/>
      <c r="M247" s="586"/>
      <c r="N247" s="586"/>
      <c r="O247" s="586"/>
      <c r="P247" s="586"/>
      <c r="Q247" s="586"/>
      <c r="R247" s="687"/>
      <c r="S247" s="687"/>
      <c r="T247" s="586"/>
      <c r="U247" s="586"/>
      <c r="V247" s="586"/>
      <c r="W247" s="586"/>
      <c r="X247" s="586"/>
      <c r="Y247" s="586"/>
      <c r="Z247" s="586"/>
    </row>
    <row r="248" spans="1:26" ht="15.75" customHeight="1">
      <c r="A248" s="586"/>
      <c r="B248" s="586"/>
      <c r="C248" s="586"/>
      <c r="D248" s="586"/>
      <c r="E248" s="586"/>
      <c r="F248" s="586"/>
      <c r="G248" s="586"/>
      <c r="H248" s="586"/>
      <c r="I248" s="586"/>
      <c r="J248" s="586"/>
      <c r="K248" s="586"/>
      <c r="L248" s="586"/>
      <c r="M248" s="586"/>
      <c r="N248" s="586"/>
      <c r="O248" s="586"/>
      <c r="P248" s="586"/>
      <c r="Q248" s="586"/>
      <c r="R248" s="687"/>
      <c r="S248" s="687"/>
      <c r="T248" s="586"/>
      <c r="U248" s="586"/>
      <c r="V248" s="586"/>
      <c r="W248" s="586"/>
      <c r="X248" s="586"/>
      <c r="Y248" s="586"/>
      <c r="Z248" s="586"/>
    </row>
    <row r="249" spans="1:26" ht="15.75" customHeight="1">
      <c r="A249" s="586"/>
      <c r="B249" s="586"/>
      <c r="C249" s="586"/>
      <c r="D249" s="586"/>
      <c r="E249" s="586"/>
      <c r="F249" s="586"/>
      <c r="G249" s="586"/>
      <c r="H249" s="586"/>
      <c r="I249" s="586"/>
      <c r="J249" s="586"/>
      <c r="K249" s="586"/>
      <c r="L249" s="586"/>
      <c r="M249" s="586"/>
      <c r="N249" s="586"/>
      <c r="O249" s="586"/>
      <c r="P249" s="586"/>
      <c r="Q249" s="586"/>
      <c r="R249" s="687"/>
      <c r="S249" s="687"/>
      <c r="T249" s="586"/>
      <c r="U249" s="586"/>
      <c r="V249" s="586"/>
      <c r="W249" s="586"/>
      <c r="X249" s="586"/>
      <c r="Y249" s="586"/>
      <c r="Z249" s="586"/>
    </row>
    <row r="250" spans="1:26" ht="15.75" customHeight="1">
      <c r="A250" s="586"/>
      <c r="B250" s="586"/>
      <c r="C250" s="586"/>
      <c r="D250" s="586"/>
      <c r="E250" s="586"/>
      <c r="F250" s="586"/>
      <c r="G250" s="586"/>
      <c r="H250" s="586"/>
      <c r="I250" s="586"/>
      <c r="J250" s="586"/>
      <c r="K250" s="586"/>
      <c r="L250" s="586"/>
      <c r="M250" s="586"/>
      <c r="N250" s="586"/>
      <c r="O250" s="586"/>
      <c r="P250" s="586"/>
      <c r="Q250" s="586"/>
      <c r="R250" s="687"/>
      <c r="S250" s="687"/>
      <c r="T250" s="586"/>
      <c r="U250" s="586"/>
      <c r="V250" s="586"/>
      <c r="W250" s="586"/>
      <c r="X250" s="586"/>
      <c r="Y250" s="586"/>
      <c r="Z250" s="586"/>
    </row>
    <row r="251" spans="1:26" ht="15.75" customHeight="1">
      <c r="A251" s="586"/>
      <c r="B251" s="586"/>
      <c r="C251" s="586"/>
      <c r="D251" s="586"/>
      <c r="E251" s="586"/>
      <c r="F251" s="586"/>
      <c r="G251" s="586"/>
      <c r="H251" s="586"/>
      <c r="I251" s="586"/>
      <c r="J251" s="586"/>
      <c r="K251" s="586"/>
      <c r="L251" s="586"/>
      <c r="M251" s="586"/>
      <c r="N251" s="586"/>
      <c r="O251" s="586"/>
      <c r="P251" s="586"/>
      <c r="Q251" s="586"/>
      <c r="R251" s="687"/>
      <c r="S251" s="687"/>
      <c r="T251" s="586"/>
      <c r="U251" s="586"/>
      <c r="V251" s="586"/>
      <c r="W251" s="586"/>
      <c r="X251" s="586"/>
      <c r="Y251" s="586"/>
      <c r="Z251" s="586"/>
    </row>
    <row r="252" spans="1:26" ht="15.75" customHeight="1">
      <c r="A252" s="586"/>
      <c r="B252" s="586"/>
      <c r="C252" s="586"/>
      <c r="D252" s="586"/>
      <c r="E252" s="586"/>
      <c r="F252" s="586"/>
      <c r="G252" s="586"/>
      <c r="H252" s="586"/>
      <c r="I252" s="586"/>
      <c r="J252" s="586"/>
      <c r="K252" s="586"/>
      <c r="L252" s="586"/>
      <c r="M252" s="586"/>
      <c r="N252" s="586"/>
      <c r="O252" s="586"/>
      <c r="P252" s="586"/>
      <c r="Q252" s="586"/>
      <c r="R252" s="687"/>
      <c r="S252" s="687"/>
      <c r="T252" s="586"/>
      <c r="U252" s="586"/>
      <c r="V252" s="586"/>
      <c r="W252" s="586"/>
      <c r="X252" s="586"/>
      <c r="Y252" s="586"/>
      <c r="Z252" s="586"/>
    </row>
    <row r="253" spans="1:26" ht="15.75" customHeight="1">
      <c r="A253" s="586"/>
      <c r="B253" s="586"/>
      <c r="C253" s="586"/>
      <c r="D253" s="586"/>
      <c r="E253" s="586"/>
      <c r="F253" s="586"/>
      <c r="G253" s="586"/>
      <c r="H253" s="586"/>
      <c r="I253" s="586"/>
      <c r="J253" s="586"/>
      <c r="K253" s="586"/>
      <c r="L253" s="586"/>
      <c r="M253" s="586"/>
      <c r="N253" s="586"/>
      <c r="O253" s="586"/>
      <c r="P253" s="586"/>
      <c r="Q253" s="586"/>
      <c r="R253" s="687"/>
      <c r="S253" s="687"/>
      <c r="T253" s="586"/>
      <c r="U253" s="586"/>
      <c r="V253" s="586"/>
      <c r="W253" s="586"/>
      <c r="X253" s="586"/>
      <c r="Y253" s="586"/>
      <c r="Z253" s="586"/>
    </row>
    <row r="254" spans="1:26" ht="15.75" customHeight="1">
      <c r="A254" s="586"/>
      <c r="B254" s="586"/>
      <c r="C254" s="586"/>
      <c r="D254" s="586"/>
      <c r="E254" s="586"/>
      <c r="F254" s="586"/>
      <c r="G254" s="586"/>
      <c r="H254" s="586"/>
      <c r="I254" s="586"/>
      <c r="J254" s="586"/>
      <c r="K254" s="586"/>
      <c r="L254" s="586"/>
      <c r="M254" s="586"/>
      <c r="N254" s="586"/>
      <c r="O254" s="586"/>
      <c r="P254" s="586"/>
      <c r="Q254" s="586"/>
      <c r="R254" s="687"/>
      <c r="S254" s="687"/>
      <c r="T254" s="586"/>
      <c r="U254" s="586"/>
      <c r="V254" s="586"/>
      <c r="W254" s="586"/>
      <c r="X254" s="586"/>
      <c r="Y254" s="586"/>
      <c r="Z254" s="586"/>
    </row>
    <row r="255" spans="1:26" ht="15.75" customHeight="1">
      <c r="A255" s="586"/>
      <c r="B255" s="586"/>
      <c r="C255" s="586"/>
      <c r="D255" s="586"/>
      <c r="E255" s="586"/>
      <c r="F255" s="586"/>
      <c r="G255" s="586"/>
      <c r="H255" s="586"/>
      <c r="I255" s="586"/>
      <c r="J255" s="586"/>
      <c r="K255" s="586"/>
      <c r="L255" s="586"/>
      <c r="M255" s="586"/>
      <c r="N255" s="586"/>
      <c r="O255" s="586"/>
      <c r="P255" s="586"/>
      <c r="Q255" s="586"/>
      <c r="R255" s="687"/>
      <c r="S255" s="687"/>
      <c r="T255" s="586"/>
      <c r="U255" s="586"/>
      <c r="V255" s="586"/>
      <c r="W255" s="586"/>
      <c r="X255" s="586"/>
      <c r="Y255" s="586"/>
      <c r="Z255" s="586"/>
    </row>
    <row r="256" spans="1:26" ht="15.75" customHeight="1">
      <c r="A256" s="586"/>
      <c r="B256" s="586"/>
      <c r="C256" s="586"/>
      <c r="D256" s="586"/>
      <c r="E256" s="586"/>
      <c r="F256" s="586"/>
      <c r="G256" s="586"/>
      <c r="H256" s="586"/>
      <c r="I256" s="586"/>
      <c r="J256" s="586"/>
      <c r="K256" s="586"/>
      <c r="L256" s="586"/>
      <c r="M256" s="586"/>
      <c r="N256" s="586"/>
      <c r="O256" s="586"/>
      <c r="P256" s="586"/>
      <c r="Q256" s="586"/>
      <c r="R256" s="687"/>
      <c r="S256" s="687"/>
      <c r="T256" s="586"/>
      <c r="U256" s="586"/>
      <c r="V256" s="586"/>
      <c r="W256" s="586"/>
      <c r="X256" s="586"/>
      <c r="Y256" s="586"/>
      <c r="Z256" s="586"/>
    </row>
    <row r="257" spans="1:26" ht="15.75" customHeight="1">
      <c r="A257" s="586"/>
      <c r="B257" s="586"/>
      <c r="C257" s="586"/>
      <c r="D257" s="586"/>
      <c r="E257" s="586"/>
      <c r="F257" s="586"/>
      <c r="G257" s="586"/>
      <c r="H257" s="586"/>
      <c r="I257" s="586"/>
      <c r="J257" s="586"/>
      <c r="K257" s="586"/>
      <c r="L257" s="586"/>
      <c r="M257" s="586"/>
      <c r="N257" s="586"/>
      <c r="O257" s="586"/>
      <c r="P257" s="586"/>
      <c r="Q257" s="586"/>
      <c r="R257" s="687"/>
      <c r="S257" s="687"/>
      <c r="T257" s="586"/>
      <c r="U257" s="586"/>
      <c r="V257" s="586"/>
      <c r="W257" s="586"/>
      <c r="X257" s="586"/>
      <c r="Y257" s="586"/>
      <c r="Z257" s="586"/>
    </row>
    <row r="258" spans="1:26" ht="15.75" customHeight="1">
      <c r="A258" s="586"/>
      <c r="B258" s="586"/>
      <c r="C258" s="586"/>
      <c r="D258" s="586"/>
      <c r="E258" s="586"/>
      <c r="F258" s="586"/>
      <c r="G258" s="586"/>
      <c r="H258" s="586"/>
      <c r="I258" s="586"/>
      <c r="J258" s="586"/>
      <c r="K258" s="586"/>
      <c r="L258" s="586"/>
      <c r="M258" s="586"/>
      <c r="N258" s="586"/>
      <c r="O258" s="586"/>
      <c r="P258" s="586"/>
      <c r="Q258" s="586"/>
      <c r="R258" s="687"/>
      <c r="S258" s="687"/>
      <c r="T258" s="586"/>
      <c r="U258" s="586"/>
      <c r="V258" s="586"/>
      <c r="W258" s="586"/>
      <c r="X258" s="586"/>
      <c r="Y258" s="586"/>
      <c r="Z258" s="586"/>
    </row>
    <row r="259" spans="1:26" ht="15.75" customHeight="1">
      <c r="A259" s="586"/>
      <c r="B259" s="586"/>
      <c r="C259" s="586"/>
      <c r="D259" s="586"/>
      <c r="E259" s="586"/>
      <c r="F259" s="586"/>
      <c r="G259" s="586"/>
      <c r="H259" s="586"/>
      <c r="I259" s="586"/>
      <c r="J259" s="586"/>
      <c r="K259" s="586"/>
      <c r="L259" s="586"/>
      <c r="M259" s="586"/>
      <c r="N259" s="586"/>
      <c r="O259" s="586"/>
      <c r="P259" s="586"/>
      <c r="Q259" s="586"/>
      <c r="R259" s="687"/>
      <c r="S259" s="687"/>
      <c r="T259" s="586"/>
      <c r="U259" s="586"/>
      <c r="V259" s="586"/>
      <c r="W259" s="586"/>
      <c r="X259" s="586"/>
      <c r="Y259" s="586"/>
      <c r="Z259" s="586"/>
    </row>
    <row r="260" spans="1:26" ht="15.75" customHeight="1">
      <c r="A260" s="586"/>
      <c r="B260" s="586"/>
      <c r="C260" s="586"/>
      <c r="D260" s="586"/>
      <c r="E260" s="586"/>
      <c r="F260" s="586"/>
      <c r="G260" s="586"/>
      <c r="H260" s="586"/>
      <c r="I260" s="586"/>
      <c r="J260" s="586"/>
      <c r="K260" s="586"/>
      <c r="L260" s="586"/>
      <c r="M260" s="586"/>
      <c r="N260" s="586"/>
      <c r="O260" s="586"/>
      <c r="P260" s="586"/>
      <c r="Q260" s="586"/>
      <c r="R260" s="687"/>
      <c r="S260" s="687"/>
      <c r="T260" s="586"/>
      <c r="U260" s="586"/>
      <c r="V260" s="586"/>
      <c r="W260" s="586"/>
      <c r="X260" s="586"/>
      <c r="Y260" s="586"/>
      <c r="Z260" s="586"/>
    </row>
    <row r="261" spans="1:26" ht="15.75" customHeight="1">
      <c r="A261" s="586"/>
      <c r="B261" s="586"/>
      <c r="C261" s="586"/>
      <c r="D261" s="586"/>
      <c r="E261" s="586"/>
      <c r="F261" s="586"/>
      <c r="G261" s="586"/>
      <c r="H261" s="586"/>
      <c r="I261" s="586"/>
      <c r="J261" s="586"/>
      <c r="K261" s="586"/>
      <c r="L261" s="586"/>
      <c r="M261" s="586"/>
      <c r="N261" s="586"/>
      <c r="O261" s="586"/>
      <c r="P261" s="586"/>
      <c r="Q261" s="586"/>
      <c r="R261" s="687"/>
      <c r="S261" s="687"/>
      <c r="T261" s="586"/>
      <c r="U261" s="586"/>
      <c r="V261" s="586"/>
      <c r="W261" s="586"/>
      <c r="X261" s="586"/>
      <c r="Y261" s="586"/>
      <c r="Z261" s="586"/>
    </row>
    <row r="262" spans="1:26" ht="15.75" customHeight="1">
      <c r="A262" s="586"/>
      <c r="B262" s="586"/>
      <c r="C262" s="586"/>
      <c r="D262" s="586"/>
      <c r="E262" s="586"/>
      <c r="F262" s="586"/>
      <c r="G262" s="586"/>
      <c r="H262" s="586"/>
      <c r="I262" s="586"/>
      <c r="J262" s="586"/>
      <c r="K262" s="586"/>
      <c r="L262" s="586"/>
      <c r="M262" s="586"/>
      <c r="N262" s="586"/>
      <c r="O262" s="586"/>
      <c r="P262" s="586"/>
      <c r="Q262" s="586"/>
      <c r="R262" s="687"/>
      <c r="S262" s="687"/>
      <c r="T262" s="586"/>
      <c r="U262" s="586"/>
      <c r="V262" s="586"/>
      <c r="W262" s="586"/>
      <c r="X262" s="586"/>
      <c r="Y262" s="586"/>
      <c r="Z262" s="586"/>
    </row>
    <row r="263" spans="1:26" ht="15.75" customHeight="1">
      <c r="A263" s="586"/>
      <c r="B263" s="586"/>
      <c r="C263" s="586"/>
      <c r="D263" s="586"/>
      <c r="E263" s="586"/>
      <c r="F263" s="586"/>
      <c r="G263" s="586"/>
      <c r="H263" s="586"/>
      <c r="I263" s="586"/>
      <c r="J263" s="586"/>
      <c r="K263" s="586"/>
      <c r="L263" s="586"/>
      <c r="M263" s="586"/>
      <c r="N263" s="586"/>
      <c r="O263" s="586"/>
      <c r="P263" s="586"/>
      <c r="Q263" s="586"/>
      <c r="R263" s="687"/>
      <c r="S263" s="687"/>
      <c r="T263" s="586"/>
      <c r="U263" s="586"/>
      <c r="V263" s="586"/>
      <c r="W263" s="586"/>
      <c r="X263" s="586"/>
      <c r="Y263" s="586"/>
      <c r="Z263" s="586"/>
    </row>
    <row r="264" spans="1:26" ht="15.75" customHeight="1">
      <c r="A264" s="586"/>
      <c r="B264" s="586"/>
      <c r="C264" s="586"/>
      <c r="D264" s="586"/>
      <c r="E264" s="586"/>
      <c r="F264" s="586"/>
      <c r="G264" s="586"/>
      <c r="H264" s="586"/>
      <c r="I264" s="586"/>
      <c r="J264" s="586"/>
      <c r="K264" s="586"/>
      <c r="L264" s="586"/>
      <c r="M264" s="586"/>
      <c r="N264" s="586"/>
      <c r="O264" s="586"/>
      <c r="P264" s="586"/>
      <c r="Q264" s="586"/>
      <c r="R264" s="687"/>
      <c r="S264" s="687"/>
      <c r="T264" s="586"/>
      <c r="U264" s="586"/>
      <c r="V264" s="586"/>
      <c r="W264" s="586"/>
      <c r="X264" s="586"/>
      <c r="Y264" s="586"/>
      <c r="Z264" s="586"/>
    </row>
    <row r="265" spans="1:26" ht="15.75" customHeight="1">
      <c r="A265" s="586"/>
      <c r="B265" s="586"/>
      <c r="C265" s="586"/>
      <c r="D265" s="586"/>
      <c r="E265" s="586"/>
      <c r="F265" s="586"/>
      <c r="G265" s="586"/>
      <c r="H265" s="586"/>
      <c r="I265" s="586"/>
      <c r="J265" s="586"/>
      <c r="K265" s="586"/>
      <c r="L265" s="586"/>
      <c r="M265" s="586"/>
      <c r="N265" s="586"/>
      <c r="O265" s="586"/>
      <c r="P265" s="586"/>
      <c r="Q265" s="586"/>
      <c r="R265" s="687"/>
      <c r="S265" s="687"/>
      <c r="T265" s="586"/>
      <c r="U265" s="586"/>
      <c r="V265" s="586"/>
      <c r="W265" s="586"/>
      <c r="X265" s="586"/>
      <c r="Y265" s="586"/>
      <c r="Z265" s="586"/>
    </row>
    <row r="266" spans="1:26" ht="15.75" customHeight="1">
      <c r="A266" s="586"/>
      <c r="B266" s="586"/>
      <c r="C266" s="586"/>
      <c r="D266" s="586"/>
      <c r="E266" s="586"/>
      <c r="F266" s="586"/>
      <c r="G266" s="586"/>
      <c r="H266" s="586"/>
      <c r="I266" s="586"/>
      <c r="J266" s="586"/>
      <c r="K266" s="586"/>
      <c r="L266" s="586"/>
      <c r="M266" s="586"/>
      <c r="N266" s="586"/>
      <c r="O266" s="586"/>
      <c r="P266" s="586"/>
      <c r="Q266" s="586"/>
      <c r="R266" s="687"/>
      <c r="S266" s="687"/>
      <c r="T266" s="586"/>
      <c r="U266" s="586"/>
      <c r="V266" s="586"/>
      <c r="W266" s="586"/>
      <c r="X266" s="586"/>
      <c r="Y266" s="586"/>
      <c r="Z266" s="586"/>
    </row>
    <row r="267" spans="1:26" ht="15.75" customHeight="1">
      <c r="A267" s="586"/>
      <c r="B267" s="586"/>
      <c r="C267" s="586"/>
      <c r="D267" s="586"/>
      <c r="E267" s="586"/>
      <c r="F267" s="586"/>
      <c r="G267" s="586"/>
      <c r="H267" s="586"/>
      <c r="I267" s="586"/>
      <c r="J267" s="586"/>
      <c r="K267" s="586"/>
      <c r="L267" s="586"/>
      <c r="M267" s="586"/>
      <c r="N267" s="586"/>
      <c r="O267" s="586"/>
      <c r="P267" s="586"/>
      <c r="Q267" s="586"/>
      <c r="R267" s="687"/>
      <c r="S267" s="687"/>
      <c r="T267" s="586"/>
      <c r="U267" s="586"/>
      <c r="V267" s="586"/>
      <c r="W267" s="586"/>
      <c r="X267" s="586"/>
      <c r="Y267" s="586"/>
      <c r="Z267" s="586"/>
    </row>
    <row r="268" spans="1:26" ht="15.75" customHeight="1">
      <c r="A268" s="586"/>
      <c r="B268" s="586"/>
      <c r="C268" s="586"/>
      <c r="D268" s="586"/>
      <c r="E268" s="586"/>
      <c r="F268" s="586"/>
      <c r="G268" s="586"/>
      <c r="H268" s="586"/>
      <c r="I268" s="586"/>
      <c r="J268" s="586"/>
      <c r="K268" s="586"/>
      <c r="L268" s="586"/>
      <c r="M268" s="586"/>
      <c r="N268" s="586"/>
      <c r="O268" s="586"/>
      <c r="P268" s="586"/>
      <c r="Q268" s="586"/>
      <c r="R268" s="687"/>
      <c r="S268" s="687"/>
      <c r="T268" s="586"/>
      <c r="U268" s="586"/>
      <c r="V268" s="586"/>
      <c r="W268" s="586"/>
      <c r="X268" s="586"/>
      <c r="Y268" s="586"/>
      <c r="Z268" s="586"/>
    </row>
    <row r="269" spans="1:26" ht="15.75" customHeight="1">
      <c r="A269" s="586"/>
      <c r="B269" s="586"/>
      <c r="C269" s="586"/>
      <c r="D269" s="586"/>
      <c r="E269" s="586"/>
      <c r="F269" s="586"/>
      <c r="G269" s="586"/>
      <c r="H269" s="586"/>
      <c r="I269" s="586"/>
      <c r="J269" s="586"/>
      <c r="K269" s="586"/>
      <c r="L269" s="586"/>
      <c r="M269" s="586"/>
      <c r="N269" s="586"/>
      <c r="O269" s="586"/>
      <c r="P269" s="586"/>
      <c r="Q269" s="586"/>
      <c r="R269" s="687"/>
      <c r="S269" s="687"/>
      <c r="T269" s="586"/>
      <c r="U269" s="586"/>
      <c r="V269" s="586"/>
      <c r="W269" s="586"/>
      <c r="X269" s="586"/>
      <c r="Y269" s="586"/>
      <c r="Z269" s="586"/>
    </row>
    <row r="270" spans="1:26" ht="15.75" customHeight="1">
      <c r="A270" s="586"/>
      <c r="B270" s="586"/>
      <c r="C270" s="586"/>
      <c r="D270" s="586"/>
      <c r="E270" s="586"/>
      <c r="F270" s="586"/>
      <c r="G270" s="586"/>
      <c r="H270" s="586"/>
      <c r="I270" s="586"/>
      <c r="J270" s="586"/>
      <c r="K270" s="586"/>
      <c r="L270" s="586"/>
      <c r="M270" s="586"/>
      <c r="N270" s="586"/>
      <c r="O270" s="586"/>
      <c r="P270" s="586"/>
      <c r="Q270" s="586"/>
      <c r="R270" s="687"/>
      <c r="S270" s="687"/>
      <c r="T270" s="586"/>
      <c r="U270" s="586"/>
      <c r="V270" s="586"/>
      <c r="W270" s="586"/>
      <c r="X270" s="586"/>
      <c r="Y270" s="586"/>
      <c r="Z270" s="586"/>
    </row>
    <row r="271" spans="1:26" ht="15.75" customHeight="1">
      <c r="A271" s="586"/>
      <c r="B271" s="586"/>
      <c r="C271" s="586"/>
      <c r="D271" s="586"/>
      <c r="E271" s="586"/>
      <c r="F271" s="586"/>
      <c r="G271" s="586"/>
      <c r="H271" s="586"/>
      <c r="I271" s="586"/>
      <c r="J271" s="586"/>
      <c r="K271" s="586"/>
      <c r="L271" s="586"/>
      <c r="M271" s="586"/>
      <c r="N271" s="586"/>
      <c r="O271" s="586"/>
      <c r="P271" s="586"/>
      <c r="Q271" s="586"/>
      <c r="R271" s="687"/>
      <c r="S271" s="687"/>
      <c r="T271" s="586"/>
      <c r="U271" s="586"/>
      <c r="V271" s="586"/>
      <c r="W271" s="586"/>
      <c r="X271" s="586"/>
      <c r="Y271" s="586"/>
      <c r="Z271" s="586"/>
    </row>
    <row r="272" spans="1:26" ht="15.75" customHeight="1">
      <c r="A272" s="586"/>
      <c r="B272" s="586"/>
      <c r="C272" s="586"/>
      <c r="D272" s="586"/>
      <c r="E272" s="586"/>
      <c r="F272" s="586"/>
      <c r="G272" s="586"/>
      <c r="H272" s="586"/>
      <c r="I272" s="586"/>
      <c r="J272" s="586"/>
      <c r="K272" s="586"/>
      <c r="L272" s="586"/>
      <c r="M272" s="586"/>
      <c r="N272" s="586"/>
      <c r="O272" s="586"/>
      <c r="P272" s="586"/>
      <c r="Q272" s="586"/>
      <c r="R272" s="687"/>
      <c r="S272" s="687"/>
      <c r="T272" s="586"/>
      <c r="U272" s="586"/>
      <c r="V272" s="586"/>
      <c r="W272" s="586"/>
      <c r="X272" s="586"/>
      <c r="Y272" s="586"/>
      <c r="Z272" s="586"/>
    </row>
    <row r="273" spans="1:26" ht="15.75" customHeight="1">
      <c r="A273" s="586"/>
      <c r="B273" s="586"/>
      <c r="C273" s="586"/>
      <c r="D273" s="586"/>
      <c r="E273" s="586"/>
      <c r="F273" s="586"/>
      <c r="G273" s="586"/>
      <c r="H273" s="586"/>
      <c r="I273" s="586"/>
      <c r="J273" s="586"/>
      <c r="K273" s="586"/>
      <c r="L273" s="586"/>
      <c r="M273" s="586"/>
      <c r="N273" s="586"/>
      <c r="O273" s="586"/>
      <c r="P273" s="586"/>
      <c r="Q273" s="586"/>
      <c r="R273" s="687"/>
      <c r="S273" s="687"/>
      <c r="T273" s="586"/>
      <c r="U273" s="586"/>
      <c r="V273" s="586"/>
      <c r="W273" s="586"/>
      <c r="X273" s="586"/>
      <c r="Y273" s="586"/>
      <c r="Z273" s="586"/>
    </row>
    <row r="274" spans="1:26" ht="15.75" customHeight="1">
      <c r="A274" s="586"/>
      <c r="B274" s="586"/>
      <c r="C274" s="586"/>
      <c r="D274" s="586"/>
      <c r="E274" s="586"/>
      <c r="F274" s="586"/>
      <c r="G274" s="586"/>
      <c r="H274" s="586"/>
      <c r="I274" s="586"/>
      <c r="J274" s="586"/>
      <c r="K274" s="586"/>
      <c r="L274" s="586"/>
      <c r="M274" s="586"/>
      <c r="N274" s="586"/>
      <c r="O274" s="586"/>
      <c r="P274" s="586"/>
      <c r="Q274" s="586"/>
      <c r="R274" s="687"/>
      <c r="S274" s="687"/>
      <c r="T274" s="586"/>
      <c r="U274" s="586"/>
      <c r="V274" s="586"/>
      <c r="W274" s="586"/>
      <c r="X274" s="586"/>
      <c r="Y274" s="586"/>
      <c r="Z274" s="586"/>
    </row>
    <row r="275" spans="1:26" ht="15.75" customHeight="1">
      <c r="A275" s="586"/>
      <c r="B275" s="586"/>
      <c r="C275" s="586"/>
      <c r="D275" s="586"/>
      <c r="E275" s="586"/>
      <c r="F275" s="586"/>
      <c r="G275" s="586"/>
      <c r="H275" s="586"/>
      <c r="I275" s="586"/>
      <c r="J275" s="586"/>
      <c r="K275" s="586"/>
      <c r="L275" s="586"/>
      <c r="M275" s="586"/>
      <c r="N275" s="586"/>
      <c r="O275" s="586"/>
      <c r="P275" s="586"/>
      <c r="Q275" s="586"/>
      <c r="R275" s="687"/>
      <c r="S275" s="687"/>
      <c r="T275" s="586"/>
      <c r="U275" s="586"/>
      <c r="V275" s="586"/>
      <c r="W275" s="586"/>
      <c r="X275" s="586"/>
      <c r="Y275" s="586"/>
      <c r="Z275" s="586"/>
    </row>
    <row r="276" spans="1:26" ht="15.75" customHeight="1">
      <c r="A276" s="586"/>
      <c r="B276" s="586"/>
      <c r="C276" s="586"/>
      <c r="D276" s="586"/>
      <c r="E276" s="586"/>
      <c r="F276" s="586"/>
      <c r="G276" s="586"/>
      <c r="H276" s="586"/>
      <c r="I276" s="586"/>
      <c r="J276" s="586"/>
      <c r="K276" s="586"/>
      <c r="L276" s="586"/>
      <c r="M276" s="586"/>
      <c r="N276" s="586"/>
      <c r="O276" s="586"/>
      <c r="P276" s="586"/>
      <c r="Q276" s="586"/>
      <c r="R276" s="687"/>
      <c r="S276" s="687"/>
      <c r="T276" s="586"/>
      <c r="U276" s="586"/>
      <c r="V276" s="586"/>
      <c r="W276" s="586"/>
      <c r="X276" s="586"/>
      <c r="Y276" s="586"/>
      <c r="Z276" s="586"/>
    </row>
    <row r="277" spans="1:26" ht="15.75" customHeight="1">
      <c r="A277" s="586"/>
      <c r="B277" s="586"/>
      <c r="C277" s="586"/>
      <c r="D277" s="586"/>
      <c r="E277" s="586"/>
      <c r="F277" s="586"/>
      <c r="G277" s="586"/>
      <c r="H277" s="586"/>
      <c r="I277" s="586"/>
      <c r="J277" s="586"/>
      <c r="K277" s="586"/>
      <c r="L277" s="586"/>
      <c r="M277" s="586"/>
      <c r="N277" s="586"/>
      <c r="O277" s="586"/>
      <c r="P277" s="586"/>
      <c r="Q277" s="586"/>
      <c r="R277" s="687"/>
      <c r="S277" s="687"/>
      <c r="T277" s="586"/>
      <c r="U277" s="586"/>
      <c r="V277" s="586"/>
      <c r="W277" s="586"/>
      <c r="X277" s="586"/>
      <c r="Y277" s="586"/>
      <c r="Z277" s="586"/>
    </row>
    <row r="278" spans="1:26" ht="15.75" customHeight="1">
      <c r="A278" s="586"/>
      <c r="B278" s="586"/>
      <c r="C278" s="586"/>
      <c r="D278" s="586"/>
      <c r="E278" s="586"/>
      <c r="F278" s="586"/>
      <c r="G278" s="586"/>
      <c r="H278" s="586"/>
      <c r="I278" s="586"/>
      <c r="J278" s="586"/>
      <c r="K278" s="586"/>
      <c r="L278" s="586"/>
      <c r="M278" s="586"/>
      <c r="N278" s="586"/>
      <c r="O278" s="586"/>
      <c r="P278" s="586"/>
      <c r="Q278" s="586"/>
      <c r="R278" s="687"/>
      <c r="S278" s="687"/>
      <c r="T278" s="586"/>
      <c r="U278" s="586"/>
      <c r="V278" s="586"/>
      <c r="W278" s="586"/>
      <c r="X278" s="586"/>
      <c r="Y278" s="586"/>
      <c r="Z278" s="586"/>
    </row>
    <row r="279" spans="1:26" ht="15.75" customHeight="1">
      <c r="A279" s="586"/>
      <c r="B279" s="586"/>
      <c r="C279" s="586"/>
      <c r="D279" s="586"/>
      <c r="E279" s="586"/>
      <c r="F279" s="586"/>
      <c r="G279" s="586"/>
      <c r="H279" s="586"/>
      <c r="I279" s="586"/>
      <c r="J279" s="586"/>
      <c r="K279" s="586"/>
      <c r="L279" s="586"/>
      <c r="M279" s="586"/>
      <c r="N279" s="586"/>
      <c r="O279" s="586"/>
      <c r="P279" s="586"/>
      <c r="Q279" s="586"/>
      <c r="R279" s="687"/>
      <c r="S279" s="687"/>
      <c r="T279" s="586"/>
      <c r="U279" s="586"/>
      <c r="V279" s="586"/>
      <c r="W279" s="586"/>
      <c r="X279" s="586"/>
      <c r="Y279" s="586"/>
      <c r="Z279" s="586"/>
    </row>
    <row r="280" spans="1:26" ht="15.75" customHeight="1">
      <c r="A280" s="586"/>
      <c r="B280" s="586"/>
      <c r="C280" s="586"/>
      <c r="D280" s="586"/>
      <c r="E280" s="586"/>
      <c r="F280" s="586"/>
      <c r="G280" s="586"/>
      <c r="H280" s="586"/>
      <c r="I280" s="586"/>
      <c r="J280" s="586"/>
      <c r="K280" s="586"/>
      <c r="L280" s="586"/>
      <c r="M280" s="586"/>
      <c r="N280" s="586"/>
      <c r="O280" s="586"/>
      <c r="P280" s="586"/>
      <c r="Q280" s="586"/>
      <c r="R280" s="687"/>
      <c r="S280" s="687"/>
      <c r="T280" s="586"/>
      <c r="U280" s="586"/>
      <c r="V280" s="586"/>
      <c r="W280" s="586"/>
      <c r="X280" s="586"/>
      <c r="Y280" s="586"/>
      <c r="Z280" s="586"/>
    </row>
    <row r="281" spans="1:26" ht="15.75" customHeight="1">
      <c r="A281" s="586"/>
      <c r="B281" s="586"/>
      <c r="C281" s="586"/>
      <c r="D281" s="586"/>
      <c r="E281" s="586"/>
      <c r="F281" s="586"/>
      <c r="G281" s="586"/>
      <c r="H281" s="586"/>
      <c r="I281" s="586"/>
      <c r="J281" s="586"/>
      <c r="K281" s="586"/>
      <c r="L281" s="586"/>
      <c r="M281" s="586"/>
      <c r="N281" s="586"/>
      <c r="O281" s="586"/>
      <c r="P281" s="586"/>
      <c r="Q281" s="586"/>
      <c r="R281" s="687"/>
      <c r="S281" s="687"/>
      <c r="T281" s="586"/>
      <c r="U281" s="586"/>
      <c r="V281" s="586"/>
      <c r="W281" s="586"/>
      <c r="X281" s="586"/>
      <c r="Y281" s="586"/>
      <c r="Z281" s="586"/>
    </row>
    <row r="282" spans="1:26" ht="15.75" customHeight="1">
      <c r="A282" s="586"/>
      <c r="B282" s="586"/>
      <c r="C282" s="586"/>
      <c r="D282" s="586"/>
      <c r="E282" s="586"/>
      <c r="F282" s="586"/>
      <c r="G282" s="586"/>
      <c r="H282" s="586"/>
      <c r="I282" s="586"/>
      <c r="J282" s="586"/>
      <c r="K282" s="586"/>
      <c r="L282" s="586"/>
      <c r="M282" s="586"/>
      <c r="N282" s="586"/>
      <c r="O282" s="586"/>
      <c r="P282" s="586"/>
      <c r="Q282" s="586"/>
      <c r="R282" s="687"/>
      <c r="S282" s="687"/>
      <c r="T282" s="586"/>
      <c r="U282" s="586"/>
      <c r="V282" s="586"/>
      <c r="W282" s="586"/>
      <c r="X282" s="586"/>
      <c r="Y282" s="586"/>
      <c r="Z282" s="586"/>
    </row>
    <row r="283" spans="1:26" ht="15.75" customHeight="1">
      <c r="A283" s="586"/>
      <c r="B283" s="586"/>
      <c r="C283" s="586"/>
      <c r="D283" s="586"/>
      <c r="E283" s="586"/>
      <c r="F283" s="586"/>
      <c r="G283" s="586"/>
      <c r="H283" s="586"/>
      <c r="I283" s="586"/>
      <c r="J283" s="586"/>
      <c r="K283" s="586"/>
      <c r="L283" s="586"/>
      <c r="M283" s="586"/>
      <c r="N283" s="586"/>
      <c r="O283" s="586"/>
      <c r="P283" s="586"/>
      <c r="Q283" s="586"/>
      <c r="R283" s="687"/>
      <c r="S283" s="687"/>
      <c r="T283" s="586"/>
      <c r="U283" s="586"/>
      <c r="V283" s="586"/>
      <c r="W283" s="586"/>
      <c r="X283" s="586"/>
      <c r="Y283" s="586"/>
      <c r="Z283" s="586"/>
    </row>
    <row r="284" spans="1:26" ht="15.75" customHeight="1">
      <c r="A284" s="586"/>
      <c r="B284" s="586"/>
      <c r="C284" s="586"/>
      <c r="D284" s="586"/>
      <c r="E284" s="586"/>
      <c r="F284" s="586"/>
      <c r="G284" s="586"/>
      <c r="H284" s="586"/>
      <c r="I284" s="586"/>
      <c r="J284" s="586"/>
      <c r="K284" s="586"/>
      <c r="L284" s="586"/>
      <c r="M284" s="586"/>
      <c r="N284" s="586"/>
      <c r="O284" s="586"/>
      <c r="P284" s="586"/>
      <c r="Q284" s="586"/>
      <c r="R284" s="687"/>
      <c r="S284" s="687"/>
      <c r="T284" s="586"/>
      <c r="U284" s="586"/>
      <c r="V284" s="586"/>
      <c r="W284" s="586"/>
      <c r="X284" s="586"/>
      <c r="Y284" s="586"/>
      <c r="Z284" s="586"/>
    </row>
    <row r="285" spans="1:26" ht="15.75" customHeight="1">
      <c r="A285" s="586"/>
      <c r="B285" s="586"/>
      <c r="C285" s="586"/>
      <c r="D285" s="586"/>
      <c r="E285" s="586"/>
      <c r="F285" s="586"/>
      <c r="G285" s="586"/>
      <c r="H285" s="586"/>
      <c r="I285" s="586"/>
      <c r="J285" s="586"/>
      <c r="K285" s="586"/>
      <c r="L285" s="586"/>
      <c r="M285" s="586"/>
      <c r="N285" s="586"/>
      <c r="O285" s="586"/>
      <c r="P285" s="586"/>
      <c r="Q285" s="586"/>
      <c r="R285" s="687"/>
      <c r="S285" s="687"/>
      <c r="T285" s="586"/>
      <c r="U285" s="586"/>
      <c r="V285" s="586"/>
      <c r="W285" s="586"/>
      <c r="X285" s="586"/>
      <c r="Y285" s="586"/>
      <c r="Z285" s="586"/>
    </row>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hyperlinks>
    <hyperlink ref="P82" r:id="rId1"/>
  </hyperlinks>
  <pageMargins left="0.7" right="0.7" top="0.75" bottom="0.75" header="0" footer="0"/>
  <pageSetup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E5" sqref="E5"/>
    </sheetView>
  </sheetViews>
  <sheetFormatPr baseColWidth="10" defaultColWidth="12.625" defaultRowHeight="15" customHeight="1"/>
  <cols>
    <col min="1" max="1" width="6.125" style="571" customWidth="1"/>
    <col min="2" max="2" width="13.875" style="571" customWidth="1"/>
    <col min="3" max="4" width="16.5" style="571" customWidth="1"/>
    <col min="5" max="5" width="32" style="571" customWidth="1"/>
    <col min="6" max="6" width="16" style="571" customWidth="1"/>
    <col min="7" max="7" width="31.625" style="571" customWidth="1"/>
    <col min="8" max="8" width="13.75" style="571" customWidth="1"/>
    <col min="9" max="9" width="13.375" style="571" customWidth="1"/>
    <col min="10" max="10" width="47.125" style="571" customWidth="1"/>
    <col min="11" max="11" width="8.25" style="571" customWidth="1"/>
    <col min="12" max="12" width="53.125" style="571" customWidth="1"/>
    <col min="13" max="13" width="8.25" style="571" customWidth="1"/>
    <col min="14" max="14" width="53.125" style="571" customWidth="1"/>
    <col min="15" max="15" width="8.25" style="571" customWidth="1"/>
    <col min="16" max="16" width="53.125" style="571" customWidth="1"/>
    <col min="17" max="19" width="15.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9.25" customHeight="1">
      <c r="A2" s="1124"/>
      <c r="B2" s="1121"/>
      <c r="C2" s="1121"/>
      <c r="D2" s="1121"/>
      <c r="E2" s="1121"/>
      <c r="F2" s="1121"/>
      <c r="G2" s="1121"/>
      <c r="H2" s="1121"/>
      <c r="I2" s="1122"/>
      <c r="J2" s="725"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66</v>
      </c>
      <c r="D3" s="647" t="s">
        <v>68</v>
      </c>
      <c r="E3" s="648" t="s">
        <v>69</v>
      </c>
      <c r="F3" s="647" t="s">
        <v>462</v>
      </c>
      <c r="G3" s="648" t="s">
        <v>464</v>
      </c>
      <c r="H3" s="649"/>
      <c r="I3" s="650" t="s">
        <v>1092</v>
      </c>
      <c r="J3" s="651" t="s">
        <v>1093</v>
      </c>
      <c r="K3" s="652">
        <v>8886024</v>
      </c>
      <c r="L3" s="648" t="s">
        <v>1093</v>
      </c>
      <c r="M3" s="653">
        <v>26658072</v>
      </c>
      <c r="N3" s="512" t="s">
        <v>2855</v>
      </c>
      <c r="O3" s="269"/>
      <c r="P3" s="513" t="s">
        <v>2856</v>
      </c>
      <c r="Q3" s="514" t="s">
        <v>53</v>
      </c>
      <c r="R3" s="647"/>
      <c r="S3" s="653"/>
      <c r="T3" s="134"/>
      <c r="U3" s="166"/>
      <c r="V3" s="166"/>
      <c r="W3" s="166"/>
      <c r="X3" s="166"/>
      <c r="Y3" s="166"/>
      <c r="Z3" s="166"/>
    </row>
    <row r="4" spans="1:26" ht="80.099999999999994" customHeight="1">
      <c r="A4" s="577" t="s">
        <v>16</v>
      </c>
      <c r="B4" s="132" t="s">
        <v>17</v>
      </c>
      <c r="C4" s="132" t="s">
        <v>66</v>
      </c>
      <c r="D4" s="578" t="s">
        <v>68</v>
      </c>
      <c r="E4" s="579" t="s">
        <v>69</v>
      </c>
      <c r="F4" s="578" t="s">
        <v>468</v>
      </c>
      <c r="G4" s="579" t="s">
        <v>469</v>
      </c>
      <c r="H4" s="580"/>
      <c r="I4" s="581" t="s">
        <v>1092</v>
      </c>
      <c r="J4" s="145" t="s">
        <v>1171</v>
      </c>
      <c r="K4" s="133"/>
      <c r="L4" s="579" t="s">
        <v>1173</v>
      </c>
      <c r="M4" s="146"/>
      <c r="N4" s="145" t="s">
        <v>2857</v>
      </c>
      <c r="O4" s="133"/>
      <c r="P4" s="204" t="s">
        <v>2858</v>
      </c>
      <c r="Q4" s="515" t="s">
        <v>53</v>
      </c>
      <c r="R4" s="578"/>
      <c r="S4" s="146"/>
      <c r="T4" s="134"/>
      <c r="U4" s="169"/>
      <c r="V4" s="169"/>
      <c r="W4" s="169"/>
      <c r="X4" s="169"/>
      <c r="Y4" s="169"/>
      <c r="Z4" s="169"/>
    </row>
    <row r="5" spans="1:26" ht="80.099999999999994" customHeight="1">
      <c r="A5" s="577" t="s">
        <v>16</v>
      </c>
      <c r="B5" s="132" t="s">
        <v>17</v>
      </c>
      <c r="C5" s="132" t="s">
        <v>66</v>
      </c>
      <c r="D5" s="578" t="s">
        <v>68</v>
      </c>
      <c r="E5" s="579" t="s">
        <v>69</v>
      </c>
      <c r="F5" s="578" t="s">
        <v>473</v>
      </c>
      <c r="G5" s="579" t="s">
        <v>474</v>
      </c>
      <c r="H5" s="580"/>
      <c r="I5" s="581" t="s">
        <v>1092</v>
      </c>
      <c r="J5" s="145" t="s">
        <v>1236</v>
      </c>
      <c r="K5" s="133">
        <v>0</v>
      </c>
      <c r="L5" s="579" t="s">
        <v>1237</v>
      </c>
      <c r="M5" s="146">
        <v>0</v>
      </c>
      <c r="N5" s="145" t="s">
        <v>2859</v>
      </c>
      <c r="O5" s="133"/>
      <c r="P5" s="204" t="s">
        <v>2860</v>
      </c>
      <c r="Q5" s="515" t="s">
        <v>53</v>
      </c>
      <c r="R5" s="578"/>
      <c r="S5" s="146"/>
      <c r="T5" s="134"/>
      <c r="U5" s="586"/>
      <c r="V5" s="586"/>
      <c r="W5" s="586"/>
      <c r="X5" s="586"/>
      <c r="Y5" s="586"/>
      <c r="Z5" s="586"/>
    </row>
    <row r="6" spans="1:26" ht="80.099999999999994" customHeight="1">
      <c r="A6" s="577" t="s">
        <v>16</v>
      </c>
      <c r="B6" s="132" t="s">
        <v>17</v>
      </c>
      <c r="C6" s="132" t="s">
        <v>66</v>
      </c>
      <c r="D6" s="578" t="s">
        <v>68</v>
      </c>
      <c r="E6" s="579" t="s">
        <v>69</v>
      </c>
      <c r="F6" s="578" t="s">
        <v>478</v>
      </c>
      <c r="G6" s="579" t="s">
        <v>479</v>
      </c>
      <c r="H6" s="580"/>
      <c r="I6" s="581" t="s">
        <v>1092</v>
      </c>
      <c r="J6" s="145" t="s">
        <v>1269</v>
      </c>
      <c r="K6" s="133">
        <v>0</v>
      </c>
      <c r="L6" s="579" t="s">
        <v>1270</v>
      </c>
      <c r="M6" s="146">
        <v>0</v>
      </c>
      <c r="N6" s="145" t="s">
        <v>2861</v>
      </c>
      <c r="O6" s="133"/>
      <c r="P6" s="204" t="s">
        <v>2862</v>
      </c>
      <c r="Q6" s="515" t="s">
        <v>53</v>
      </c>
      <c r="R6" s="578"/>
      <c r="S6" s="146"/>
      <c r="T6" s="134"/>
      <c r="U6" s="586"/>
      <c r="V6" s="586"/>
      <c r="W6" s="586"/>
      <c r="X6" s="586"/>
      <c r="Y6" s="586"/>
      <c r="Z6" s="586"/>
    </row>
    <row r="7" spans="1:26" ht="80.099999999999994" customHeight="1">
      <c r="A7" s="577" t="s">
        <v>23</v>
      </c>
      <c r="B7" s="132" t="s">
        <v>532</v>
      </c>
      <c r="C7" s="132" t="s">
        <v>28</v>
      </c>
      <c r="D7" s="578" t="s">
        <v>562</v>
      </c>
      <c r="E7" s="579" t="s">
        <v>563</v>
      </c>
      <c r="F7" s="578" t="s">
        <v>1669</v>
      </c>
      <c r="G7" s="579" t="s">
        <v>1670</v>
      </c>
      <c r="H7" s="580" t="s">
        <v>1830</v>
      </c>
      <c r="I7" s="581"/>
      <c r="J7" s="145"/>
      <c r="K7" s="133">
        <v>0</v>
      </c>
      <c r="L7" s="579"/>
      <c r="M7" s="146">
        <v>0</v>
      </c>
      <c r="N7" s="145" t="s">
        <v>2863</v>
      </c>
      <c r="O7" s="133"/>
      <c r="P7" s="763" t="s">
        <v>2880</v>
      </c>
      <c r="Q7" s="515" t="s">
        <v>53</v>
      </c>
      <c r="R7" s="578"/>
      <c r="S7" s="146"/>
      <c r="T7" s="134"/>
      <c r="U7" s="586"/>
      <c r="V7" s="586"/>
      <c r="W7" s="586"/>
      <c r="X7" s="586"/>
      <c r="Y7" s="586"/>
      <c r="Z7" s="586"/>
    </row>
    <row r="8" spans="1:26" ht="80.099999999999994" customHeight="1">
      <c r="A8" s="577" t="s">
        <v>23</v>
      </c>
      <c r="B8" s="132" t="s">
        <v>532</v>
      </c>
      <c r="C8" s="132" t="s">
        <v>28</v>
      </c>
      <c r="D8" s="578" t="s">
        <v>562</v>
      </c>
      <c r="E8" s="579" t="s">
        <v>563</v>
      </c>
      <c r="F8" s="578" t="s">
        <v>1175</v>
      </c>
      <c r="G8" s="579" t="s">
        <v>1176</v>
      </c>
      <c r="H8" s="580"/>
      <c r="I8" s="581" t="s">
        <v>1092</v>
      </c>
      <c r="J8" s="590" t="s">
        <v>1844</v>
      </c>
      <c r="K8" s="133">
        <v>1198911312</v>
      </c>
      <c r="L8" s="132" t="s">
        <v>1845</v>
      </c>
      <c r="M8" s="146">
        <v>3596733936</v>
      </c>
      <c r="N8" s="145" t="s">
        <v>2865</v>
      </c>
      <c r="O8" s="133"/>
      <c r="P8" s="204" t="s">
        <v>2866</v>
      </c>
      <c r="Q8" s="515" t="s">
        <v>53</v>
      </c>
      <c r="R8" s="578"/>
      <c r="S8" s="146"/>
      <c r="T8" s="134"/>
      <c r="U8" s="586"/>
      <c r="V8" s="586"/>
      <c r="W8" s="586"/>
      <c r="X8" s="586"/>
      <c r="Y8" s="586"/>
      <c r="Z8" s="586"/>
    </row>
    <row r="9" spans="1:26" ht="80.099999999999994" customHeight="1">
      <c r="A9" s="577" t="s">
        <v>743</v>
      </c>
      <c r="B9" s="132" t="s">
        <v>744</v>
      </c>
      <c r="C9" s="132" t="s">
        <v>745</v>
      </c>
      <c r="D9" s="578" t="s">
        <v>746</v>
      </c>
      <c r="E9" s="579" t="s">
        <v>747</v>
      </c>
      <c r="F9" s="578" t="s">
        <v>748</v>
      </c>
      <c r="G9" s="579" t="s">
        <v>749</v>
      </c>
      <c r="H9" s="580"/>
      <c r="I9" s="581" t="s">
        <v>1092</v>
      </c>
      <c r="J9" s="145" t="s">
        <v>2453</v>
      </c>
      <c r="K9" s="133">
        <v>8194308</v>
      </c>
      <c r="L9" s="579" t="s">
        <v>2453</v>
      </c>
      <c r="M9" s="146">
        <v>24582924</v>
      </c>
      <c r="N9" s="145" t="s">
        <v>2867</v>
      </c>
      <c r="O9" s="133"/>
      <c r="P9" s="204" t="s">
        <v>2868</v>
      </c>
      <c r="Q9" s="515" t="s">
        <v>53</v>
      </c>
      <c r="R9" s="578"/>
      <c r="S9" s="146"/>
      <c r="T9" s="134"/>
      <c r="U9" s="586"/>
      <c r="V9" s="586"/>
      <c r="W9" s="586"/>
      <c r="X9" s="586"/>
      <c r="Y9" s="586"/>
      <c r="Z9" s="586"/>
    </row>
    <row r="10" spans="1:26" ht="80.099999999999994" customHeight="1">
      <c r="A10" s="592" t="s">
        <v>120</v>
      </c>
      <c r="B10" s="593" t="s">
        <v>122</v>
      </c>
      <c r="C10" s="593" t="s">
        <v>125</v>
      </c>
      <c r="D10" s="594" t="s">
        <v>126</v>
      </c>
      <c r="E10" s="595" t="s">
        <v>127</v>
      </c>
      <c r="F10" s="594" t="s">
        <v>129</v>
      </c>
      <c r="G10" s="595" t="s">
        <v>132</v>
      </c>
      <c r="H10" s="596" t="s">
        <v>1830</v>
      </c>
      <c r="I10" s="597"/>
      <c r="J10" s="598"/>
      <c r="K10" s="659">
        <v>0</v>
      </c>
      <c r="L10" s="595"/>
      <c r="M10" s="148">
        <v>0</v>
      </c>
      <c r="N10" s="592"/>
      <c r="O10" s="659"/>
      <c r="P10" s="734"/>
      <c r="Q10" s="764"/>
      <c r="R10" s="594"/>
      <c r="S10" s="148"/>
      <c r="T10" s="134"/>
      <c r="U10" s="586"/>
      <c r="V10" s="586"/>
      <c r="W10" s="586"/>
      <c r="X10" s="586"/>
      <c r="Y10" s="586"/>
      <c r="Z10" s="586"/>
    </row>
    <row r="11" spans="1:26" ht="16.5">
      <c r="A11" s="602"/>
      <c r="B11" s="602"/>
      <c r="C11" s="602"/>
      <c r="D11" s="602"/>
      <c r="E11" s="602"/>
      <c r="F11" s="602"/>
      <c r="G11" s="602"/>
      <c r="H11" s="603"/>
      <c r="I11" s="603"/>
      <c r="J11" s="602"/>
      <c r="K11" s="602"/>
      <c r="L11" s="602"/>
      <c r="M11" s="606"/>
      <c r="N11" s="602"/>
      <c r="O11" s="606"/>
      <c r="P11" s="602"/>
      <c r="Q11" s="606"/>
      <c r="R11" s="602"/>
      <c r="S11" s="602"/>
      <c r="T11" s="166"/>
      <c r="U11" s="586"/>
      <c r="V11" s="586"/>
      <c r="W11" s="586"/>
      <c r="X11" s="586"/>
      <c r="Y11" s="586"/>
      <c r="Z11" s="586"/>
    </row>
    <row r="12" spans="1:26" ht="16.5">
      <c r="A12" s="602"/>
      <c r="B12" s="602"/>
      <c r="C12" s="602"/>
      <c r="D12" s="602"/>
      <c r="E12" s="602"/>
      <c r="F12" s="602"/>
      <c r="G12" s="602"/>
      <c r="H12" s="603"/>
      <c r="I12" s="603"/>
      <c r="J12" s="169"/>
      <c r="K12" s="608"/>
      <c r="L12" s="169"/>
      <c r="M12" s="608"/>
      <c r="N12" s="169"/>
      <c r="O12" s="608"/>
      <c r="P12" s="169"/>
      <c r="Q12" s="608"/>
      <c r="R12" s="169"/>
      <c r="S12" s="169"/>
      <c r="T12" s="169"/>
      <c r="U12" s="586"/>
      <c r="V12" s="586"/>
      <c r="W12" s="586"/>
      <c r="X12" s="586"/>
      <c r="Y12" s="586"/>
      <c r="Z12" s="586"/>
    </row>
    <row r="13" spans="1:26" ht="16.5">
      <c r="A13" s="586"/>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row>
    <row r="14" spans="1:26" ht="16.5">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row>
    <row r="15" spans="1:26" ht="16.5">
      <c r="A15" s="586"/>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O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O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O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O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O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O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O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O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O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O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O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O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0">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2" topLeftCell="A3" activePane="bottomLeft" state="frozen"/>
      <selection pane="bottomLeft" activeCell="N4" sqref="N4"/>
    </sheetView>
  </sheetViews>
  <sheetFormatPr baseColWidth="10" defaultColWidth="12.625" defaultRowHeight="15" customHeight="1"/>
  <cols>
    <col min="1" max="1" width="7.25" style="571" customWidth="1"/>
    <col min="2" max="2" width="13.875" style="571" customWidth="1"/>
    <col min="3" max="3" width="15.875" style="571" customWidth="1"/>
    <col min="4" max="4" width="6.5" style="571" customWidth="1"/>
    <col min="5" max="5" width="34.5" style="571" customWidth="1"/>
    <col min="6" max="6" width="6.25" style="571" customWidth="1"/>
    <col min="7" max="7" width="31.5" style="571" customWidth="1"/>
    <col min="8" max="8" width="9.125" style="571" customWidth="1"/>
    <col min="9" max="9" width="14.375" style="571" customWidth="1"/>
    <col min="10" max="10" width="36.5" style="571" customWidth="1"/>
    <col min="11" max="11" width="8.75" style="571" customWidth="1"/>
    <col min="12" max="12" width="34.125" style="571" customWidth="1"/>
    <col min="13" max="13" width="9.25" style="571" customWidth="1"/>
    <col min="14" max="14" width="53.125" style="571" customWidth="1"/>
    <col min="15" max="15" width="9.75" style="769" customWidth="1"/>
    <col min="16" max="16" width="53" style="571" customWidth="1"/>
    <col min="17" max="20" width="10.75" style="571" customWidth="1"/>
    <col min="21" max="21" width="74.125" style="571" customWidth="1"/>
    <col min="22" max="26" width="9.375" style="571" customWidth="1"/>
    <col min="27" max="16384" width="12.625" style="571"/>
  </cols>
  <sheetData>
    <row r="1" spans="1:26" ht="16.5">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69">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24</v>
      </c>
      <c r="D3" s="647" t="s">
        <v>209</v>
      </c>
      <c r="E3" s="648" t="s">
        <v>210</v>
      </c>
      <c r="F3" s="647" t="s">
        <v>219</v>
      </c>
      <c r="G3" s="648" t="s">
        <v>220</v>
      </c>
      <c r="H3" s="580"/>
      <c r="I3" s="650" t="s">
        <v>236</v>
      </c>
      <c r="J3" s="651"/>
      <c r="K3" s="652">
        <v>0</v>
      </c>
      <c r="L3" s="648"/>
      <c r="M3" s="653">
        <v>0</v>
      </c>
      <c r="N3" s="651" t="s">
        <v>2687</v>
      </c>
      <c r="O3" s="728">
        <v>12313008</v>
      </c>
      <c r="P3" s="520" t="s">
        <v>2881</v>
      </c>
      <c r="Q3" s="521" t="s">
        <v>2691</v>
      </c>
      <c r="R3" s="647"/>
      <c r="S3" s="522" t="s">
        <v>2693</v>
      </c>
      <c r="T3" s="765"/>
      <c r="U3" s="134"/>
      <c r="V3" s="166"/>
      <c r="W3" s="166"/>
      <c r="X3" s="166"/>
      <c r="Y3" s="166"/>
      <c r="Z3" s="166"/>
    </row>
    <row r="4" spans="1:26" ht="80.099999999999994" customHeight="1">
      <c r="A4" s="1189" t="s">
        <v>16</v>
      </c>
      <c r="B4" s="1188" t="s">
        <v>17</v>
      </c>
      <c r="C4" s="1188" t="s">
        <v>66</v>
      </c>
      <c r="D4" s="1177" t="s">
        <v>281</v>
      </c>
      <c r="E4" s="1178" t="s">
        <v>282</v>
      </c>
      <c r="F4" s="1177" t="s">
        <v>527</v>
      </c>
      <c r="G4" s="1178" t="s">
        <v>528</v>
      </c>
      <c r="H4" s="1181"/>
      <c r="I4" s="1182" t="s">
        <v>236</v>
      </c>
      <c r="J4" s="1183"/>
      <c r="K4" s="1184">
        <v>0</v>
      </c>
      <c r="L4" s="1185"/>
      <c r="M4" s="1186">
        <v>0</v>
      </c>
      <c r="N4" s="132" t="s">
        <v>2882</v>
      </c>
      <c r="O4" s="728">
        <v>10141728</v>
      </c>
      <c r="P4" s="520" t="s">
        <v>2699</v>
      </c>
      <c r="Q4" s="521" t="s">
        <v>2700</v>
      </c>
      <c r="R4" s="647"/>
      <c r="S4" s="522" t="s">
        <v>2701</v>
      </c>
      <c r="T4" s="765"/>
      <c r="U4" s="134"/>
      <c r="V4" s="169"/>
      <c r="W4" s="169"/>
      <c r="X4" s="169"/>
      <c r="Y4" s="169"/>
      <c r="Z4" s="169"/>
    </row>
    <row r="5" spans="1:26" ht="38.25" customHeight="1">
      <c r="A5" s="1162"/>
      <c r="B5" s="1159"/>
      <c r="C5" s="1159"/>
      <c r="D5" s="1159"/>
      <c r="E5" s="1159"/>
      <c r="F5" s="1159"/>
      <c r="G5" s="1159"/>
      <c r="H5" s="1159"/>
      <c r="I5" s="1160"/>
      <c r="J5" s="1162"/>
      <c r="K5" s="1159"/>
      <c r="L5" s="1159"/>
      <c r="M5" s="1187"/>
      <c r="N5" s="1188" t="s">
        <v>2702</v>
      </c>
      <c r="O5" s="1173" t="s">
        <v>2703</v>
      </c>
      <c r="P5" s="1175" t="s">
        <v>2704</v>
      </c>
      <c r="Q5" s="1176"/>
      <c r="R5" s="1179"/>
      <c r="S5" s="1180" t="s">
        <v>2705</v>
      </c>
      <c r="T5" s="765"/>
      <c r="U5" s="134"/>
      <c r="V5" s="169"/>
      <c r="W5" s="169"/>
      <c r="X5" s="169"/>
      <c r="Y5" s="169"/>
      <c r="Z5" s="169"/>
    </row>
    <row r="6" spans="1:26" ht="31.5" customHeight="1">
      <c r="A6" s="1152"/>
      <c r="B6" s="1101"/>
      <c r="C6" s="1101"/>
      <c r="D6" s="1101"/>
      <c r="E6" s="1101"/>
      <c r="F6" s="1101"/>
      <c r="G6" s="1101"/>
      <c r="H6" s="1101"/>
      <c r="I6" s="1151"/>
      <c r="J6" s="1152"/>
      <c r="K6" s="1101"/>
      <c r="L6" s="1101"/>
      <c r="M6" s="1103"/>
      <c r="N6" s="1101"/>
      <c r="O6" s="1174"/>
      <c r="P6" s="1151"/>
      <c r="Q6" s="1152"/>
      <c r="R6" s="1101"/>
      <c r="S6" s="1151"/>
      <c r="T6" s="765"/>
      <c r="U6" s="134"/>
      <c r="V6" s="169"/>
      <c r="W6" s="169"/>
      <c r="X6" s="169"/>
      <c r="Y6" s="169"/>
      <c r="Z6" s="169"/>
    </row>
    <row r="7" spans="1:26" ht="80.099999999999994" customHeight="1">
      <c r="A7" s="1189" t="s">
        <v>16</v>
      </c>
      <c r="B7" s="1188" t="s">
        <v>17</v>
      </c>
      <c r="C7" s="1188" t="s">
        <v>107</v>
      </c>
      <c r="D7" s="1177" t="s">
        <v>1385</v>
      </c>
      <c r="E7" s="1178" t="s">
        <v>1386</v>
      </c>
      <c r="F7" s="1177" t="s">
        <v>1396</v>
      </c>
      <c r="G7" s="1178" t="s">
        <v>1397</v>
      </c>
      <c r="H7" s="1194"/>
      <c r="I7" s="1182" t="s">
        <v>236</v>
      </c>
      <c r="J7" s="1195"/>
      <c r="K7" s="1184">
        <v>0</v>
      </c>
      <c r="L7" s="1178"/>
      <c r="M7" s="1190">
        <v>0</v>
      </c>
      <c r="N7" s="145" t="s">
        <v>2711</v>
      </c>
      <c r="O7" s="235">
        <v>10141728</v>
      </c>
      <c r="P7" s="766" t="s">
        <v>2713</v>
      </c>
      <c r="Q7" s="524" t="s">
        <v>2715</v>
      </c>
      <c r="R7" s="578"/>
      <c r="S7" s="525"/>
      <c r="T7" s="765"/>
      <c r="U7" s="134"/>
      <c r="V7" s="586"/>
      <c r="W7" s="586"/>
      <c r="X7" s="586"/>
      <c r="Y7" s="586"/>
      <c r="Z7" s="586"/>
    </row>
    <row r="8" spans="1:26" ht="80.099999999999994" customHeight="1">
      <c r="A8" s="1162"/>
      <c r="B8" s="1159"/>
      <c r="C8" s="1159"/>
      <c r="D8" s="1159"/>
      <c r="E8" s="1159"/>
      <c r="F8" s="1159"/>
      <c r="G8" s="1159"/>
      <c r="H8" s="1159"/>
      <c r="I8" s="1160"/>
      <c r="J8" s="1162"/>
      <c r="K8" s="1159"/>
      <c r="L8" s="1159"/>
      <c r="M8" s="1160"/>
      <c r="N8" s="1191" t="s">
        <v>2716</v>
      </c>
      <c r="O8" s="1193">
        <v>82756604</v>
      </c>
      <c r="P8" s="204" t="s">
        <v>2719</v>
      </c>
      <c r="Q8" s="524" t="s">
        <v>2720</v>
      </c>
      <c r="R8" s="578"/>
      <c r="S8" s="525"/>
      <c r="T8" s="765"/>
      <c r="U8" s="134"/>
      <c r="V8" s="586"/>
      <c r="W8" s="586"/>
      <c r="X8" s="586"/>
      <c r="Y8" s="586"/>
      <c r="Z8" s="586"/>
    </row>
    <row r="9" spans="1:26" ht="80.099999999999994" customHeight="1">
      <c r="A9" s="1152"/>
      <c r="B9" s="1101"/>
      <c r="C9" s="1101"/>
      <c r="D9" s="1101"/>
      <c r="E9" s="1101"/>
      <c r="F9" s="1101"/>
      <c r="G9" s="1101"/>
      <c r="H9" s="1101"/>
      <c r="I9" s="1151"/>
      <c r="J9" s="1152"/>
      <c r="K9" s="1101"/>
      <c r="L9" s="1101"/>
      <c r="M9" s="1151"/>
      <c r="N9" s="1192"/>
      <c r="O9" s="1174"/>
      <c r="P9" s="204" t="s">
        <v>2721</v>
      </c>
      <c r="Q9" s="524" t="s">
        <v>2722</v>
      </c>
      <c r="R9" s="578"/>
      <c r="S9" s="525" t="s">
        <v>2723</v>
      </c>
      <c r="T9" s="765"/>
      <c r="U9" s="134"/>
      <c r="V9" s="586"/>
      <c r="W9" s="586"/>
      <c r="X9" s="586"/>
      <c r="Y9" s="586"/>
      <c r="Z9" s="586"/>
    </row>
    <row r="10" spans="1:26" ht="80.099999999999994" customHeight="1">
      <c r="A10" s="577" t="s">
        <v>23</v>
      </c>
      <c r="B10" s="132" t="s">
        <v>532</v>
      </c>
      <c r="C10" s="132" t="s">
        <v>28</v>
      </c>
      <c r="D10" s="578" t="s">
        <v>533</v>
      </c>
      <c r="E10" s="579" t="s">
        <v>534</v>
      </c>
      <c r="F10" s="578" t="s">
        <v>535</v>
      </c>
      <c r="G10" s="579" t="s">
        <v>536</v>
      </c>
      <c r="H10" s="580"/>
      <c r="I10" s="581" t="s">
        <v>236</v>
      </c>
      <c r="J10" s="145"/>
      <c r="K10" s="133">
        <v>0</v>
      </c>
      <c r="L10" s="579"/>
      <c r="M10" s="146">
        <v>0</v>
      </c>
      <c r="N10" s="145" t="s">
        <v>2724</v>
      </c>
      <c r="O10" s="235" t="s">
        <v>2703</v>
      </c>
      <c r="P10" s="204" t="s">
        <v>2704</v>
      </c>
      <c r="Q10" s="767"/>
      <c r="R10" s="578"/>
      <c r="S10" s="570" t="s">
        <v>2705</v>
      </c>
      <c r="T10" s="765"/>
      <c r="U10" s="134"/>
      <c r="V10" s="586"/>
      <c r="W10" s="586"/>
      <c r="X10" s="586"/>
      <c r="Y10" s="586"/>
      <c r="Z10" s="586"/>
    </row>
    <row r="11" spans="1:26" ht="80.099999999999994" customHeight="1">
      <c r="A11" s="577" t="s">
        <v>581</v>
      </c>
      <c r="B11" s="132" t="s">
        <v>582</v>
      </c>
      <c r="C11" s="132" t="s">
        <v>583</v>
      </c>
      <c r="D11" s="578" t="s">
        <v>584</v>
      </c>
      <c r="E11" s="579" t="s">
        <v>585</v>
      </c>
      <c r="F11" s="578" t="s">
        <v>586</v>
      </c>
      <c r="G11" s="579" t="s">
        <v>808</v>
      </c>
      <c r="H11" s="580"/>
      <c r="I11" s="581" t="s">
        <v>236</v>
      </c>
      <c r="J11" s="145"/>
      <c r="K11" s="133">
        <v>0</v>
      </c>
      <c r="L11" s="579"/>
      <c r="M11" s="146">
        <v>0</v>
      </c>
      <c r="N11" s="145" t="s">
        <v>2725</v>
      </c>
      <c r="O11" s="235">
        <v>8985792</v>
      </c>
      <c r="P11" s="204" t="s">
        <v>2726</v>
      </c>
      <c r="Q11" s="767"/>
      <c r="R11" s="578"/>
      <c r="S11" s="522" t="s">
        <v>2727</v>
      </c>
      <c r="T11" s="765"/>
      <c r="U11" s="134"/>
      <c r="V11" s="586"/>
      <c r="W11" s="586"/>
      <c r="X11" s="586"/>
      <c r="Y11" s="586"/>
      <c r="Z11" s="586"/>
    </row>
    <row r="12" spans="1:26" ht="80.099999999999994" customHeight="1">
      <c r="A12" s="592" t="s">
        <v>581</v>
      </c>
      <c r="B12" s="593" t="s">
        <v>582</v>
      </c>
      <c r="C12" s="593" t="s">
        <v>666</v>
      </c>
      <c r="D12" s="594" t="s">
        <v>667</v>
      </c>
      <c r="E12" s="595" t="s">
        <v>668</v>
      </c>
      <c r="F12" s="594" t="s">
        <v>2074</v>
      </c>
      <c r="G12" s="595" t="s">
        <v>2075</v>
      </c>
      <c r="H12" s="596"/>
      <c r="I12" s="597" t="s">
        <v>236</v>
      </c>
      <c r="J12" s="598"/>
      <c r="K12" s="659">
        <v>0</v>
      </c>
      <c r="L12" s="595"/>
      <c r="M12" s="148">
        <v>0</v>
      </c>
      <c r="N12" s="598" t="s">
        <v>2728</v>
      </c>
      <c r="O12" s="250" t="s">
        <v>2703</v>
      </c>
      <c r="P12" s="204" t="s">
        <v>2704</v>
      </c>
      <c r="Q12" s="768"/>
      <c r="R12" s="594"/>
      <c r="S12" s="570" t="s">
        <v>2705</v>
      </c>
      <c r="T12" s="765"/>
      <c r="U12" s="134"/>
      <c r="V12" s="586"/>
      <c r="W12" s="586"/>
      <c r="X12" s="586"/>
      <c r="Y12" s="586"/>
      <c r="Z12" s="586"/>
    </row>
    <row r="13" spans="1:26" ht="16.5">
      <c r="A13" s="602"/>
      <c r="B13" s="602"/>
      <c r="C13" s="602"/>
      <c r="D13" s="602"/>
      <c r="E13" s="602"/>
      <c r="F13" s="602"/>
      <c r="G13" s="602"/>
      <c r="H13" s="603"/>
      <c r="I13" s="603"/>
      <c r="J13" s="602"/>
      <c r="K13" s="602"/>
      <c r="L13" s="602"/>
      <c r="M13" s="606"/>
      <c r="N13" s="602"/>
      <c r="O13" s="606"/>
      <c r="P13" s="602"/>
      <c r="Q13" s="606"/>
      <c r="R13" s="602"/>
      <c r="S13" s="602"/>
      <c r="T13" s="602"/>
      <c r="U13" s="166"/>
      <c r="V13" s="586"/>
      <c r="W13" s="586"/>
      <c r="X13" s="586"/>
      <c r="Y13" s="586"/>
      <c r="Z13" s="586"/>
    </row>
    <row r="14" spans="1:26" ht="16.5">
      <c r="A14" s="602"/>
      <c r="B14" s="602"/>
      <c r="C14" s="602"/>
      <c r="D14" s="602"/>
      <c r="E14" s="602"/>
      <c r="F14" s="602"/>
      <c r="G14" s="602"/>
      <c r="H14" s="603"/>
      <c r="I14" s="603"/>
      <c r="J14" s="169"/>
      <c r="K14" s="608"/>
      <c r="L14" s="169"/>
      <c r="M14" s="608"/>
      <c r="N14" s="169"/>
      <c r="O14" s="608"/>
      <c r="P14" s="169"/>
      <c r="Q14" s="608"/>
      <c r="R14" s="169"/>
      <c r="S14" s="169"/>
      <c r="T14" s="169"/>
      <c r="U14" s="169"/>
      <c r="V14" s="586"/>
      <c r="W14" s="586"/>
      <c r="X14" s="586"/>
      <c r="Y14" s="586"/>
      <c r="Z14" s="586"/>
    </row>
    <row r="15" spans="1:26" ht="16.5">
      <c r="A15" s="586"/>
      <c r="B15" s="586"/>
      <c r="C15" s="586"/>
      <c r="D15" s="586"/>
      <c r="E15" s="586"/>
      <c r="F15" s="586"/>
      <c r="G15" s="586"/>
      <c r="H15" s="586"/>
      <c r="I15" s="586"/>
      <c r="J15" s="586"/>
      <c r="K15" s="586"/>
      <c r="L15" s="586"/>
      <c r="M15" s="586"/>
      <c r="N15" s="586"/>
      <c r="P15" s="586"/>
      <c r="Q15" s="586"/>
      <c r="R15" s="586"/>
      <c r="S15" s="586"/>
      <c r="T15" s="586"/>
      <c r="U15" s="586"/>
      <c r="V15" s="586"/>
      <c r="W15" s="586"/>
      <c r="X15" s="586"/>
      <c r="Y15" s="586"/>
      <c r="Z15" s="586"/>
    </row>
    <row r="16" spans="1:26" ht="16.5">
      <c r="A16" s="586"/>
      <c r="B16" s="586"/>
      <c r="C16" s="586"/>
      <c r="D16" s="586"/>
      <c r="E16" s="586"/>
      <c r="F16" s="586"/>
      <c r="G16" s="586"/>
      <c r="H16" s="586"/>
      <c r="I16" s="586"/>
      <c r="J16" s="586"/>
      <c r="K16" s="586"/>
      <c r="L16" s="586"/>
      <c r="M16" s="586"/>
      <c r="N16" s="586"/>
      <c r="P16" s="586"/>
      <c r="Q16" s="586"/>
      <c r="R16" s="586"/>
      <c r="S16" s="586"/>
      <c r="T16" s="586"/>
      <c r="U16" s="586"/>
      <c r="V16" s="586"/>
      <c r="W16" s="586"/>
      <c r="X16" s="586"/>
      <c r="Y16" s="586"/>
      <c r="Z16" s="586"/>
    </row>
    <row r="17" spans="1:26" ht="16.5">
      <c r="A17" s="586"/>
      <c r="B17" s="586"/>
      <c r="C17" s="586"/>
      <c r="D17" s="586"/>
      <c r="E17" s="586"/>
      <c r="F17" s="586"/>
      <c r="G17" s="586"/>
      <c r="H17" s="586"/>
      <c r="I17" s="586"/>
      <c r="J17" s="586"/>
      <c r="K17" s="586"/>
      <c r="L17" s="586"/>
      <c r="M17" s="586"/>
      <c r="N17" s="586"/>
      <c r="P17" s="586"/>
      <c r="Q17" s="586"/>
      <c r="R17" s="586"/>
      <c r="S17" s="586"/>
      <c r="T17" s="586"/>
      <c r="U17" s="586"/>
      <c r="V17" s="586"/>
      <c r="W17" s="586"/>
      <c r="X17" s="586"/>
      <c r="Y17" s="586"/>
      <c r="Z17" s="586"/>
    </row>
    <row r="18" spans="1:26" ht="16.5">
      <c r="A18" s="586"/>
      <c r="B18" s="586"/>
      <c r="C18" s="586"/>
      <c r="D18" s="586"/>
      <c r="E18" s="586"/>
      <c r="F18" s="586"/>
      <c r="G18" s="586"/>
      <c r="H18" s="586"/>
      <c r="I18" s="586"/>
      <c r="J18" s="586"/>
      <c r="K18" s="586"/>
      <c r="L18" s="586"/>
      <c r="M18" s="586"/>
      <c r="N18" s="586"/>
      <c r="P18" s="586"/>
      <c r="Q18" s="586"/>
      <c r="R18" s="586"/>
      <c r="S18" s="586"/>
      <c r="T18" s="586"/>
      <c r="U18" s="586"/>
      <c r="V18" s="586"/>
      <c r="W18" s="586"/>
      <c r="X18" s="586"/>
      <c r="Y18" s="586"/>
      <c r="Z18" s="586"/>
    </row>
    <row r="19" spans="1:26" ht="16.5">
      <c r="A19" s="586"/>
      <c r="B19" s="586"/>
      <c r="C19" s="586"/>
      <c r="D19" s="586"/>
      <c r="E19" s="586"/>
      <c r="F19" s="586"/>
      <c r="G19" s="586"/>
      <c r="H19" s="586"/>
      <c r="I19" s="586"/>
      <c r="J19" s="586"/>
      <c r="K19" s="586"/>
      <c r="L19" s="586"/>
      <c r="M19" s="586"/>
      <c r="N19" s="586"/>
      <c r="P19" s="586"/>
      <c r="Q19" s="586"/>
      <c r="R19" s="586"/>
      <c r="S19" s="586"/>
      <c r="T19" s="586"/>
      <c r="U19" s="586"/>
      <c r="V19" s="586"/>
      <c r="W19" s="586"/>
      <c r="X19" s="586"/>
      <c r="Y19" s="586"/>
      <c r="Z19" s="586"/>
    </row>
    <row r="20" spans="1:26" ht="16.5">
      <c r="A20" s="586"/>
      <c r="B20" s="586"/>
      <c r="C20" s="586"/>
      <c r="D20" s="586"/>
      <c r="E20" s="586"/>
      <c r="F20" s="586"/>
      <c r="G20" s="586"/>
      <c r="H20" s="586"/>
      <c r="I20" s="586"/>
      <c r="J20" s="586"/>
      <c r="K20" s="586"/>
      <c r="L20" s="586"/>
      <c r="M20" s="586"/>
      <c r="N20" s="586"/>
      <c r="P20" s="586"/>
      <c r="Q20" s="586"/>
      <c r="R20" s="586"/>
      <c r="S20" s="586"/>
      <c r="T20" s="586"/>
      <c r="U20" s="586"/>
      <c r="V20" s="586"/>
      <c r="W20" s="586"/>
      <c r="X20" s="586"/>
      <c r="Y20" s="586"/>
      <c r="Z20" s="586"/>
    </row>
    <row r="21" spans="1:26" ht="15.75" customHeight="1">
      <c r="A21" s="586"/>
      <c r="B21" s="586"/>
      <c r="C21" s="586"/>
      <c r="D21" s="586"/>
      <c r="E21" s="586"/>
      <c r="F21" s="586"/>
      <c r="G21" s="586"/>
      <c r="H21" s="586"/>
      <c r="I21" s="586"/>
      <c r="J21" s="586"/>
      <c r="K21" s="586"/>
      <c r="L21" s="586"/>
      <c r="M21" s="586"/>
      <c r="N21" s="586"/>
      <c r="P21" s="586"/>
      <c r="Q21" s="586"/>
      <c r="R21" s="586"/>
      <c r="S21" s="586"/>
      <c r="T21" s="586"/>
      <c r="U21" s="586"/>
      <c r="V21" s="586"/>
      <c r="W21" s="586"/>
      <c r="X21" s="586"/>
      <c r="Y21" s="586"/>
      <c r="Z21" s="586"/>
    </row>
    <row r="22" spans="1:26" ht="15.75" customHeight="1">
      <c r="A22" s="586"/>
      <c r="B22" s="586"/>
      <c r="C22" s="586"/>
      <c r="D22" s="586"/>
      <c r="E22" s="586"/>
      <c r="F22" s="586"/>
      <c r="G22" s="586"/>
      <c r="H22" s="586"/>
      <c r="I22" s="586"/>
      <c r="J22" s="586"/>
      <c r="K22" s="586"/>
      <c r="L22" s="586"/>
      <c r="M22" s="586"/>
      <c r="N22" s="586"/>
      <c r="P22" s="586"/>
      <c r="Q22" s="586"/>
      <c r="R22" s="586"/>
      <c r="S22" s="586"/>
      <c r="T22" s="586"/>
      <c r="U22" s="586"/>
      <c r="V22" s="586"/>
      <c r="W22" s="586"/>
      <c r="X22" s="586"/>
      <c r="Y22" s="586"/>
      <c r="Z22" s="586"/>
    </row>
    <row r="23" spans="1:26" ht="15.75" customHeight="1">
      <c r="A23" s="586"/>
      <c r="B23" s="586"/>
      <c r="C23" s="586"/>
      <c r="D23" s="586"/>
      <c r="E23" s="586"/>
      <c r="F23" s="586"/>
      <c r="G23" s="586"/>
      <c r="H23" s="586"/>
      <c r="I23" s="586"/>
      <c r="J23" s="586"/>
      <c r="K23" s="586"/>
      <c r="L23" s="586"/>
      <c r="M23" s="586"/>
      <c r="N23" s="586"/>
      <c r="P23" s="586"/>
      <c r="Q23" s="586"/>
      <c r="R23" s="586"/>
      <c r="S23" s="586"/>
      <c r="T23" s="586"/>
      <c r="U23" s="586"/>
      <c r="V23" s="586"/>
      <c r="W23" s="586"/>
      <c r="X23" s="586"/>
      <c r="Y23" s="586"/>
      <c r="Z23" s="586"/>
    </row>
    <row r="24" spans="1:26" ht="15.75" customHeight="1">
      <c r="A24" s="586"/>
      <c r="B24" s="586"/>
      <c r="C24" s="586"/>
      <c r="D24" s="586"/>
      <c r="E24" s="586"/>
      <c r="F24" s="586"/>
      <c r="G24" s="586"/>
      <c r="H24" s="586"/>
      <c r="I24" s="586"/>
      <c r="J24" s="586"/>
      <c r="K24" s="586"/>
      <c r="L24" s="586"/>
      <c r="M24" s="586"/>
      <c r="N24" s="586"/>
      <c r="P24" s="586"/>
      <c r="Q24" s="586"/>
      <c r="R24" s="586"/>
      <c r="S24" s="586"/>
      <c r="T24" s="586"/>
      <c r="U24" s="586"/>
      <c r="V24" s="586"/>
      <c r="W24" s="586"/>
      <c r="X24" s="586"/>
      <c r="Y24" s="586"/>
      <c r="Z24" s="586"/>
    </row>
    <row r="25" spans="1:26" ht="15.75" customHeight="1">
      <c r="A25" s="586"/>
      <c r="B25" s="586"/>
      <c r="C25" s="586"/>
      <c r="D25" s="586"/>
      <c r="E25" s="586"/>
      <c r="F25" s="586"/>
      <c r="G25" s="586"/>
      <c r="H25" s="586"/>
      <c r="I25" s="586"/>
      <c r="J25" s="586"/>
      <c r="K25" s="586"/>
      <c r="L25" s="586"/>
      <c r="M25" s="586"/>
      <c r="N25" s="586"/>
      <c r="P25" s="586"/>
      <c r="Q25" s="586"/>
      <c r="R25" s="586"/>
      <c r="S25" s="586"/>
      <c r="T25" s="586"/>
      <c r="U25" s="586"/>
      <c r="V25" s="586"/>
      <c r="W25" s="586"/>
      <c r="X25" s="586"/>
      <c r="Y25" s="586"/>
      <c r="Z25" s="586"/>
    </row>
    <row r="26" spans="1:26" ht="15.75" customHeight="1">
      <c r="A26" s="586"/>
      <c r="B26" s="586"/>
      <c r="C26" s="586"/>
      <c r="D26" s="586"/>
      <c r="E26" s="586"/>
      <c r="F26" s="586"/>
      <c r="G26" s="586"/>
      <c r="H26" s="586"/>
      <c r="I26" s="586"/>
      <c r="J26" s="586"/>
      <c r="K26" s="586"/>
      <c r="L26" s="586"/>
      <c r="M26" s="586"/>
      <c r="N26" s="586"/>
      <c r="P26" s="586"/>
      <c r="Q26" s="586"/>
      <c r="R26" s="586"/>
      <c r="S26" s="586"/>
      <c r="T26" s="586"/>
      <c r="U26" s="586"/>
      <c r="V26" s="586"/>
      <c r="W26" s="586"/>
      <c r="X26" s="586"/>
      <c r="Y26" s="586"/>
      <c r="Z26" s="586"/>
    </row>
    <row r="27" spans="1:26" ht="15.75" customHeight="1">
      <c r="A27" s="586"/>
      <c r="B27" s="586"/>
      <c r="C27" s="586"/>
      <c r="D27" s="586"/>
      <c r="E27" s="586"/>
      <c r="F27" s="586"/>
      <c r="G27" s="586"/>
      <c r="H27" s="586"/>
      <c r="I27" s="586"/>
      <c r="J27" s="586"/>
      <c r="K27" s="586"/>
      <c r="L27" s="586"/>
      <c r="M27" s="586"/>
      <c r="N27" s="586"/>
      <c r="P27" s="586"/>
      <c r="Q27" s="586"/>
      <c r="R27" s="586"/>
      <c r="S27" s="586"/>
      <c r="T27" s="586"/>
      <c r="U27" s="586"/>
      <c r="V27" s="586"/>
      <c r="W27" s="586"/>
      <c r="X27" s="586"/>
      <c r="Y27" s="586"/>
      <c r="Z27" s="586"/>
    </row>
    <row r="28" spans="1:26" ht="15.75" customHeight="1">
      <c r="A28" s="586"/>
      <c r="B28" s="586"/>
      <c r="C28" s="586"/>
      <c r="D28" s="586"/>
      <c r="E28" s="586"/>
      <c r="F28" s="586"/>
      <c r="G28" s="586"/>
      <c r="H28" s="586"/>
      <c r="I28" s="586"/>
      <c r="J28" s="586"/>
      <c r="K28" s="586"/>
      <c r="L28" s="586"/>
      <c r="M28" s="586"/>
      <c r="N28" s="586"/>
      <c r="P28" s="586"/>
      <c r="Q28" s="586"/>
      <c r="R28" s="586"/>
      <c r="S28" s="586"/>
      <c r="T28" s="586"/>
      <c r="U28" s="586"/>
      <c r="V28" s="586"/>
      <c r="W28" s="586"/>
      <c r="X28" s="586"/>
      <c r="Y28" s="586"/>
      <c r="Z28" s="586"/>
    </row>
    <row r="29" spans="1:26" ht="15.75" customHeight="1">
      <c r="A29" s="586"/>
      <c r="B29" s="586"/>
      <c r="C29" s="586"/>
      <c r="D29" s="586"/>
      <c r="E29" s="586"/>
      <c r="F29" s="586"/>
      <c r="G29" s="586"/>
      <c r="H29" s="586"/>
      <c r="I29" s="586"/>
      <c r="J29" s="586"/>
      <c r="K29" s="586"/>
      <c r="L29" s="586"/>
      <c r="M29" s="586"/>
      <c r="N29" s="586"/>
      <c r="P29" s="586"/>
      <c r="Q29" s="586"/>
      <c r="R29" s="586"/>
      <c r="S29" s="586"/>
      <c r="T29" s="586"/>
      <c r="U29" s="586"/>
      <c r="V29" s="586"/>
      <c r="W29" s="586"/>
      <c r="X29" s="586"/>
      <c r="Y29" s="586"/>
      <c r="Z29" s="586"/>
    </row>
    <row r="30" spans="1:26" ht="15.75" customHeight="1">
      <c r="A30" s="586"/>
      <c r="B30" s="586"/>
      <c r="C30" s="586"/>
      <c r="D30" s="586"/>
      <c r="E30" s="586"/>
      <c r="F30" s="586"/>
      <c r="G30" s="586"/>
      <c r="H30" s="586"/>
      <c r="I30" s="586"/>
      <c r="J30" s="586"/>
      <c r="K30" s="586"/>
      <c r="L30" s="586"/>
      <c r="M30" s="586"/>
      <c r="N30" s="586"/>
      <c r="P30" s="586"/>
      <c r="Q30" s="586"/>
      <c r="R30" s="586"/>
      <c r="S30" s="586"/>
      <c r="T30" s="586"/>
      <c r="U30" s="586"/>
      <c r="V30" s="586"/>
      <c r="W30" s="586"/>
      <c r="X30" s="586"/>
      <c r="Y30" s="586"/>
      <c r="Z30" s="586"/>
    </row>
    <row r="31" spans="1:26" ht="15.75" customHeight="1">
      <c r="A31" s="586"/>
      <c r="B31" s="586"/>
      <c r="C31" s="586"/>
      <c r="D31" s="586"/>
      <c r="E31" s="586"/>
      <c r="F31" s="586"/>
      <c r="G31" s="586"/>
      <c r="H31" s="586"/>
      <c r="I31" s="586"/>
      <c r="J31" s="586"/>
      <c r="K31" s="586"/>
      <c r="L31" s="586"/>
      <c r="M31" s="586"/>
      <c r="N31" s="586"/>
      <c r="P31" s="586"/>
      <c r="Q31" s="586"/>
      <c r="R31" s="586"/>
      <c r="S31" s="586"/>
      <c r="T31" s="586"/>
      <c r="U31" s="586"/>
      <c r="V31" s="586"/>
      <c r="W31" s="586"/>
      <c r="X31" s="586"/>
      <c r="Y31" s="586"/>
      <c r="Z31" s="586"/>
    </row>
    <row r="32" spans="1:26" ht="15.75" customHeight="1">
      <c r="A32" s="586"/>
      <c r="B32" s="586"/>
      <c r="C32" s="586"/>
      <c r="D32" s="586"/>
      <c r="E32" s="586"/>
      <c r="F32" s="586"/>
      <c r="G32" s="586"/>
      <c r="H32" s="586"/>
      <c r="I32" s="586"/>
      <c r="J32" s="586"/>
      <c r="K32" s="586"/>
      <c r="L32" s="586"/>
      <c r="M32" s="586"/>
      <c r="N32" s="586"/>
      <c r="P32" s="586"/>
      <c r="Q32" s="586"/>
      <c r="R32" s="586"/>
      <c r="S32" s="586"/>
      <c r="T32" s="586"/>
      <c r="U32" s="586"/>
      <c r="V32" s="586"/>
      <c r="W32" s="586"/>
      <c r="X32" s="586"/>
      <c r="Y32" s="586"/>
      <c r="Z32" s="586"/>
    </row>
    <row r="33" spans="1:26" ht="15.75" customHeight="1">
      <c r="A33" s="586"/>
      <c r="B33" s="586"/>
      <c r="C33" s="586"/>
      <c r="D33" s="586"/>
      <c r="E33" s="586"/>
      <c r="F33" s="586"/>
      <c r="G33" s="586"/>
      <c r="H33" s="586"/>
      <c r="I33" s="586"/>
      <c r="J33" s="586"/>
      <c r="K33" s="586"/>
      <c r="L33" s="586"/>
      <c r="M33" s="586"/>
      <c r="N33" s="586"/>
      <c r="P33" s="586"/>
      <c r="Q33" s="586"/>
      <c r="R33" s="586"/>
      <c r="S33" s="586"/>
      <c r="T33" s="586"/>
      <c r="U33" s="586"/>
      <c r="V33" s="586"/>
      <c r="W33" s="586"/>
      <c r="X33" s="586"/>
      <c r="Y33" s="586"/>
      <c r="Z33" s="586"/>
    </row>
    <row r="34" spans="1:26" ht="15.75" customHeight="1">
      <c r="A34" s="586"/>
      <c r="B34" s="586"/>
      <c r="C34" s="586"/>
      <c r="D34" s="586"/>
      <c r="E34" s="586"/>
      <c r="F34" s="586"/>
      <c r="G34" s="586"/>
      <c r="H34" s="586"/>
      <c r="I34" s="586"/>
      <c r="J34" s="586"/>
      <c r="K34" s="586"/>
      <c r="L34" s="586"/>
      <c r="M34" s="586"/>
      <c r="N34" s="586"/>
      <c r="P34" s="586"/>
      <c r="Q34" s="586"/>
      <c r="R34" s="586"/>
      <c r="S34" s="586"/>
      <c r="T34" s="586"/>
      <c r="U34" s="586"/>
      <c r="V34" s="586"/>
      <c r="W34" s="586"/>
      <c r="X34" s="586"/>
      <c r="Y34" s="586"/>
      <c r="Z34" s="586"/>
    </row>
    <row r="35" spans="1:26" ht="15.75" customHeight="1">
      <c r="A35" s="586"/>
      <c r="B35" s="586"/>
      <c r="C35" s="586"/>
      <c r="D35" s="586"/>
      <c r="E35" s="586"/>
      <c r="F35" s="586"/>
      <c r="G35" s="586"/>
      <c r="H35" s="586"/>
      <c r="I35" s="586"/>
      <c r="J35" s="586"/>
      <c r="K35" s="586"/>
      <c r="L35" s="586"/>
      <c r="M35" s="586"/>
      <c r="N35" s="586"/>
      <c r="P35" s="586"/>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586"/>
      <c r="L36" s="586"/>
      <c r="M36" s="586"/>
      <c r="N36" s="586"/>
      <c r="P36" s="586"/>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586"/>
      <c r="L37" s="586"/>
      <c r="M37" s="586"/>
      <c r="N37" s="586"/>
      <c r="P37" s="586"/>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586"/>
      <c r="L38" s="586"/>
      <c r="M38" s="586"/>
      <c r="N38" s="586"/>
      <c r="P38" s="586"/>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586"/>
      <c r="L39" s="586"/>
      <c r="M39" s="586"/>
      <c r="N39" s="586"/>
      <c r="P39" s="586"/>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586"/>
      <c r="L40" s="586"/>
      <c r="M40" s="586"/>
      <c r="N40" s="586"/>
      <c r="P40" s="586"/>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586"/>
      <c r="L41" s="586"/>
      <c r="M41" s="586"/>
      <c r="N41" s="586"/>
      <c r="P41" s="586"/>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586"/>
      <c r="L42" s="586"/>
      <c r="M42" s="586"/>
      <c r="N42" s="586"/>
      <c r="P42" s="586"/>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586"/>
      <c r="L43" s="586"/>
      <c r="M43" s="586"/>
      <c r="N43" s="586"/>
      <c r="P43" s="586"/>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586"/>
      <c r="L44" s="586"/>
      <c r="M44" s="586"/>
      <c r="N44" s="586"/>
      <c r="P44" s="586"/>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586"/>
      <c r="L45" s="586"/>
      <c r="M45" s="586"/>
      <c r="N45" s="586"/>
      <c r="P45" s="586"/>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586"/>
      <c r="L46" s="586"/>
      <c r="M46" s="586"/>
      <c r="N46" s="586"/>
      <c r="P46" s="586"/>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586"/>
      <c r="L47" s="586"/>
      <c r="M47" s="586"/>
      <c r="N47" s="586"/>
      <c r="P47" s="586"/>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586"/>
      <c r="L48" s="586"/>
      <c r="M48" s="586"/>
      <c r="N48" s="586"/>
      <c r="P48" s="586"/>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586"/>
      <c r="L49" s="586"/>
      <c r="M49" s="586"/>
      <c r="N49" s="586"/>
      <c r="P49" s="586"/>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586"/>
      <c r="L50" s="586"/>
      <c r="M50" s="586"/>
      <c r="N50" s="586"/>
      <c r="P50" s="586"/>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586"/>
      <c r="L51" s="586"/>
      <c r="M51" s="586"/>
      <c r="N51" s="586"/>
      <c r="P51" s="586"/>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586"/>
      <c r="L52" s="586"/>
      <c r="M52" s="586"/>
      <c r="N52" s="586"/>
      <c r="P52" s="586"/>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586"/>
      <c r="L53" s="586"/>
      <c r="M53" s="586"/>
      <c r="N53" s="586"/>
      <c r="P53" s="586"/>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586"/>
      <c r="L54" s="586"/>
      <c r="M54" s="586"/>
      <c r="N54" s="586"/>
      <c r="P54" s="586"/>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586"/>
      <c r="L55" s="586"/>
      <c r="M55" s="586"/>
      <c r="N55" s="586"/>
      <c r="P55" s="586"/>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586"/>
      <c r="L56" s="586"/>
      <c r="M56" s="586"/>
      <c r="N56" s="586"/>
      <c r="P56" s="586"/>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586"/>
      <c r="L57" s="586"/>
      <c r="M57" s="586"/>
      <c r="N57" s="586"/>
      <c r="P57" s="586"/>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586"/>
      <c r="L58" s="586"/>
      <c r="M58" s="586"/>
      <c r="N58" s="586"/>
      <c r="P58" s="586"/>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586"/>
      <c r="L59" s="586"/>
      <c r="M59" s="586"/>
      <c r="N59" s="586"/>
      <c r="P59" s="586"/>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586"/>
      <c r="L60" s="586"/>
      <c r="M60" s="586"/>
      <c r="N60" s="586"/>
      <c r="P60" s="586"/>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586"/>
      <c r="L61" s="586"/>
      <c r="M61" s="586"/>
      <c r="N61" s="586"/>
      <c r="P61" s="586"/>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586"/>
      <c r="L62" s="586"/>
      <c r="M62" s="586"/>
      <c r="N62" s="586"/>
      <c r="P62" s="586"/>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586"/>
      <c r="L63" s="586"/>
      <c r="M63" s="586"/>
      <c r="N63" s="586"/>
      <c r="P63" s="586"/>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586"/>
      <c r="L64" s="586"/>
      <c r="M64" s="586"/>
      <c r="N64" s="586"/>
      <c r="P64" s="586"/>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586"/>
      <c r="L65" s="586"/>
      <c r="M65" s="586"/>
      <c r="N65" s="586"/>
      <c r="P65" s="586"/>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586"/>
      <c r="L66" s="586"/>
      <c r="M66" s="586"/>
      <c r="N66" s="586"/>
      <c r="P66" s="586"/>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586"/>
      <c r="L67" s="586"/>
      <c r="M67" s="586"/>
      <c r="N67" s="586"/>
      <c r="P67" s="586"/>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586"/>
      <c r="L68" s="586"/>
      <c r="M68" s="586"/>
      <c r="N68" s="586"/>
      <c r="P68" s="586"/>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586"/>
      <c r="L69" s="586"/>
      <c r="M69" s="586"/>
      <c r="N69" s="586"/>
      <c r="P69" s="586"/>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586"/>
      <c r="L70" s="586"/>
      <c r="M70" s="586"/>
      <c r="N70" s="586"/>
      <c r="P70" s="586"/>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586"/>
      <c r="L71" s="586"/>
      <c r="M71" s="586"/>
      <c r="N71" s="586"/>
      <c r="P71" s="586"/>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586"/>
      <c r="L72" s="586"/>
      <c r="M72" s="586"/>
      <c r="N72" s="586"/>
      <c r="P72" s="586"/>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586"/>
      <c r="L73" s="586"/>
      <c r="M73" s="586"/>
      <c r="N73" s="586"/>
      <c r="P73" s="586"/>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586"/>
      <c r="L74" s="586"/>
      <c r="M74" s="586"/>
      <c r="N74" s="586"/>
      <c r="P74" s="586"/>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586"/>
      <c r="L75" s="586"/>
      <c r="M75" s="586"/>
      <c r="N75" s="586"/>
      <c r="P75" s="586"/>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586"/>
      <c r="L76" s="586"/>
      <c r="M76" s="586"/>
      <c r="N76" s="586"/>
      <c r="P76" s="586"/>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586"/>
      <c r="L77" s="586"/>
      <c r="M77" s="586"/>
      <c r="N77" s="586"/>
      <c r="P77" s="586"/>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586"/>
      <c r="L78" s="586"/>
      <c r="M78" s="586"/>
      <c r="N78" s="586"/>
      <c r="P78" s="586"/>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586"/>
      <c r="L79" s="586"/>
      <c r="M79" s="586"/>
      <c r="N79" s="586"/>
      <c r="P79" s="586"/>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586"/>
      <c r="L80" s="586"/>
      <c r="M80" s="586"/>
      <c r="N80" s="586"/>
      <c r="P80" s="586"/>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586"/>
      <c r="L81" s="586"/>
      <c r="M81" s="586"/>
      <c r="N81" s="586"/>
      <c r="P81" s="586"/>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586"/>
      <c r="L82" s="586"/>
      <c r="M82" s="586"/>
      <c r="N82" s="586"/>
      <c r="P82" s="586"/>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586"/>
      <c r="L83" s="586"/>
      <c r="M83" s="586"/>
      <c r="N83" s="586"/>
      <c r="P83" s="586"/>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586"/>
      <c r="L84" s="586"/>
      <c r="M84" s="586"/>
      <c r="N84" s="586"/>
      <c r="P84" s="586"/>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586"/>
      <c r="L85" s="586"/>
      <c r="M85" s="586"/>
      <c r="N85" s="586"/>
      <c r="P85" s="586"/>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586"/>
      <c r="L86" s="586"/>
      <c r="M86" s="586"/>
      <c r="N86" s="586"/>
      <c r="P86" s="586"/>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586"/>
      <c r="L87" s="586"/>
      <c r="M87" s="586"/>
      <c r="N87" s="586"/>
      <c r="P87" s="586"/>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586"/>
      <c r="L88" s="586"/>
      <c r="M88" s="586"/>
      <c r="N88" s="586"/>
      <c r="P88" s="586"/>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586"/>
      <c r="L89" s="586"/>
      <c r="M89" s="586"/>
      <c r="N89" s="586"/>
      <c r="P89" s="586"/>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586"/>
      <c r="L90" s="586"/>
      <c r="M90" s="586"/>
      <c r="N90" s="586"/>
      <c r="P90" s="586"/>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586"/>
      <c r="L91" s="586"/>
      <c r="M91" s="586"/>
      <c r="N91" s="586"/>
      <c r="P91" s="586"/>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586"/>
      <c r="L92" s="586"/>
      <c r="M92" s="586"/>
      <c r="N92" s="586"/>
      <c r="P92" s="586"/>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586"/>
      <c r="L93" s="586"/>
      <c r="M93" s="586"/>
      <c r="N93" s="586"/>
      <c r="P93" s="586"/>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586"/>
      <c r="L94" s="586"/>
      <c r="M94" s="586"/>
      <c r="N94" s="586"/>
      <c r="P94" s="586"/>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586"/>
      <c r="L95" s="586"/>
      <c r="M95" s="586"/>
      <c r="N95" s="586"/>
      <c r="P95" s="586"/>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586"/>
      <c r="L96" s="586"/>
      <c r="M96" s="586"/>
      <c r="N96" s="586"/>
      <c r="P96" s="586"/>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586"/>
      <c r="L97" s="586"/>
      <c r="M97" s="586"/>
      <c r="N97" s="586"/>
      <c r="P97" s="586"/>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586"/>
      <c r="L98" s="586"/>
      <c r="M98" s="586"/>
      <c r="N98" s="586"/>
      <c r="P98" s="586"/>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586"/>
      <c r="L99" s="586"/>
      <c r="M99" s="586"/>
      <c r="N99" s="586"/>
      <c r="P99" s="586"/>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586"/>
      <c r="L100" s="586"/>
      <c r="M100" s="586"/>
      <c r="N100" s="586"/>
      <c r="P100" s="586"/>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586"/>
      <c r="L101" s="586"/>
      <c r="M101" s="586"/>
      <c r="N101" s="586"/>
      <c r="P101" s="586"/>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586"/>
      <c r="L102" s="586"/>
      <c r="M102" s="586"/>
      <c r="N102" s="586"/>
      <c r="P102" s="586"/>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586"/>
      <c r="L103" s="586"/>
      <c r="M103" s="586"/>
      <c r="N103" s="586"/>
      <c r="P103" s="586"/>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586"/>
      <c r="L104" s="586"/>
      <c r="M104" s="586"/>
      <c r="N104" s="586"/>
      <c r="P104" s="586"/>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586"/>
      <c r="L105" s="586"/>
      <c r="M105" s="586"/>
      <c r="N105" s="586"/>
      <c r="P105" s="586"/>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586"/>
      <c r="L106" s="586"/>
      <c r="M106" s="586"/>
      <c r="N106" s="586"/>
      <c r="P106" s="586"/>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586"/>
      <c r="L107" s="586"/>
      <c r="M107" s="586"/>
      <c r="N107" s="586"/>
      <c r="P107" s="586"/>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586"/>
      <c r="L108" s="586"/>
      <c r="M108" s="586"/>
      <c r="N108" s="586"/>
      <c r="P108" s="586"/>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586"/>
      <c r="L109" s="586"/>
      <c r="M109" s="586"/>
      <c r="N109" s="586"/>
      <c r="P109" s="586"/>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586"/>
      <c r="L110" s="586"/>
      <c r="M110" s="586"/>
      <c r="N110" s="586"/>
      <c r="P110" s="586"/>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586"/>
      <c r="L111" s="586"/>
      <c r="M111" s="586"/>
      <c r="N111" s="586"/>
      <c r="P111" s="586"/>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586"/>
      <c r="L112" s="586"/>
      <c r="M112" s="586"/>
      <c r="N112" s="586"/>
      <c r="P112" s="586"/>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586"/>
      <c r="L113" s="586"/>
      <c r="M113" s="586"/>
      <c r="N113" s="586"/>
      <c r="P113" s="586"/>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586"/>
      <c r="L114" s="586"/>
      <c r="M114" s="586"/>
      <c r="N114" s="586"/>
      <c r="P114" s="586"/>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586"/>
      <c r="L115" s="586"/>
      <c r="M115" s="586"/>
      <c r="N115" s="586"/>
      <c r="P115" s="586"/>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586"/>
      <c r="L116" s="586"/>
      <c r="M116" s="586"/>
      <c r="N116" s="586"/>
      <c r="P116" s="586"/>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586"/>
      <c r="L117" s="586"/>
      <c r="M117" s="586"/>
      <c r="N117" s="586"/>
      <c r="P117" s="586"/>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586"/>
      <c r="L118" s="586"/>
      <c r="M118" s="586"/>
      <c r="N118" s="586"/>
      <c r="P118" s="586"/>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586"/>
      <c r="L119" s="586"/>
      <c r="M119" s="586"/>
      <c r="N119" s="586"/>
      <c r="P119" s="586"/>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586"/>
      <c r="L120" s="586"/>
      <c r="M120" s="586"/>
      <c r="N120" s="586"/>
      <c r="P120" s="586"/>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586"/>
      <c r="L121" s="586"/>
      <c r="M121" s="586"/>
      <c r="N121" s="586"/>
      <c r="P121" s="586"/>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586"/>
      <c r="L122" s="586"/>
      <c r="M122" s="586"/>
      <c r="N122" s="586"/>
      <c r="P122" s="586"/>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586"/>
      <c r="L123" s="586"/>
      <c r="M123" s="586"/>
      <c r="N123" s="586"/>
      <c r="P123" s="586"/>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586"/>
      <c r="L124" s="586"/>
      <c r="M124" s="586"/>
      <c r="N124" s="586"/>
      <c r="P124" s="586"/>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586"/>
      <c r="L125" s="586"/>
      <c r="M125" s="586"/>
      <c r="N125" s="586"/>
      <c r="P125" s="586"/>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586"/>
      <c r="L126" s="586"/>
      <c r="M126" s="586"/>
      <c r="N126" s="586"/>
      <c r="P126" s="586"/>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586"/>
      <c r="L127" s="586"/>
      <c r="M127" s="586"/>
      <c r="N127" s="586"/>
      <c r="P127" s="586"/>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586"/>
      <c r="L128" s="586"/>
      <c r="M128" s="586"/>
      <c r="N128" s="586"/>
      <c r="P128" s="586"/>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586"/>
      <c r="L129" s="586"/>
      <c r="M129" s="586"/>
      <c r="N129" s="586"/>
      <c r="P129" s="586"/>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586"/>
      <c r="L130" s="586"/>
      <c r="M130" s="586"/>
      <c r="N130" s="586"/>
      <c r="P130" s="586"/>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586"/>
      <c r="L131" s="586"/>
      <c r="M131" s="586"/>
      <c r="N131" s="586"/>
      <c r="P131" s="586"/>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586"/>
      <c r="L132" s="586"/>
      <c r="M132" s="586"/>
      <c r="N132" s="586"/>
      <c r="P132" s="586"/>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586"/>
      <c r="L133" s="586"/>
      <c r="M133" s="586"/>
      <c r="N133" s="586"/>
      <c r="P133" s="586"/>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586"/>
      <c r="L134" s="586"/>
      <c r="M134" s="586"/>
      <c r="N134" s="586"/>
      <c r="P134" s="586"/>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586"/>
      <c r="L135" s="586"/>
      <c r="M135" s="586"/>
      <c r="N135" s="586"/>
      <c r="P135" s="586"/>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586"/>
      <c r="L136" s="586"/>
      <c r="M136" s="586"/>
      <c r="N136" s="586"/>
      <c r="P136" s="586"/>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586"/>
      <c r="L137" s="586"/>
      <c r="M137" s="586"/>
      <c r="N137" s="586"/>
      <c r="P137" s="586"/>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586"/>
      <c r="L138" s="586"/>
      <c r="M138" s="586"/>
      <c r="N138" s="586"/>
      <c r="P138" s="586"/>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586"/>
      <c r="L139" s="586"/>
      <c r="M139" s="586"/>
      <c r="N139" s="586"/>
      <c r="P139" s="586"/>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586"/>
      <c r="L140" s="586"/>
      <c r="M140" s="586"/>
      <c r="N140" s="586"/>
      <c r="P140" s="586"/>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586"/>
      <c r="L141" s="586"/>
      <c r="M141" s="586"/>
      <c r="N141" s="586"/>
      <c r="P141" s="586"/>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586"/>
      <c r="L142" s="586"/>
      <c r="M142" s="586"/>
      <c r="N142" s="586"/>
      <c r="P142" s="586"/>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586"/>
      <c r="L143" s="586"/>
      <c r="M143" s="586"/>
      <c r="N143" s="586"/>
      <c r="P143" s="586"/>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586"/>
      <c r="L144" s="586"/>
      <c r="M144" s="586"/>
      <c r="N144" s="586"/>
      <c r="P144" s="586"/>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586"/>
      <c r="L145" s="586"/>
      <c r="M145" s="586"/>
      <c r="N145" s="586"/>
      <c r="P145" s="586"/>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586"/>
      <c r="L146" s="586"/>
      <c r="M146" s="586"/>
      <c r="N146" s="586"/>
      <c r="P146" s="586"/>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586"/>
      <c r="L147" s="586"/>
      <c r="M147" s="586"/>
      <c r="N147" s="586"/>
      <c r="P147" s="586"/>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586"/>
      <c r="L148" s="586"/>
      <c r="M148" s="586"/>
      <c r="N148" s="586"/>
      <c r="P148" s="586"/>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586"/>
      <c r="L149" s="586"/>
      <c r="M149" s="586"/>
      <c r="N149" s="586"/>
      <c r="P149" s="586"/>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586"/>
      <c r="L150" s="586"/>
      <c r="M150" s="586"/>
      <c r="N150" s="586"/>
      <c r="P150" s="586"/>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586"/>
      <c r="L151" s="586"/>
      <c r="M151" s="586"/>
      <c r="N151" s="586"/>
      <c r="P151" s="586"/>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586"/>
      <c r="L152" s="586"/>
      <c r="M152" s="586"/>
      <c r="N152" s="586"/>
      <c r="P152" s="586"/>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586"/>
      <c r="L153" s="586"/>
      <c r="M153" s="586"/>
      <c r="N153" s="586"/>
      <c r="P153" s="586"/>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586"/>
      <c r="L154" s="586"/>
      <c r="M154" s="586"/>
      <c r="N154" s="586"/>
      <c r="P154" s="586"/>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586"/>
      <c r="L155" s="586"/>
      <c r="M155" s="586"/>
      <c r="N155" s="586"/>
      <c r="P155" s="586"/>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586"/>
      <c r="L156" s="586"/>
      <c r="M156" s="586"/>
      <c r="N156" s="586"/>
      <c r="P156" s="586"/>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586"/>
      <c r="L157" s="586"/>
      <c r="M157" s="586"/>
      <c r="N157" s="586"/>
      <c r="P157" s="586"/>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586"/>
      <c r="L158" s="586"/>
      <c r="M158" s="586"/>
      <c r="N158" s="586"/>
      <c r="P158" s="586"/>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586"/>
      <c r="L159" s="586"/>
      <c r="M159" s="586"/>
      <c r="N159" s="586"/>
      <c r="P159" s="586"/>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586"/>
      <c r="L160" s="586"/>
      <c r="M160" s="586"/>
      <c r="N160" s="586"/>
      <c r="P160" s="586"/>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586"/>
      <c r="L161" s="586"/>
      <c r="M161" s="586"/>
      <c r="N161" s="586"/>
      <c r="P161" s="586"/>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586"/>
      <c r="L162" s="586"/>
      <c r="M162" s="586"/>
      <c r="N162" s="586"/>
      <c r="P162" s="586"/>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586"/>
      <c r="L163" s="586"/>
      <c r="M163" s="586"/>
      <c r="N163" s="586"/>
      <c r="P163" s="586"/>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586"/>
      <c r="L164" s="586"/>
      <c r="M164" s="586"/>
      <c r="N164" s="586"/>
      <c r="P164" s="586"/>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586"/>
      <c r="L165" s="586"/>
      <c r="M165" s="586"/>
      <c r="N165" s="586"/>
      <c r="P165" s="586"/>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586"/>
      <c r="L166" s="586"/>
      <c r="M166" s="586"/>
      <c r="N166" s="586"/>
      <c r="P166" s="586"/>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586"/>
      <c r="L167" s="586"/>
      <c r="M167" s="586"/>
      <c r="N167" s="586"/>
      <c r="P167" s="586"/>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586"/>
      <c r="L168" s="586"/>
      <c r="M168" s="586"/>
      <c r="N168" s="586"/>
      <c r="P168" s="586"/>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586"/>
      <c r="L169" s="586"/>
      <c r="M169" s="586"/>
      <c r="N169" s="586"/>
      <c r="P169" s="586"/>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586"/>
      <c r="L170" s="586"/>
      <c r="M170" s="586"/>
      <c r="N170" s="586"/>
      <c r="P170" s="586"/>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586"/>
      <c r="L171" s="586"/>
      <c r="M171" s="586"/>
      <c r="N171" s="586"/>
      <c r="P171" s="586"/>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586"/>
      <c r="L172" s="586"/>
      <c r="M172" s="586"/>
      <c r="N172" s="586"/>
      <c r="P172" s="586"/>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586"/>
      <c r="L173" s="586"/>
      <c r="M173" s="586"/>
      <c r="N173" s="586"/>
      <c r="P173" s="586"/>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586"/>
      <c r="L174" s="586"/>
      <c r="M174" s="586"/>
      <c r="N174" s="586"/>
      <c r="P174" s="586"/>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586"/>
      <c r="L175" s="586"/>
      <c r="M175" s="586"/>
      <c r="N175" s="586"/>
      <c r="P175" s="586"/>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586"/>
      <c r="L176" s="586"/>
      <c r="M176" s="586"/>
      <c r="N176" s="586"/>
      <c r="P176" s="586"/>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586"/>
      <c r="L177" s="586"/>
      <c r="M177" s="586"/>
      <c r="N177" s="586"/>
      <c r="P177" s="586"/>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586"/>
      <c r="L178" s="586"/>
      <c r="M178" s="586"/>
      <c r="N178" s="586"/>
      <c r="P178" s="586"/>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586"/>
      <c r="L179" s="586"/>
      <c r="M179" s="586"/>
      <c r="N179" s="586"/>
      <c r="P179" s="586"/>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586"/>
      <c r="L180" s="586"/>
      <c r="M180" s="586"/>
      <c r="N180" s="586"/>
      <c r="P180" s="586"/>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586"/>
      <c r="L181" s="586"/>
      <c r="M181" s="586"/>
      <c r="N181" s="586"/>
      <c r="P181" s="586"/>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586"/>
      <c r="L182" s="586"/>
      <c r="M182" s="586"/>
      <c r="N182" s="586"/>
      <c r="P182" s="586"/>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586"/>
      <c r="L183" s="586"/>
      <c r="M183" s="586"/>
      <c r="N183" s="586"/>
      <c r="P183" s="586"/>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586"/>
      <c r="L184" s="586"/>
      <c r="M184" s="586"/>
      <c r="N184" s="586"/>
      <c r="P184" s="586"/>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586"/>
      <c r="L185" s="586"/>
      <c r="M185" s="586"/>
      <c r="N185" s="586"/>
      <c r="P185" s="586"/>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586"/>
      <c r="L186" s="586"/>
      <c r="M186" s="586"/>
      <c r="N186" s="586"/>
      <c r="P186" s="586"/>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586"/>
      <c r="L187" s="586"/>
      <c r="M187" s="586"/>
      <c r="N187" s="586"/>
      <c r="P187" s="586"/>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586"/>
      <c r="L188" s="586"/>
      <c r="M188" s="586"/>
      <c r="N188" s="586"/>
      <c r="P188" s="586"/>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586"/>
      <c r="L189" s="586"/>
      <c r="M189" s="586"/>
      <c r="N189" s="586"/>
      <c r="P189" s="586"/>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586"/>
      <c r="L190" s="586"/>
      <c r="M190" s="586"/>
      <c r="N190" s="586"/>
      <c r="P190" s="586"/>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586"/>
      <c r="L191" s="586"/>
      <c r="M191" s="586"/>
      <c r="N191" s="586"/>
      <c r="P191" s="586"/>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586"/>
      <c r="L192" s="586"/>
      <c r="M192" s="586"/>
      <c r="N192" s="586"/>
      <c r="P192" s="586"/>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586"/>
      <c r="L193" s="586"/>
      <c r="M193" s="586"/>
      <c r="N193" s="586"/>
      <c r="P193" s="586"/>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586"/>
      <c r="L194" s="586"/>
      <c r="M194" s="586"/>
      <c r="N194" s="586"/>
      <c r="P194" s="586"/>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586"/>
      <c r="L195" s="586"/>
      <c r="M195" s="586"/>
      <c r="N195" s="586"/>
      <c r="P195" s="586"/>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586"/>
      <c r="L196" s="586"/>
      <c r="M196" s="586"/>
      <c r="N196" s="586"/>
      <c r="P196" s="586"/>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586"/>
      <c r="L197" s="586"/>
      <c r="M197" s="586"/>
      <c r="N197" s="586"/>
      <c r="P197" s="586"/>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586"/>
      <c r="L198" s="586"/>
      <c r="M198" s="586"/>
      <c r="N198" s="586"/>
      <c r="P198" s="586"/>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586"/>
      <c r="L199" s="586"/>
      <c r="M199" s="586"/>
      <c r="N199" s="586"/>
      <c r="P199" s="586"/>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586"/>
      <c r="L200" s="586"/>
      <c r="M200" s="586"/>
      <c r="N200" s="586"/>
      <c r="P200" s="586"/>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586"/>
      <c r="L201" s="586"/>
      <c r="M201" s="586"/>
      <c r="N201" s="586"/>
      <c r="P201" s="586"/>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586"/>
      <c r="L202" s="586"/>
      <c r="M202" s="586"/>
      <c r="N202" s="586"/>
      <c r="P202" s="586"/>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586"/>
      <c r="L203" s="586"/>
      <c r="M203" s="586"/>
      <c r="N203" s="586"/>
      <c r="P203" s="586"/>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586"/>
      <c r="L204" s="586"/>
      <c r="M204" s="586"/>
      <c r="N204" s="586"/>
      <c r="P204" s="586"/>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586"/>
      <c r="L205" s="586"/>
      <c r="M205" s="586"/>
      <c r="N205" s="586"/>
      <c r="P205" s="586"/>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586"/>
      <c r="L206" s="586"/>
      <c r="M206" s="586"/>
      <c r="N206" s="586"/>
      <c r="P206" s="586"/>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586"/>
      <c r="L207" s="586"/>
      <c r="M207" s="586"/>
      <c r="N207" s="586"/>
      <c r="P207" s="586"/>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586"/>
      <c r="L208" s="586"/>
      <c r="M208" s="586"/>
      <c r="N208" s="586"/>
      <c r="P208" s="586"/>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586"/>
      <c r="L209" s="586"/>
      <c r="M209" s="586"/>
      <c r="N209" s="586"/>
      <c r="P209" s="586"/>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586"/>
      <c r="L210" s="586"/>
      <c r="M210" s="586"/>
      <c r="N210" s="586"/>
      <c r="P210" s="586"/>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586"/>
      <c r="L211" s="586"/>
      <c r="M211" s="586"/>
      <c r="N211" s="586"/>
      <c r="P211" s="586"/>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586"/>
      <c r="L212" s="586"/>
      <c r="M212" s="586"/>
      <c r="N212" s="586"/>
      <c r="P212" s="586"/>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586"/>
      <c r="L213" s="586"/>
      <c r="M213" s="586"/>
      <c r="N213" s="586"/>
      <c r="P213" s="586"/>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586"/>
      <c r="L214" s="586"/>
      <c r="M214" s="586"/>
      <c r="N214" s="586"/>
      <c r="P214" s="586"/>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586"/>
      <c r="L215" s="586"/>
      <c r="M215" s="586"/>
      <c r="N215" s="586"/>
      <c r="P215" s="586"/>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586"/>
      <c r="L216" s="586"/>
      <c r="M216" s="586"/>
      <c r="N216" s="586"/>
      <c r="P216" s="586"/>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586"/>
      <c r="L217" s="586"/>
      <c r="M217" s="586"/>
      <c r="N217" s="586"/>
      <c r="P217" s="586"/>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586"/>
      <c r="L218" s="586"/>
      <c r="M218" s="586"/>
      <c r="N218" s="586"/>
      <c r="P218" s="586"/>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586"/>
      <c r="L219" s="586"/>
      <c r="M219" s="586"/>
      <c r="N219" s="586"/>
      <c r="P219" s="586"/>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586"/>
      <c r="L220" s="586"/>
      <c r="M220" s="586"/>
      <c r="N220" s="586"/>
      <c r="P220" s="586"/>
      <c r="Q220" s="586"/>
      <c r="R220" s="586"/>
      <c r="S220" s="586"/>
      <c r="T220" s="586"/>
      <c r="U220" s="586"/>
      <c r="V220" s="586"/>
      <c r="W220" s="586"/>
      <c r="X220" s="586"/>
      <c r="Y220" s="586"/>
      <c r="Z220" s="58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12">
    <filterColumn colId="9" showButton="0"/>
    <filterColumn colId="10" showButton="0"/>
    <filterColumn colId="11" showButton="0"/>
    <filterColumn colId="13" showButton="0"/>
    <filterColumn colId="14" showButton="0"/>
    <filterColumn colId="16" showButton="0"/>
    <filterColumn colId="17" showButton="0"/>
  </autoFilter>
  <mergeCells count="46">
    <mergeCell ref="M7:M9"/>
    <mergeCell ref="N8:N9"/>
    <mergeCell ref="O8:O9"/>
    <mergeCell ref="A7:A9"/>
    <mergeCell ref="B7:B9"/>
    <mergeCell ref="C7:C9"/>
    <mergeCell ref="D7:D9"/>
    <mergeCell ref="E7:E9"/>
    <mergeCell ref="F7:F9"/>
    <mergeCell ref="G7:G9"/>
    <mergeCell ref="H7:H9"/>
    <mergeCell ref="I7:I9"/>
    <mergeCell ref="J7:J9"/>
    <mergeCell ref="K7:K9"/>
    <mergeCell ref="L7:L9"/>
    <mergeCell ref="A4:A6"/>
    <mergeCell ref="B4:B6"/>
    <mergeCell ref="C4:C6"/>
    <mergeCell ref="D4:D6"/>
    <mergeCell ref="E4:E6"/>
    <mergeCell ref="J4:J6"/>
    <mergeCell ref="K4:K6"/>
    <mergeCell ref="L4:L6"/>
    <mergeCell ref="M4:M6"/>
    <mergeCell ref="N5:N6"/>
    <mergeCell ref="F1:F2"/>
    <mergeCell ref="G1:G2"/>
    <mergeCell ref="O5:O6"/>
    <mergeCell ref="P5:P6"/>
    <mergeCell ref="Q5:Q6"/>
    <mergeCell ref="F4:F6"/>
    <mergeCell ref="G4:G6"/>
    <mergeCell ref="H1:H2"/>
    <mergeCell ref="I1:I2"/>
    <mergeCell ref="J1:M1"/>
    <mergeCell ref="N1:P1"/>
    <mergeCell ref="Q1:S1"/>
    <mergeCell ref="R5:R6"/>
    <mergeCell ref="S5:S6"/>
    <mergeCell ref="H4:H6"/>
    <mergeCell ref="I4:I6"/>
    <mergeCell ref="A1:A2"/>
    <mergeCell ref="B1:B2"/>
    <mergeCell ref="C1:C2"/>
    <mergeCell ref="D1:D2"/>
    <mergeCell ref="E1:E2"/>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2" topLeftCell="A3" activePane="bottomLeft" state="frozen"/>
      <selection pane="bottomLeft" activeCell="C3" sqref="C3"/>
    </sheetView>
  </sheetViews>
  <sheetFormatPr baseColWidth="10" defaultColWidth="12.625" defaultRowHeight="15" customHeight="1"/>
  <cols>
    <col min="1" max="1" width="7.375" style="571" customWidth="1"/>
    <col min="2" max="2" width="13.875" style="571" customWidth="1"/>
    <col min="3" max="3" width="16.5" style="571" customWidth="1"/>
    <col min="4" max="4" width="6.625" style="571" customWidth="1"/>
    <col min="5" max="5" width="34.5" style="571" customWidth="1"/>
    <col min="6" max="6" width="6.125" style="571" customWidth="1"/>
    <col min="7" max="7" width="31.625" style="571" customWidth="1"/>
    <col min="8" max="8" width="13.75" style="571" customWidth="1"/>
    <col min="9" max="9" width="13.375" style="571" customWidth="1"/>
    <col min="10" max="10" width="26" style="571" customWidth="1"/>
    <col min="11" max="11" width="9.125" style="571" customWidth="1"/>
    <col min="12" max="12" width="53.125" style="571" customWidth="1"/>
    <col min="13" max="13" width="9.125" style="571" customWidth="1"/>
    <col min="14" max="14" width="60.375" style="684" customWidth="1"/>
    <col min="15" max="15" width="9.125" style="769" customWidth="1"/>
    <col min="16" max="16" width="53.125" style="684" customWidth="1"/>
    <col min="17" max="19" width="15.75" style="571" customWidth="1"/>
    <col min="20" max="20" width="74.125" style="571" customWidth="1"/>
    <col min="21"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09"/>
      <c r="Q1" s="1107" t="s">
        <v>12</v>
      </c>
      <c r="R1" s="1108"/>
      <c r="S1" s="1109"/>
      <c r="T1" s="166"/>
      <c r="U1" s="166"/>
      <c r="V1" s="166"/>
      <c r="W1" s="166"/>
      <c r="X1" s="166"/>
      <c r="Y1" s="166"/>
      <c r="Z1" s="166"/>
    </row>
    <row r="2" spans="1:26" ht="81" customHeight="1">
      <c r="A2" s="1124"/>
      <c r="B2" s="1121"/>
      <c r="C2" s="1121"/>
      <c r="D2" s="1121"/>
      <c r="E2" s="1121"/>
      <c r="F2" s="1121"/>
      <c r="G2" s="1121"/>
      <c r="H2" s="1121"/>
      <c r="I2" s="1122"/>
      <c r="J2" s="143" t="s">
        <v>13</v>
      </c>
      <c r="K2" s="144" t="s">
        <v>14</v>
      </c>
      <c r="L2" s="639" t="s">
        <v>15</v>
      </c>
      <c r="M2" s="640" t="s">
        <v>14</v>
      </c>
      <c r="N2" s="143" t="s">
        <v>254</v>
      </c>
      <c r="O2" s="144" t="s">
        <v>14</v>
      </c>
      <c r="P2" s="644" t="s">
        <v>19</v>
      </c>
      <c r="Q2" s="143" t="s">
        <v>20</v>
      </c>
      <c r="R2" s="639" t="s">
        <v>21</v>
      </c>
      <c r="S2" s="644" t="s">
        <v>22</v>
      </c>
      <c r="T2" s="169"/>
      <c r="U2" s="169"/>
      <c r="V2" s="169"/>
      <c r="W2" s="169"/>
      <c r="X2" s="169"/>
      <c r="Y2" s="169"/>
      <c r="Z2" s="169"/>
    </row>
    <row r="3" spans="1:26" ht="80.099999999999994" customHeight="1">
      <c r="A3" s="645" t="s">
        <v>16</v>
      </c>
      <c r="B3" s="646" t="s">
        <v>17</v>
      </c>
      <c r="C3" s="646" t="s">
        <v>24</v>
      </c>
      <c r="D3" s="647" t="s">
        <v>25</v>
      </c>
      <c r="E3" s="648" t="s">
        <v>26</v>
      </c>
      <c r="F3" s="647" t="s">
        <v>31</v>
      </c>
      <c r="G3" s="648" t="s">
        <v>34</v>
      </c>
      <c r="H3" s="649"/>
      <c r="I3" s="650" t="s">
        <v>55</v>
      </c>
      <c r="J3" s="651" t="s">
        <v>56</v>
      </c>
      <c r="K3" s="770">
        <v>2698000</v>
      </c>
      <c r="L3" s="648" t="s">
        <v>57</v>
      </c>
      <c r="M3" s="771">
        <v>6151440</v>
      </c>
      <c r="N3" s="772" t="s">
        <v>2649</v>
      </c>
      <c r="O3" s="773" t="s">
        <v>2650</v>
      </c>
      <c r="P3" s="774" t="s">
        <v>2651</v>
      </c>
      <c r="Q3" s="782" t="s">
        <v>53</v>
      </c>
      <c r="R3" s="775"/>
      <c r="S3" s="782" t="s">
        <v>53</v>
      </c>
      <c r="T3" s="134"/>
      <c r="U3" s="166"/>
      <c r="V3" s="166"/>
      <c r="W3" s="166"/>
      <c r="X3" s="166"/>
      <c r="Y3" s="166"/>
      <c r="Z3" s="166"/>
    </row>
    <row r="4" spans="1:26" ht="80.099999999999994" customHeight="1">
      <c r="A4" s="577" t="s">
        <v>16</v>
      </c>
      <c r="B4" s="132" t="s">
        <v>17</v>
      </c>
      <c r="C4" s="132" t="s">
        <v>24</v>
      </c>
      <c r="D4" s="578" t="s">
        <v>25</v>
      </c>
      <c r="E4" s="579" t="s">
        <v>26</v>
      </c>
      <c r="F4" s="578" t="s">
        <v>100</v>
      </c>
      <c r="G4" s="579" t="s">
        <v>101</v>
      </c>
      <c r="H4" s="580"/>
      <c r="I4" s="581" t="s">
        <v>115</v>
      </c>
      <c r="J4" s="145" t="s">
        <v>116</v>
      </c>
      <c r="K4" s="582">
        <v>5754000</v>
      </c>
      <c r="L4" s="579" t="s">
        <v>119</v>
      </c>
      <c r="M4" s="583">
        <v>13119120</v>
      </c>
      <c r="N4" s="774" t="s">
        <v>2652</v>
      </c>
      <c r="O4" s="773" t="s">
        <v>2653</v>
      </c>
      <c r="P4" s="774" t="s">
        <v>2654</v>
      </c>
      <c r="Q4" s="782" t="s">
        <v>53</v>
      </c>
      <c r="R4" s="775"/>
      <c r="S4" s="782" t="s">
        <v>53</v>
      </c>
      <c r="T4" s="134"/>
      <c r="U4" s="169"/>
      <c r="V4" s="169"/>
      <c r="W4" s="169"/>
      <c r="X4" s="169"/>
      <c r="Y4" s="169"/>
      <c r="Z4" s="169"/>
    </row>
    <row r="5" spans="1:26" ht="80.099999999999994" customHeight="1">
      <c r="A5" s="577" t="s">
        <v>16</v>
      </c>
      <c r="B5" s="132" t="s">
        <v>17</v>
      </c>
      <c r="C5" s="132" t="s">
        <v>24</v>
      </c>
      <c r="D5" s="578" t="s">
        <v>25</v>
      </c>
      <c r="E5" s="579" t="s">
        <v>26</v>
      </c>
      <c r="F5" s="578" t="s">
        <v>145</v>
      </c>
      <c r="G5" s="579" t="s">
        <v>152</v>
      </c>
      <c r="H5" s="580"/>
      <c r="I5" s="581" t="s">
        <v>115</v>
      </c>
      <c r="J5" s="145" t="s">
        <v>159</v>
      </c>
      <c r="K5" s="582">
        <v>2647000</v>
      </c>
      <c r="L5" s="579" t="s">
        <v>160</v>
      </c>
      <c r="M5" s="583">
        <v>6035160</v>
      </c>
      <c r="N5" s="774" t="s">
        <v>2655</v>
      </c>
      <c r="O5" s="773" t="s">
        <v>2656</v>
      </c>
      <c r="P5" s="774" t="s">
        <v>2657</v>
      </c>
      <c r="Q5" s="782" t="s">
        <v>53</v>
      </c>
      <c r="R5" s="775"/>
      <c r="S5" s="782" t="s">
        <v>53</v>
      </c>
      <c r="T5" s="134"/>
      <c r="U5" s="586"/>
      <c r="V5" s="586"/>
      <c r="W5" s="586"/>
      <c r="X5" s="586"/>
      <c r="Y5" s="586"/>
      <c r="Z5" s="586"/>
    </row>
    <row r="6" spans="1:26" ht="80.099999999999994" customHeight="1">
      <c r="A6" s="577" t="s">
        <v>16</v>
      </c>
      <c r="B6" s="132" t="s">
        <v>17</v>
      </c>
      <c r="C6" s="132" t="s">
        <v>24</v>
      </c>
      <c r="D6" s="578" t="s">
        <v>25</v>
      </c>
      <c r="E6" s="579" t="s">
        <v>26</v>
      </c>
      <c r="F6" s="578" t="s">
        <v>173</v>
      </c>
      <c r="G6" s="579" t="s">
        <v>174</v>
      </c>
      <c r="H6" s="580"/>
      <c r="I6" s="581" t="s">
        <v>115</v>
      </c>
      <c r="J6" s="145" t="s">
        <v>159</v>
      </c>
      <c r="K6" s="582">
        <v>2647000</v>
      </c>
      <c r="L6" s="579" t="s">
        <v>160</v>
      </c>
      <c r="M6" s="583">
        <v>6035160</v>
      </c>
      <c r="N6" s="774" t="s">
        <v>2658</v>
      </c>
      <c r="O6" s="773" t="s">
        <v>2656</v>
      </c>
      <c r="P6" s="774" t="s">
        <v>2659</v>
      </c>
      <c r="Q6" s="782" t="s">
        <v>53</v>
      </c>
      <c r="R6" s="775"/>
      <c r="S6" s="776"/>
      <c r="T6" s="134"/>
      <c r="U6" s="586"/>
      <c r="V6" s="586"/>
      <c r="W6" s="586"/>
      <c r="X6" s="586"/>
      <c r="Y6" s="586"/>
      <c r="Z6" s="586"/>
    </row>
    <row r="7" spans="1:26" ht="80.099999999999994" customHeight="1">
      <c r="A7" s="577" t="s">
        <v>16</v>
      </c>
      <c r="B7" s="132" t="s">
        <v>17</v>
      </c>
      <c r="C7" s="132" t="s">
        <v>24</v>
      </c>
      <c r="D7" s="578" t="s">
        <v>25</v>
      </c>
      <c r="E7" s="579" t="s">
        <v>26</v>
      </c>
      <c r="F7" s="578" t="s">
        <v>179</v>
      </c>
      <c r="G7" s="579" t="s">
        <v>180</v>
      </c>
      <c r="H7" s="580"/>
      <c r="I7" s="581" t="s">
        <v>115</v>
      </c>
      <c r="J7" s="145" t="s">
        <v>194</v>
      </c>
      <c r="K7" s="582">
        <v>3056000</v>
      </c>
      <c r="L7" s="579" t="s">
        <v>195</v>
      </c>
      <c r="M7" s="583">
        <v>6967680</v>
      </c>
      <c r="N7" s="774" t="s">
        <v>2660</v>
      </c>
      <c r="O7" s="773" t="s">
        <v>2661</v>
      </c>
      <c r="P7" s="774" t="s">
        <v>2657</v>
      </c>
      <c r="Q7" s="782" t="s">
        <v>53</v>
      </c>
      <c r="R7" s="775"/>
      <c r="S7" s="782" t="s">
        <v>53</v>
      </c>
      <c r="T7" s="134"/>
      <c r="U7" s="586"/>
      <c r="V7" s="586"/>
      <c r="W7" s="586"/>
      <c r="X7" s="586"/>
      <c r="Y7" s="586"/>
      <c r="Z7" s="586"/>
    </row>
    <row r="8" spans="1:26" ht="80.099999999999994" customHeight="1">
      <c r="A8" s="577" t="s">
        <v>16</v>
      </c>
      <c r="B8" s="132" t="s">
        <v>17</v>
      </c>
      <c r="C8" s="132" t="s">
        <v>24</v>
      </c>
      <c r="D8" s="578" t="s">
        <v>25</v>
      </c>
      <c r="E8" s="579" t="s">
        <v>26</v>
      </c>
      <c r="F8" s="578" t="s">
        <v>199</v>
      </c>
      <c r="G8" s="579" t="s">
        <v>200</v>
      </c>
      <c r="H8" s="580"/>
      <c r="I8" s="581" t="s">
        <v>115</v>
      </c>
      <c r="J8" s="145" t="s">
        <v>205</v>
      </c>
      <c r="K8" s="582">
        <v>2675000</v>
      </c>
      <c r="L8" s="579" t="s">
        <v>206</v>
      </c>
      <c r="M8" s="583">
        <v>6099000</v>
      </c>
      <c r="N8" s="774" t="s">
        <v>2662</v>
      </c>
      <c r="O8" s="773" t="s">
        <v>2663</v>
      </c>
      <c r="P8" s="774" t="s">
        <v>2664</v>
      </c>
      <c r="Q8" s="782" t="s">
        <v>53</v>
      </c>
      <c r="R8" s="775"/>
      <c r="S8" s="782" t="s">
        <v>53</v>
      </c>
      <c r="T8" s="134"/>
      <c r="U8" s="586"/>
      <c r="V8" s="586"/>
      <c r="W8" s="586"/>
      <c r="X8" s="586"/>
      <c r="Y8" s="586"/>
      <c r="Z8" s="586"/>
    </row>
    <row r="9" spans="1:26" ht="80.099999999999994" customHeight="1">
      <c r="A9" s="577" t="s">
        <v>16</v>
      </c>
      <c r="B9" s="132" t="s">
        <v>17</v>
      </c>
      <c r="C9" s="132" t="s">
        <v>24</v>
      </c>
      <c r="D9" s="578" t="s">
        <v>209</v>
      </c>
      <c r="E9" s="579" t="s">
        <v>210</v>
      </c>
      <c r="F9" s="578" t="s">
        <v>219</v>
      </c>
      <c r="G9" s="579" t="s">
        <v>220</v>
      </c>
      <c r="H9" s="580"/>
      <c r="I9" s="581" t="s">
        <v>115</v>
      </c>
      <c r="J9" s="145" t="s">
        <v>194</v>
      </c>
      <c r="K9" s="582">
        <v>3056000</v>
      </c>
      <c r="L9" s="579" t="s">
        <v>195</v>
      </c>
      <c r="M9" s="583">
        <v>6967680</v>
      </c>
      <c r="N9" s="774" t="s">
        <v>2665</v>
      </c>
      <c r="O9" s="773" t="s">
        <v>2661</v>
      </c>
      <c r="P9" s="777"/>
      <c r="Q9" s="776"/>
      <c r="R9" s="775"/>
      <c r="S9" s="776"/>
      <c r="T9" s="134"/>
      <c r="U9" s="586"/>
      <c r="V9" s="586"/>
      <c r="W9" s="586"/>
      <c r="X9" s="586"/>
      <c r="Y9" s="586"/>
      <c r="Z9" s="586"/>
    </row>
    <row r="10" spans="1:26" ht="80.099999999999994" customHeight="1">
      <c r="A10" s="577" t="s">
        <v>16</v>
      </c>
      <c r="B10" s="132" t="s">
        <v>17</v>
      </c>
      <c r="C10" s="132" t="s">
        <v>24</v>
      </c>
      <c r="D10" s="578" t="s">
        <v>209</v>
      </c>
      <c r="E10" s="579" t="s">
        <v>210</v>
      </c>
      <c r="F10" s="578" t="s">
        <v>238</v>
      </c>
      <c r="G10" s="579" t="s">
        <v>239</v>
      </c>
      <c r="H10" s="580"/>
      <c r="I10" s="581" t="s">
        <v>115</v>
      </c>
      <c r="J10" s="145" t="s">
        <v>194</v>
      </c>
      <c r="K10" s="582">
        <v>3056000</v>
      </c>
      <c r="L10" s="579" t="s">
        <v>195</v>
      </c>
      <c r="M10" s="583">
        <v>6967680</v>
      </c>
      <c r="N10" s="774" t="s">
        <v>2665</v>
      </c>
      <c r="O10" s="773" t="s">
        <v>2666</v>
      </c>
      <c r="P10" s="777"/>
      <c r="Q10" s="776"/>
      <c r="R10" s="775"/>
      <c r="S10" s="776"/>
      <c r="T10" s="134"/>
      <c r="U10" s="586"/>
      <c r="V10" s="586"/>
      <c r="W10" s="586"/>
      <c r="X10" s="586"/>
      <c r="Y10" s="586"/>
      <c r="Z10" s="586"/>
    </row>
    <row r="11" spans="1:26" ht="80.099999999999994" customHeight="1">
      <c r="A11" s="577" t="s">
        <v>16</v>
      </c>
      <c r="B11" s="132" t="s">
        <v>17</v>
      </c>
      <c r="C11" s="132" t="s">
        <v>24</v>
      </c>
      <c r="D11" s="578" t="s">
        <v>209</v>
      </c>
      <c r="E11" s="579" t="s">
        <v>210</v>
      </c>
      <c r="F11" s="578" t="s">
        <v>267</v>
      </c>
      <c r="G11" s="579" t="s">
        <v>268</v>
      </c>
      <c r="H11" s="580"/>
      <c r="I11" s="581" t="s">
        <v>55</v>
      </c>
      <c r="J11" s="145" t="s">
        <v>194</v>
      </c>
      <c r="K11" s="582">
        <v>3056000</v>
      </c>
      <c r="L11" s="579" t="s">
        <v>195</v>
      </c>
      <c r="M11" s="583">
        <v>6967680</v>
      </c>
      <c r="N11" s="774" t="s">
        <v>2665</v>
      </c>
      <c r="O11" s="773" t="s">
        <v>2667</v>
      </c>
      <c r="P11" s="777"/>
      <c r="Q11" s="776"/>
      <c r="R11" s="775"/>
      <c r="S11" s="776"/>
      <c r="T11" s="134"/>
      <c r="U11" s="586"/>
      <c r="V11" s="586"/>
      <c r="W11" s="586"/>
      <c r="X11" s="586"/>
      <c r="Y11" s="586"/>
      <c r="Z11" s="586"/>
    </row>
    <row r="12" spans="1:26" ht="80.099999999999994" customHeight="1">
      <c r="A12" s="577" t="s">
        <v>16</v>
      </c>
      <c r="B12" s="132" t="s">
        <v>17</v>
      </c>
      <c r="C12" s="132" t="s">
        <v>66</v>
      </c>
      <c r="D12" s="578" t="s">
        <v>281</v>
      </c>
      <c r="E12" s="579" t="s">
        <v>282</v>
      </c>
      <c r="F12" s="578" t="s">
        <v>283</v>
      </c>
      <c r="G12" s="579" t="s">
        <v>284</v>
      </c>
      <c r="H12" s="580"/>
      <c r="I12" s="581" t="s">
        <v>115</v>
      </c>
      <c r="J12" s="145" t="s">
        <v>194</v>
      </c>
      <c r="K12" s="582">
        <v>2244000</v>
      </c>
      <c r="L12" s="579" t="s">
        <v>195</v>
      </c>
      <c r="M12" s="583">
        <v>5116320</v>
      </c>
      <c r="N12" s="778" t="s">
        <v>2668</v>
      </c>
      <c r="O12" s="773" t="s">
        <v>2669</v>
      </c>
      <c r="P12" s="774" t="s">
        <v>2670</v>
      </c>
      <c r="Q12" s="782" t="s">
        <v>53</v>
      </c>
      <c r="R12" s="775"/>
      <c r="S12" s="782" t="s">
        <v>53</v>
      </c>
      <c r="T12" s="134"/>
      <c r="U12" s="586"/>
      <c r="V12" s="586"/>
      <c r="W12" s="586"/>
      <c r="X12" s="586"/>
      <c r="Y12" s="586"/>
      <c r="Z12" s="586"/>
    </row>
    <row r="13" spans="1:26" ht="80.099999999999994" customHeight="1">
      <c r="A13" s="577" t="s">
        <v>16</v>
      </c>
      <c r="B13" s="132" t="s">
        <v>17</v>
      </c>
      <c r="C13" s="132" t="s">
        <v>66</v>
      </c>
      <c r="D13" s="578" t="s">
        <v>281</v>
      </c>
      <c r="E13" s="579" t="s">
        <v>282</v>
      </c>
      <c r="F13" s="578" t="s">
        <v>306</v>
      </c>
      <c r="G13" s="579" t="s">
        <v>307</v>
      </c>
      <c r="H13" s="580"/>
      <c r="I13" s="581" t="s">
        <v>115</v>
      </c>
      <c r="J13" s="145" t="s">
        <v>194</v>
      </c>
      <c r="K13" s="582">
        <v>2244000</v>
      </c>
      <c r="L13" s="579" t="s">
        <v>195</v>
      </c>
      <c r="M13" s="583">
        <v>5116320</v>
      </c>
      <c r="N13" s="774" t="s">
        <v>2671</v>
      </c>
      <c r="O13" s="773" t="s">
        <v>2669</v>
      </c>
      <c r="P13" s="774" t="s">
        <v>2672</v>
      </c>
      <c r="Q13" s="782" t="s">
        <v>53</v>
      </c>
      <c r="R13" s="775"/>
      <c r="S13" s="782" t="s">
        <v>53</v>
      </c>
      <c r="T13" s="134"/>
      <c r="U13" s="586"/>
      <c r="V13" s="586"/>
      <c r="W13" s="586"/>
      <c r="X13" s="586"/>
      <c r="Y13" s="586"/>
      <c r="Z13" s="586"/>
    </row>
    <row r="14" spans="1:26" ht="80.099999999999994" customHeight="1">
      <c r="A14" s="577" t="s">
        <v>16</v>
      </c>
      <c r="B14" s="132" t="s">
        <v>17</v>
      </c>
      <c r="C14" s="132" t="s">
        <v>66</v>
      </c>
      <c r="D14" s="578" t="s">
        <v>281</v>
      </c>
      <c r="E14" s="579" t="s">
        <v>282</v>
      </c>
      <c r="F14" s="578" t="s">
        <v>317</v>
      </c>
      <c r="G14" s="579" t="s">
        <v>318</v>
      </c>
      <c r="H14" s="580"/>
      <c r="I14" s="581" t="s">
        <v>115</v>
      </c>
      <c r="J14" s="145" t="s">
        <v>194</v>
      </c>
      <c r="K14" s="582">
        <v>3799000</v>
      </c>
      <c r="L14" s="579" t="s">
        <v>195</v>
      </c>
      <c r="M14" s="583">
        <v>8661720</v>
      </c>
      <c r="N14" s="774" t="s">
        <v>2673</v>
      </c>
      <c r="O14" s="773" t="s">
        <v>2674</v>
      </c>
      <c r="P14" s="774" t="s">
        <v>2675</v>
      </c>
      <c r="Q14" s="782" t="s">
        <v>53</v>
      </c>
      <c r="R14" s="775"/>
      <c r="S14" s="782" t="s">
        <v>53</v>
      </c>
      <c r="T14" s="134"/>
      <c r="U14" s="586"/>
      <c r="V14" s="586"/>
      <c r="W14" s="586"/>
      <c r="X14" s="586"/>
      <c r="Y14" s="586"/>
      <c r="Z14" s="586"/>
    </row>
    <row r="15" spans="1:26" ht="80.099999999999994" customHeight="1">
      <c r="A15" s="577" t="s">
        <v>16</v>
      </c>
      <c r="B15" s="132" t="s">
        <v>17</v>
      </c>
      <c r="C15" s="132" t="s">
        <v>66</v>
      </c>
      <c r="D15" s="578" t="s">
        <v>281</v>
      </c>
      <c r="E15" s="579" t="s">
        <v>282</v>
      </c>
      <c r="F15" s="578" t="s">
        <v>334</v>
      </c>
      <c r="G15" s="579" t="s">
        <v>335</v>
      </c>
      <c r="H15" s="580"/>
      <c r="I15" s="581" t="s">
        <v>115</v>
      </c>
      <c r="J15" s="145" t="s">
        <v>339</v>
      </c>
      <c r="K15" s="582">
        <v>3383000</v>
      </c>
      <c r="L15" s="579" t="s">
        <v>340</v>
      </c>
      <c r="M15" s="583">
        <v>7713240</v>
      </c>
      <c r="N15" s="774"/>
      <c r="O15" s="779"/>
      <c r="P15" s="777"/>
      <c r="Q15" s="776"/>
      <c r="R15" s="775"/>
      <c r="S15" s="776"/>
      <c r="T15" s="134"/>
      <c r="U15" s="586"/>
      <c r="V15" s="586"/>
      <c r="W15" s="586"/>
      <c r="X15" s="586"/>
      <c r="Y15" s="586"/>
      <c r="Z15" s="586"/>
    </row>
    <row r="16" spans="1:26" ht="80.099999999999994" customHeight="1">
      <c r="A16" s="577" t="s">
        <v>16</v>
      </c>
      <c r="B16" s="132" t="s">
        <v>17</v>
      </c>
      <c r="C16" s="132" t="s">
        <v>66</v>
      </c>
      <c r="D16" s="578" t="s">
        <v>281</v>
      </c>
      <c r="E16" s="579" t="s">
        <v>282</v>
      </c>
      <c r="F16" s="578" t="s">
        <v>407</v>
      </c>
      <c r="G16" s="579" t="s">
        <v>408</v>
      </c>
      <c r="H16" s="580"/>
      <c r="I16" s="581" t="s">
        <v>115</v>
      </c>
      <c r="J16" s="145" t="s">
        <v>194</v>
      </c>
      <c r="K16" s="582">
        <v>2244000</v>
      </c>
      <c r="L16" s="579" t="s">
        <v>195</v>
      </c>
      <c r="M16" s="583">
        <v>5116320</v>
      </c>
      <c r="N16" s="774" t="s">
        <v>2676</v>
      </c>
      <c r="O16" s="773" t="s">
        <v>2669</v>
      </c>
      <c r="P16" s="774" t="s">
        <v>2677</v>
      </c>
      <c r="Q16" s="782" t="s">
        <v>53</v>
      </c>
      <c r="R16" s="775"/>
      <c r="S16" s="782" t="s">
        <v>53</v>
      </c>
      <c r="T16" s="134"/>
      <c r="U16" s="586"/>
      <c r="V16" s="586"/>
      <c r="W16" s="586"/>
      <c r="X16" s="586"/>
      <c r="Y16" s="586"/>
      <c r="Z16" s="586"/>
    </row>
    <row r="17" spans="1:26" ht="80.099999999999994" customHeight="1">
      <c r="A17" s="577" t="s">
        <v>16</v>
      </c>
      <c r="B17" s="132" t="s">
        <v>17</v>
      </c>
      <c r="C17" s="132" t="s">
        <v>66</v>
      </c>
      <c r="D17" s="578" t="s">
        <v>281</v>
      </c>
      <c r="E17" s="579" t="s">
        <v>282</v>
      </c>
      <c r="F17" s="578" t="s">
        <v>527</v>
      </c>
      <c r="G17" s="579" t="s">
        <v>528</v>
      </c>
      <c r="H17" s="580"/>
      <c r="I17" s="581" t="s">
        <v>115</v>
      </c>
      <c r="J17" s="145" t="s">
        <v>194</v>
      </c>
      <c r="K17" s="582">
        <v>3056000</v>
      </c>
      <c r="L17" s="579" t="s">
        <v>195</v>
      </c>
      <c r="M17" s="583">
        <v>6967680</v>
      </c>
      <c r="N17" s="778" t="s">
        <v>2678</v>
      </c>
      <c r="O17" s="773" t="s">
        <v>2661</v>
      </c>
      <c r="P17" s="774" t="s">
        <v>2679</v>
      </c>
      <c r="Q17" s="782" t="s">
        <v>53</v>
      </c>
      <c r="R17" s="775"/>
      <c r="S17" s="782" t="s">
        <v>53</v>
      </c>
      <c r="T17" s="134"/>
      <c r="U17" s="586"/>
      <c r="V17" s="586"/>
      <c r="W17" s="586"/>
      <c r="X17" s="586"/>
      <c r="Y17" s="586"/>
      <c r="Z17" s="586"/>
    </row>
    <row r="18" spans="1:26" ht="80.099999999999994" customHeight="1">
      <c r="A18" s="577" t="s">
        <v>16</v>
      </c>
      <c r="B18" s="132" t="s">
        <v>17</v>
      </c>
      <c r="C18" s="132" t="s">
        <v>107</v>
      </c>
      <c r="D18" s="578" t="s">
        <v>1385</v>
      </c>
      <c r="E18" s="579" t="s">
        <v>1386</v>
      </c>
      <c r="F18" s="578" t="s">
        <v>1396</v>
      </c>
      <c r="G18" s="579" t="s">
        <v>1397</v>
      </c>
      <c r="H18" s="580"/>
      <c r="I18" s="581" t="s">
        <v>115</v>
      </c>
      <c r="J18" s="145" t="s">
        <v>1400</v>
      </c>
      <c r="K18" s="582">
        <v>2360000</v>
      </c>
      <c r="L18" s="579" t="s">
        <v>1400</v>
      </c>
      <c r="M18" s="583">
        <v>5380800</v>
      </c>
      <c r="N18" s="774" t="s">
        <v>2680</v>
      </c>
      <c r="O18" s="773" t="s">
        <v>2681</v>
      </c>
      <c r="P18" s="774" t="s">
        <v>2675</v>
      </c>
      <c r="Q18" s="782" t="s">
        <v>53</v>
      </c>
      <c r="R18" s="775"/>
      <c r="S18" s="782" t="s">
        <v>53</v>
      </c>
      <c r="T18" s="134"/>
      <c r="U18" s="586"/>
      <c r="V18" s="586"/>
      <c r="W18" s="586"/>
      <c r="X18" s="586"/>
      <c r="Y18" s="586"/>
      <c r="Z18" s="586"/>
    </row>
    <row r="19" spans="1:26" ht="80.099999999999994" customHeight="1">
      <c r="A19" s="577" t="s">
        <v>23</v>
      </c>
      <c r="B19" s="132" t="s">
        <v>532</v>
      </c>
      <c r="C19" s="132" t="s">
        <v>28</v>
      </c>
      <c r="D19" s="578" t="s">
        <v>533</v>
      </c>
      <c r="E19" s="579" t="s">
        <v>534</v>
      </c>
      <c r="F19" s="578" t="s">
        <v>535</v>
      </c>
      <c r="G19" s="579" t="s">
        <v>536</v>
      </c>
      <c r="H19" s="580"/>
      <c r="I19" s="581" t="s">
        <v>115</v>
      </c>
      <c r="J19" s="145" t="s">
        <v>194</v>
      </c>
      <c r="K19" s="582">
        <v>3056000</v>
      </c>
      <c r="L19" s="579" t="s">
        <v>195</v>
      </c>
      <c r="M19" s="583">
        <v>6967680</v>
      </c>
      <c r="N19" s="774" t="s">
        <v>2682</v>
      </c>
      <c r="O19" s="773" t="s">
        <v>2661</v>
      </c>
      <c r="P19" s="774" t="s">
        <v>2683</v>
      </c>
      <c r="Q19" s="782" t="s">
        <v>53</v>
      </c>
      <c r="R19" s="775"/>
      <c r="S19" s="776"/>
      <c r="T19" s="134"/>
      <c r="U19" s="586"/>
      <c r="V19" s="586"/>
      <c r="W19" s="586"/>
      <c r="X19" s="586"/>
      <c r="Y19" s="586"/>
      <c r="Z19" s="586"/>
    </row>
    <row r="20" spans="1:26" ht="80.099999999999994" customHeight="1">
      <c r="A20" s="577" t="s">
        <v>581</v>
      </c>
      <c r="B20" s="132" t="s">
        <v>582</v>
      </c>
      <c r="C20" s="132" t="s">
        <v>583</v>
      </c>
      <c r="D20" s="578" t="s">
        <v>584</v>
      </c>
      <c r="E20" s="579" t="s">
        <v>585</v>
      </c>
      <c r="F20" s="578" t="s">
        <v>586</v>
      </c>
      <c r="G20" s="579" t="s">
        <v>808</v>
      </c>
      <c r="H20" s="580"/>
      <c r="I20" s="581" t="s">
        <v>115</v>
      </c>
      <c r="J20" s="145" t="s">
        <v>1953</v>
      </c>
      <c r="K20" s="582">
        <v>1018000</v>
      </c>
      <c r="L20" s="579" t="s">
        <v>1954</v>
      </c>
      <c r="M20" s="583">
        <v>2321040</v>
      </c>
      <c r="N20" s="778" t="s">
        <v>2684</v>
      </c>
      <c r="O20" s="773" t="s">
        <v>2685</v>
      </c>
      <c r="P20" s="774" t="s">
        <v>2686</v>
      </c>
      <c r="Q20" s="782" t="s">
        <v>53</v>
      </c>
      <c r="R20" s="775"/>
      <c r="S20" s="782" t="s">
        <v>53</v>
      </c>
      <c r="T20" s="134"/>
      <c r="U20" s="586"/>
      <c r="V20" s="586"/>
      <c r="W20" s="586"/>
      <c r="X20" s="586"/>
      <c r="Y20" s="586"/>
      <c r="Z20" s="586"/>
    </row>
    <row r="21" spans="1:26" ht="80.099999999999994" customHeight="1">
      <c r="A21" s="577" t="s">
        <v>581</v>
      </c>
      <c r="B21" s="132" t="s">
        <v>582</v>
      </c>
      <c r="C21" s="132" t="s">
        <v>666</v>
      </c>
      <c r="D21" s="578" t="s">
        <v>667</v>
      </c>
      <c r="E21" s="579" t="s">
        <v>668</v>
      </c>
      <c r="F21" s="578" t="s">
        <v>2077</v>
      </c>
      <c r="G21" s="579" t="s">
        <v>2078</v>
      </c>
      <c r="H21" s="580"/>
      <c r="I21" s="581" t="s">
        <v>115</v>
      </c>
      <c r="J21" s="145" t="s">
        <v>1953</v>
      </c>
      <c r="K21" s="582">
        <v>1018000</v>
      </c>
      <c r="L21" s="579" t="s">
        <v>1954</v>
      </c>
      <c r="M21" s="583">
        <v>2321040</v>
      </c>
      <c r="N21" s="778" t="s">
        <v>2688</v>
      </c>
      <c r="O21" s="773" t="s">
        <v>2685</v>
      </c>
      <c r="P21" s="774" t="s">
        <v>2689</v>
      </c>
      <c r="Q21" s="782" t="s">
        <v>53</v>
      </c>
      <c r="R21" s="775"/>
      <c r="S21" s="776"/>
      <c r="T21" s="134"/>
      <c r="U21" s="586"/>
      <c r="V21" s="586"/>
      <c r="W21" s="586"/>
      <c r="X21" s="586"/>
      <c r="Y21" s="586"/>
      <c r="Z21" s="586"/>
    </row>
    <row r="22" spans="1:26" ht="80.099999999999994" customHeight="1">
      <c r="A22" s="577" t="s">
        <v>581</v>
      </c>
      <c r="B22" s="132" t="s">
        <v>582</v>
      </c>
      <c r="C22" s="132" t="s">
        <v>666</v>
      </c>
      <c r="D22" s="578" t="s">
        <v>667</v>
      </c>
      <c r="E22" s="579" t="s">
        <v>668</v>
      </c>
      <c r="F22" s="578" t="s">
        <v>2192</v>
      </c>
      <c r="G22" s="579" t="s">
        <v>2193</v>
      </c>
      <c r="H22" s="580"/>
      <c r="I22" s="581" t="s">
        <v>115</v>
      </c>
      <c r="J22" s="145" t="s">
        <v>194</v>
      </c>
      <c r="K22" s="582">
        <v>3504000</v>
      </c>
      <c r="L22" s="579" t="s">
        <v>195</v>
      </c>
      <c r="M22" s="583">
        <v>7989120</v>
      </c>
      <c r="N22" s="778" t="s">
        <v>2692</v>
      </c>
      <c r="O22" s="773" t="s">
        <v>2694</v>
      </c>
      <c r="P22" s="774" t="s">
        <v>2675</v>
      </c>
      <c r="Q22" s="782" t="s">
        <v>53</v>
      </c>
      <c r="R22" s="775"/>
      <c r="S22" s="782" t="s">
        <v>53</v>
      </c>
      <c r="T22" s="134"/>
      <c r="U22" s="586"/>
      <c r="V22" s="586"/>
      <c r="W22" s="586"/>
      <c r="X22" s="586"/>
      <c r="Y22" s="586"/>
      <c r="Z22" s="586"/>
    </row>
    <row r="23" spans="1:26" ht="80.099999999999994" customHeight="1">
      <c r="A23" s="577" t="s">
        <v>58</v>
      </c>
      <c r="B23" s="132" t="s">
        <v>80</v>
      </c>
      <c r="C23" s="132" t="s">
        <v>677</v>
      </c>
      <c r="D23" s="578" t="s">
        <v>678</v>
      </c>
      <c r="E23" s="579" t="s">
        <v>679</v>
      </c>
      <c r="F23" s="578" t="s">
        <v>680</v>
      </c>
      <c r="G23" s="579" t="s">
        <v>681</v>
      </c>
      <c r="H23" s="580"/>
      <c r="I23" s="581" t="s">
        <v>115</v>
      </c>
      <c r="J23" s="145" t="s">
        <v>2194</v>
      </c>
      <c r="K23" s="582">
        <v>2360000</v>
      </c>
      <c r="L23" s="579" t="s">
        <v>2195</v>
      </c>
      <c r="M23" s="583">
        <v>5380800</v>
      </c>
      <c r="N23" s="774" t="s">
        <v>2695</v>
      </c>
      <c r="O23" s="773" t="s">
        <v>2681</v>
      </c>
      <c r="P23" s="774" t="s">
        <v>2696</v>
      </c>
      <c r="Q23" s="782" t="s">
        <v>53</v>
      </c>
      <c r="R23" s="775"/>
      <c r="S23" s="776"/>
      <c r="T23" s="134"/>
      <c r="U23" s="586"/>
      <c r="V23" s="586"/>
      <c r="W23" s="586"/>
      <c r="X23" s="586"/>
      <c r="Y23" s="586"/>
      <c r="Z23" s="586"/>
    </row>
    <row r="24" spans="1:26" ht="80.099999999999994" customHeight="1">
      <c r="A24" s="577" t="s">
        <v>58</v>
      </c>
      <c r="B24" s="132" t="s">
        <v>80</v>
      </c>
      <c r="C24" s="132" t="s">
        <v>677</v>
      </c>
      <c r="D24" s="578" t="s">
        <v>678</v>
      </c>
      <c r="E24" s="579" t="s">
        <v>679</v>
      </c>
      <c r="F24" s="578" t="s">
        <v>684</v>
      </c>
      <c r="G24" s="579" t="s">
        <v>685</v>
      </c>
      <c r="H24" s="580"/>
      <c r="I24" s="581" t="s">
        <v>115</v>
      </c>
      <c r="J24" s="145" t="s">
        <v>194</v>
      </c>
      <c r="K24" s="582">
        <v>2244000</v>
      </c>
      <c r="L24" s="579" t="s">
        <v>195</v>
      </c>
      <c r="M24" s="583">
        <v>5116320</v>
      </c>
      <c r="N24" s="774" t="s">
        <v>2695</v>
      </c>
      <c r="O24" s="773" t="s">
        <v>2669</v>
      </c>
      <c r="P24" s="774" t="s">
        <v>2696</v>
      </c>
      <c r="Q24" s="782" t="s">
        <v>53</v>
      </c>
      <c r="R24" s="775"/>
      <c r="S24" s="776"/>
      <c r="T24" s="134"/>
      <c r="U24" s="586"/>
      <c r="V24" s="586"/>
      <c r="W24" s="586"/>
      <c r="X24" s="586"/>
      <c r="Y24" s="586"/>
      <c r="Z24" s="586"/>
    </row>
    <row r="25" spans="1:26" ht="80.099999999999994" customHeight="1">
      <c r="A25" s="577" t="s">
        <v>58</v>
      </c>
      <c r="B25" s="132" t="s">
        <v>80</v>
      </c>
      <c r="C25" s="132" t="s">
        <v>677</v>
      </c>
      <c r="D25" s="578" t="s">
        <v>678</v>
      </c>
      <c r="E25" s="579" t="s">
        <v>679</v>
      </c>
      <c r="F25" s="578" t="s">
        <v>687</v>
      </c>
      <c r="G25" s="579" t="s">
        <v>688</v>
      </c>
      <c r="H25" s="580"/>
      <c r="I25" s="581" t="s">
        <v>115</v>
      </c>
      <c r="J25" s="145" t="s">
        <v>194</v>
      </c>
      <c r="K25" s="582">
        <v>2244000</v>
      </c>
      <c r="L25" s="579" t="s">
        <v>195</v>
      </c>
      <c r="M25" s="583">
        <v>5116320</v>
      </c>
      <c r="N25" s="774" t="s">
        <v>2695</v>
      </c>
      <c r="O25" s="773" t="s">
        <v>2697</v>
      </c>
      <c r="P25" s="774" t="s">
        <v>2696</v>
      </c>
      <c r="Q25" s="782" t="s">
        <v>53</v>
      </c>
      <c r="R25" s="775"/>
      <c r="S25" s="776"/>
      <c r="T25" s="134"/>
      <c r="U25" s="586"/>
      <c r="V25" s="586"/>
      <c r="W25" s="586"/>
      <c r="X25" s="586"/>
      <c r="Y25" s="586"/>
      <c r="Z25" s="586"/>
    </row>
    <row r="26" spans="1:26" ht="80.099999999999994" customHeight="1">
      <c r="A26" s="577" t="s">
        <v>58</v>
      </c>
      <c r="B26" s="132" t="s">
        <v>80</v>
      </c>
      <c r="C26" s="132" t="s">
        <v>677</v>
      </c>
      <c r="D26" s="578" t="s">
        <v>1101</v>
      </c>
      <c r="E26" s="579" t="s">
        <v>1102</v>
      </c>
      <c r="F26" s="578" t="s">
        <v>1103</v>
      </c>
      <c r="G26" s="579" t="s">
        <v>1105</v>
      </c>
      <c r="H26" s="580"/>
      <c r="I26" s="581" t="s">
        <v>115</v>
      </c>
      <c r="J26" s="145" t="s">
        <v>2280</v>
      </c>
      <c r="K26" s="582">
        <v>3799000</v>
      </c>
      <c r="L26" s="579" t="s">
        <v>2281</v>
      </c>
      <c r="M26" s="583">
        <v>8661720</v>
      </c>
      <c r="N26" s="774" t="s">
        <v>2698</v>
      </c>
      <c r="O26" s="773" t="s">
        <v>2674</v>
      </c>
      <c r="P26" s="774" t="s">
        <v>2675</v>
      </c>
      <c r="Q26" s="782" t="s">
        <v>53</v>
      </c>
      <c r="R26" s="775"/>
      <c r="S26" s="782" t="s">
        <v>53</v>
      </c>
      <c r="T26" s="134"/>
      <c r="U26" s="586"/>
      <c r="V26" s="586"/>
      <c r="W26" s="586"/>
      <c r="X26" s="586"/>
      <c r="Y26" s="586"/>
      <c r="Z26" s="586"/>
    </row>
    <row r="27" spans="1:26" ht="80.099999999999994" customHeight="1">
      <c r="A27" s="577" t="s">
        <v>58</v>
      </c>
      <c r="B27" s="132" t="s">
        <v>80</v>
      </c>
      <c r="C27" s="132" t="s">
        <v>677</v>
      </c>
      <c r="D27" s="578" t="s">
        <v>1101</v>
      </c>
      <c r="E27" s="579" t="s">
        <v>1102</v>
      </c>
      <c r="F27" s="578" t="s">
        <v>1110</v>
      </c>
      <c r="G27" s="579" t="s">
        <v>1111</v>
      </c>
      <c r="H27" s="580"/>
      <c r="I27" s="581" t="s">
        <v>115</v>
      </c>
      <c r="J27" s="145" t="s">
        <v>2194</v>
      </c>
      <c r="K27" s="582">
        <v>3799000</v>
      </c>
      <c r="L27" s="579" t="s">
        <v>2195</v>
      </c>
      <c r="M27" s="583">
        <v>8661720</v>
      </c>
      <c r="N27" s="774" t="s">
        <v>2695</v>
      </c>
      <c r="O27" s="773" t="s">
        <v>2674</v>
      </c>
      <c r="P27" s="774" t="s">
        <v>2696</v>
      </c>
      <c r="Q27" s="782" t="s">
        <v>53</v>
      </c>
      <c r="R27" s="775"/>
      <c r="S27" s="776"/>
      <c r="T27" s="134"/>
      <c r="U27" s="586"/>
      <c r="V27" s="586"/>
      <c r="W27" s="586"/>
      <c r="X27" s="586"/>
      <c r="Y27" s="586"/>
      <c r="Z27" s="586"/>
    </row>
    <row r="28" spans="1:26" ht="80.099999999999994" customHeight="1">
      <c r="A28" s="577" t="s">
        <v>58</v>
      </c>
      <c r="B28" s="132" t="s">
        <v>80</v>
      </c>
      <c r="C28" s="132" t="s">
        <v>677</v>
      </c>
      <c r="D28" s="578" t="s">
        <v>1101</v>
      </c>
      <c r="E28" s="579" t="s">
        <v>1102</v>
      </c>
      <c r="F28" s="578" t="s">
        <v>1116</v>
      </c>
      <c r="G28" s="579" t="s">
        <v>1118</v>
      </c>
      <c r="H28" s="580"/>
      <c r="I28" s="581" t="s">
        <v>115</v>
      </c>
      <c r="J28" s="145" t="s">
        <v>194</v>
      </c>
      <c r="K28" s="582">
        <v>3799000</v>
      </c>
      <c r="L28" s="579" t="s">
        <v>195</v>
      </c>
      <c r="M28" s="583">
        <v>8661720</v>
      </c>
      <c r="N28" s="774" t="s">
        <v>2695</v>
      </c>
      <c r="O28" s="773" t="s">
        <v>2706</v>
      </c>
      <c r="P28" s="774" t="s">
        <v>2696</v>
      </c>
      <c r="Q28" s="782" t="s">
        <v>53</v>
      </c>
      <c r="R28" s="775"/>
      <c r="S28" s="776"/>
      <c r="T28" s="134"/>
      <c r="U28" s="586"/>
      <c r="V28" s="586"/>
      <c r="W28" s="586"/>
      <c r="X28" s="586"/>
      <c r="Y28" s="586"/>
      <c r="Z28" s="586"/>
    </row>
    <row r="29" spans="1:26" ht="80.099999999999994" customHeight="1">
      <c r="A29" s="577" t="s">
        <v>58</v>
      </c>
      <c r="B29" s="132" t="s">
        <v>80</v>
      </c>
      <c r="C29" s="132" t="s">
        <v>677</v>
      </c>
      <c r="D29" s="578" t="s">
        <v>724</v>
      </c>
      <c r="E29" s="579" t="s">
        <v>725</v>
      </c>
      <c r="F29" s="578" t="s">
        <v>726</v>
      </c>
      <c r="G29" s="579" t="s">
        <v>727</v>
      </c>
      <c r="H29" s="580"/>
      <c r="I29" s="581" t="s">
        <v>115</v>
      </c>
      <c r="J29" s="145" t="s">
        <v>194</v>
      </c>
      <c r="K29" s="582">
        <v>3799000</v>
      </c>
      <c r="L29" s="579" t="s">
        <v>195</v>
      </c>
      <c r="M29" s="583">
        <v>8661720</v>
      </c>
      <c r="N29" s="774" t="s">
        <v>2707</v>
      </c>
      <c r="O29" s="773" t="s">
        <v>2674</v>
      </c>
      <c r="P29" s="774" t="s">
        <v>2657</v>
      </c>
      <c r="Q29" s="782" t="s">
        <v>53</v>
      </c>
      <c r="R29" s="775"/>
      <c r="S29" s="782" t="s">
        <v>53</v>
      </c>
      <c r="T29" s="134"/>
      <c r="U29" s="586"/>
      <c r="V29" s="586"/>
      <c r="W29" s="586"/>
      <c r="X29" s="586"/>
      <c r="Y29" s="586"/>
      <c r="Z29" s="586"/>
    </row>
    <row r="30" spans="1:26" ht="80.099999999999994" customHeight="1">
      <c r="A30" s="577" t="s">
        <v>743</v>
      </c>
      <c r="B30" s="132" t="s">
        <v>744</v>
      </c>
      <c r="C30" s="132" t="s">
        <v>1767</v>
      </c>
      <c r="D30" s="578" t="s">
        <v>1768</v>
      </c>
      <c r="E30" s="579" t="s">
        <v>1769</v>
      </c>
      <c r="F30" s="578" t="s">
        <v>1770</v>
      </c>
      <c r="G30" s="579" t="s">
        <v>1771</v>
      </c>
      <c r="H30" s="580"/>
      <c r="I30" s="581" t="s">
        <v>115</v>
      </c>
      <c r="J30" s="145" t="s">
        <v>2460</v>
      </c>
      <c r="K30" s="582">
        <v>5607000</v>
      </c>
      <c r="L30" s="579" t="s">
        <v>2461</v>
      </c>
      <c r="M30" s="583">
        <v>12783960</v>
      </c>
      <c r="N30" s="778" t="s">
        <v>2708</v>
      </c>
      <c r="O30" s="773" t="s">
        <v>2709</v>
      </c>
      <c r="P30" s="774" t="s">
        <v>2710</v>
      </c>
      <c r="Q30" s="782" t="s">
        <v>53</v>
      </c>
      <c r="R30" s="775"/>
      <c r="S30" s="782" t="s">
        <v>53</v>
      </c>
      <c r="T30" s="134"/>
      <c r="U30" s="586"/>
      <c r="V30" s="586"/>
      <c r="W30" s="586"/>
      <c r="X30" s="586"/>
      <c r="Y30" s="586"/>
      <c r="Z30" s="586"/>
    </row>
    <row r="31" spans="1:26" ht="80.099999999999994" customHeight="1">
      <c r="A31" s="577" t="s">
        <v>743</v>
      </c>
      <c r="B31" s="132" t="s">
        <v>744</v>
      </c>
      <c r="C31" s="132" t="s">
        <v>1767</v>
      </c>
      <c r="D31" s="578" t="s">
        <v>1768</v>
      </c>
      <c r="E31" s="579" t="s">
        <v>1769</v>
      </c>
      <c r="F31" s="578" t="s">
        <v>1777</v>
      </c>
      <c r="G31" s="579" t="s">
        <v>1778</v>
      </c>
      <c r="H31" s="580"/>
      <c r="I31" s="581" t="s">
        <v>115</v>
      </c>
      <c r="J31" s="145" t="s">
        <v>2460</v>
      </c>
      <c r="K31" s="582">
        <v>5607000</v>
      </c>
      <c r="L31" s="579" t="s">
        <v>2461</v>
      </c>
      <c r="M31" s="583">
        <v>12783960</v>
      </c>
      <c r="N31" s="774" t="s">
        <v>2712</v>
      </c>
      <c r="O31" s="773" t="s">
        <v>2709</v>
      </c>
      <c r="P31" s="774" t="s">
        <v>2714</v>
      </c>
      <c r="Q31" s="782" t="s">
        <v>53</v>
      </c>
      <c r="R31" s="775"/>
      <c r="S31" s="782" t="s">
        <v>53</v>
      </c>
      <c r="T31" s="134"/>
      <c r="U31" s="586"/>
      <c r="V31" s="586"/>
      <c r="W31" s="586"/>
      <c r="X31" s="586"/>
      <c r="Y31" s="586"/>
      <c r="Z31" s="586"/>
    </row>
    <row r="32" spans="1:26" ht="80.099999999999994" customHeight="1">
      <c r="A32" s="592" t="s">
        <v>120</v>
      </c>
      <c r="B32" s="593" t="s">
        <v>122</v>
      </c>
      <c r="C32" s="593" t="s">
        <v>125</v>
      </c>
      <c r="D32" s="594" t="s">
        <v>126</v>
      </c>
      <c r="E32" s="595" t="s">
        <v>127</v>
      </c>
      <c r="F32" s="594" t="s">
        <v>129</v>
      </c>
      <c r="G32" s="595" t="s">
        <v>132</v>
      </c>
      <c r="H32" s="596" t="s">
        <v>2497</v>
      </c>
      <c r="I32" s="597"/>
      <c r="J32" s="598" t="s">
        <v>2498</v>
      </c>
      <c r="K32" s="599">
        <v>0</v>
      </c>
      <c r="L32" s="595" t="s">
        <v>2498</v>
      </c>
      <c r="M32" s="600">
        <v>0</v>
      </c>
      <c r="N32" s="774" t="s">
        <v>2717</v>
      </c>
      <c r="O32" s="773" t="s">
        <v>143</v>
      </c>
      <c r="P32" s="780" t="s">
        <v>2718</v>
      </c>
      <c r="Q32" s="776"/>
      <c r="R32" s="775"/>
      <c r="S32" s="782" t="s">
        <v>53</v>
      </c>
      <c r="T32" s="134"/>
      <c r="U32" s="586"/>
      <c r="V32" s="586"/>
      <c r="W32" s="586"/>
      <c r="X32" s="586"/>
      <c r="Y32" s="586"/>
      <c r="Z32" s="586"/>
    </row>
    <row r="33" spans="1:26" ht="15.75" customHeight="1">
      <c r="A33" s="602"/>
      <c r="B33" s="602"/>
      <c r="C33" s="602"/>
      <c r="D33" s="602"/>
      <c r="E33" s="602"/>
      <c r="F33" s="602"/>
      <c r="G33" s="602"/>
      <c r="H33" s="603"/>
      <c r="I33" s="603"/>
      <c r="J33" s="602"/>
      <c r="K33" s="604"/>
      <c r="L33" s="602"/>
      <c r="M33" s="605"/>
      <c r="N33" s="602"/>
      <c r="O33" s="605"/>
      <c r="P33" s="602"/>
      <c r="Q33" s="606"/>
      <c r="R33" s="602"/>
      <c r="S33" s="602"/>
      <c r="T33" s="166"/>
      <c r="U33" s="586"/>
      <c r="V33" s="586"/>
      <c r="W33" s="586"/>
      <c r="X33" s="586"/>
      <c r="Y33" s="586"/>
      <c r="Z33" s="586"/>
    </row>
    <row r="34" spans="1:26" ht="15.75" customHeight="1">
      <c r="A34" s="602"/>
      <c r="B34" s="602"/>
      <c r="C34" s="602"/>
      <c r="D34" s="602"/>
      <c r="E34" s="602"/>
      <c r="F34" s="602"/>
      <c r="G34" s="602"/>
      <c r="H34" s="603"/>
      <c r="I34" s="603"/>
      <c r="J34" s="169"/>
      <c r="K34" s="607"/>
      <c r="L34" s="169"/>
      <c r="M34" s="607"/>
      <c r="N34" s="169"/>
      <c r="O34" s="607"/>
      <c r="P34" s="169"/>
      <c r="Q34" s="608"/>
      <c r="R34" s="169"/>
      <c r="S34" s="169"/>
      <c r="T34" s="169"/>
      <c r="U34" s="586"/>
      <c r="V34" s="586"/>
      <c r="W34" s="586"/>
      <c r="X34" s="586"/>
      <c r="Y34" s="586"/>
      <c r="Z34" s="586"/>
    </row>
    <row r="35" spans="1:26" ht="15.75" customHeight="1">
      <c r="A35" s="586"/>
      <c r="B35" s="586"/>
      <c r="C35" s="586"/>
      <c r="D35" s="586"/>
      <c r="E35" s="586"/>
      <c r="F35" s="586"/>
      <c r="G35" s="586"/>
      <c r="H35" s="586"/>
      <c r="I35" s="586"/>
      <c r="J35" s="586"/>
      <c r="K35" s="609"/>
      <c r="L35" s="586"/>
      <c r="M35" s="609"/>
      <c r="O35" s="781"/>
      <c r="Q35" s="586"/>
      <c r="R35" s="586"/>
      <c r="S35" s="586"/>
      <c r="T35" s="586"/>
      <c r="U35" s="586"/>
      <c r="V35" s="586"/>
      <c r="W35" s="586"/>
      <c r="X35" s="586"/>
      <c r="Y35" s="586"/>
      <c r="Z35" s="586"/>
    </row>
    <row r="36" spans="1:26" ht="15.75" customHeight="1">
      <c r="A36" s="586"/>
      <c r="B36" s="586"/>
      <c r="C36" s="586"/>
      <c r="D36" s="586"/>
      <c r="E36" s="586"/>
      <c r="F36" s="586"/>
      <c r="G36" s="586"/>
      <c r="H36" s="586"/>
      <c r="I36" s="586"/>
      <c r="J36" s="586"/>
      <c r="K36" s="609"/>
      <c r="L36" s="586"/>
      <c r="M36" s="609"/>
      <c r="O36" s="781"/>
      <c r="Q36" s="586"/>
      <c r="R36" s="586"/>
      <c r="S36" s="586"/>
      <c r="T36" s="586"/>
      <c r="U36" s="586"/>
      <c r="V36" s="586"/>
      <c r="W36" s="586"/>
      <c r="X36" s="586"/>
      <c r="Y36" s="586"/>
      <c r="Z36" s="586"/>
    </row>
    <row r="37" spans="1:26" ht="15.75" customHeight="1">
      <c r="A37" s="586"/>
      <c r="B37" s="586"/>
      <c r="C37" s="586"/>
      <c r="D37" s="586"/>
      <c r="E37" s="586"/>
      <c r="F37" s="586"/>
      <c r="G37" s="586"/>
      <c r="H37" s="586"/>
      <c r="I37" s="586"/>
      <c r="J37" s="586"/>
      <c r="K37" s="609"/>
      <c r="L37" s="586"/>
      <c r="M37" s="609"/>
      <c r="O37" s="781"/>
      <c r="Q37" s="586"/>
      <c r="R37" s="586"/>
      <c r="S37" s="586"/>
      <c r="T37" s="586"/>
      <c r="U37" s="586"/>
      <c r="V37" s="586"/>
      <c r="W37" s="586"/>
      <c r="X37" s="586"/>
      <c r="Y37" s="586"/>
      <c r="Z37" s="586"/>
    </row>
    <row r="38" spans="1:26" ht="15.75" customHeight="1">
      <c r="A38" s="586"/>
      <c r="B38" s="586"/>
      <c r="C38" s="586"/>
      <c r="D38" s="586"/>
      <c r="E38" s="586"/>
      <c r="F38" s="586"/>
      <c r="G38" s="586"/>
      <c r="H38" s="586"/>
      <c r="I38" s="586"/>
      <c r="J38" s="586"/>
      <c r="K38" s="609"/>
      <c r="L38" s="586"/>
      <c r="M38" s="609"/>
      <c r="O38" s="781"/>
      <c r="Q38" s="586"/>
      <c r="R38" s="586"/>
      <c r="S38" s="586"/>
      <c r="T38" s="586"/>
      <c r="U38" s="586"/>
      <c r="V38" s="586"/>
      <c r="W38" s="586"/>
      <c r="X38" s="586"/>
      <c r="Y38" s="586"/>
      <c r="Z38" s="586"/>
    </row>
    <row r="39" spans="1:26" ht="15.75" customHeight="1">
      <c r="A39" s="586"/>
      <c r="B39" s="586"/>
      <c r="C39" s="586"/>
      <c r="D39" s="586"/>
      <c r="E39" s="586"/>
      <c r="F39" s="586"/>
      <c r="G39" s="586"/>
      <c r="H39" s="586"/>
      <c r="I39" s="586"/>
      <c r="J39" s="586"/>
      <c r="K39" s="609"/>
      <c r="L39" s="586"/>
      <c r="M39" s="609"/>
      <c r="O39" s="781"/>
      <c r="Q39" s="586"/>
      <c r="R39" s="586"/>
      <c r="S39" s="586"/>
      <c r="T39" s="586"/>
      <c r="U39" s="586"/>
      <c r="V39" s="586"/>
      <c r="W39" s="586"/>
      <c r="X39" s="586"/>
      <c r="Y39" s="586"/>
      <c r="Z39" s="586"/>
    </row>
    <row r="40" spans="1:26" ht="15.75" customHeight="1">
      <c r="A40" s="586"/>
      <c r="B40" s="586"/>
      <c r="C40" s="586"/>
      <c r="D40" s="586"/>
      <c r="E40" s="586"/>
      <c r="F40" s="586"/>
      <c r="G40" s="586"/>
      <c r="H40" s="586"/>
      <c r="I40" s="586"/>
      <c r="J40" s="586"/>
      <c r="K40" s="609"/>
      <c r="L40" s="586"/>
      <c r="M40" s="609"/>
      <c r="O40" s="781"/>
      <c r="Q40" s="586"/>
      <c r="R40" s="586"/>
      <c r="S40" s="586"/>
      <c r="T40" s="586"/>
      <c r="U40" s="586"/>
      <c r="V40" s="586"/>
      <c r="W40" s="586"/>
      <c r="X40" s="586"/>
      <c r="Y40" s="586"/>
      <c r="Z40" s="586"/>
    </row>
    <row r="41" spans="1:26" ht="15.75" customHeight="1">
      <c r="A41" s="586"/>
      <c r="B41" s="586"/>
      <c r="C41" s="586"/>
      <c r="D41" s="586"/>
      <c r="E41" s="586"/>
      <c r="F41" s="586"/>
      <c r="G41" s="586"/>
      <c r="H41" s="586"/>
      <c r="I41" s="586"/>
      <c r="J41" s="586"/>
      <c r="K41" s="609"/>
      <c r="L41" s="586"/>
      <c r="M41" s="609"/>
      <c r="O41" s="781"/>
      <c r="Q41" s="586"/>
      <c r="R41" s="586"/>
      <c r="S41" s="586"/>
      <c r="T41" s="586"/>
      <c r="U41" s="586"/>
      <c r="V41" s="586"/>
      <c r="W41" s="586"/>
      <c r="X41" s="586"/>
      <c r="Y41" s="586"/>
      <c r="Z41" s="586"/>
    </row>
    <row r="42" spans="1:26" ht="15.75" customHeight="1">
      <c r="A42" s="586"/>
      <c r="B42" s="586"/>
      <c r="C42" s="586"/>
      <c r="D42" s="586"/>
      <c r="E42" s="586"/>
      <c r="F42" s="586"/>
      <c r="G42" s="586"/>
      <c r="H42" s="586"/>
      <c r="I42" s="586"/>
      <c r="J42" s="586"/>
      <c r="K42" s="609"/>
      <c r="L42" s="586"/>
      <c r="M42" s="609"/>
      <c r="O42" s="781"/>
      <c r="Q42" s="586"/>
      <c r="R42" s="586"/>
      <c r="S42" s="586"/>
      <c r="T42" s="586"/>
      <c r="U42" s="586"/>
      <c r="V42" s="586"/>
      <c r="W42" s="586"/>
      <c r="X42" s="586"/>
      <c r="Y42" s="586"/>
      <c r="Z42" s="586"/>
    </row>
    <row r="43" spans="1:26" ht="15.75" customHeight="1">
      <c r="A43" s="586"/>
      <c r="B43" s="586"/>
      <c r="C43" s="586"/>
      <c r="D43" s="586"/>
      <c r="E43" s="586"/>
      <c r="F43" s="586"/>
      <c r="G43" s="586"/>
      <c r="H43" s="586"/>
      <c r="I43" s="586"/>
      <c r="J43" s="586"/>
      <c r="K43" s="609"/>
      <c r="L43" s="586"/>
      <c r="M43" s="609"/>
      <c r="O43" s="781"/>
      <c r="Q43" s="586"/>
      <c r="R43" s="586"/>
      <c r="S43" s="586"/>
      <c r="T43" s="586"/>
      <c r="U43" s="586"/>
      <c r="V43" s="586"/>
      <c r="W43" s="586"/>
      <c r="X43" s="586"/>
      <c r="Y43" s="586"/>
      <c r="Z43" s="586"/>
    </row>
    <row r="44" spans="1:26" ht="15.75" customHeight="1">
      <c r="A44" s="586"/>
      <c r="B44" s="586"/>
      <c r="C44" s="586"/>
      <c r="D44" s="586"/>
      <c r="E44" s="586"/>
      <c r="F44" s="586"/>
      <c r="G44" s="586"/>
      <c r="H44" s="586"/>
      <c r="I44" s="586"/>
      <c r="J44" s="586"/>
      <c r="K44" s="609"/>
      <c r="L44" s="586"/>
      <c r="M44" s="609"/>
      <c r="O44" s="781"/>
      <c r="Q44" s="586"/>
      <c r="R44" s="586"/>
      <c r="S44" s="586"/>
      <c r="T44" s="586"/>
      <c r="U44" s="586"/>
      <c r="V44" s="586"/>
      <c r="W44" s="586"/>
      <c r="X44" s="586"/>
      <c r="Y44" s="586"/>
      <c r="Z44" s="586"/>
    </row>
    <row r="45" spans="1:26" ht="15.75" customHeight="1">
      <c r="A45" s="586"/>
      <c r="B45" s="586"/>
      <c r="C45" s="586"/>
      <c r="D45" s="586"/>
      <c r="E45" s="586"/>
      <c r="F45" s="586"/>
      <c r="G45" s="586"/>
      <c r="H45" s="586"/>
      <c r="I45" s="586"/>
      <c r="J45" s="586"/>
      <c r="K45" s="609"/>
      <c r="L45" s="586"/>
      <c r="M45" s="609"/>
      <c r="O45" s="781"/>
      <c r="Q45" s="586"/>
      <c r="R45" s="586"/>
      <c r="S45" s="586"/>
      <c r="T45" s="586"/>
      <c r="U45" s="586"/>
      <c r="V45" s="586"/>
      <c r="W45" s="586"/>
      <c r="X45" s="586"/>
      <c r="Y45" s="586"/>
      <c r="Z45" s="586"/>
    </row>
    <row r="46" spans="1:26" ht="15.75" customHeight="1">
      <c r="A46" s="586"/>
      <c r="B46" s="586"/>
      <c r="C46" s="586"/>
      <c r="D46" s="586"/>
      <c r="E46" s="586"/>
      <c r="F46" s="586"/>
      <c r="G46" s="586"/>
      <c r="H46" s="586"/>
      <c r="I46" s="586"/>
      <c r="J46" s="586"/>
      <c r="K46" s="609"/>
      <c r="L46" s="586"/>
      <c r="M46" s="609"/>
      <c r="O46" s="781"/>
      <c r="Q46" s="586"/>
      <c r="R46" s="586"/>
      <c r="S46" s="586"/>
      <c r="T46" s="586"/>
      <c r="U46" s="586"/>
      <c r="V46" s="586"/>
      <c r="W46" s="586"/>
      <c r="X46" s="586"/>
      <c r="Y46" s="586"/>
      <c r="Z46" s="586"/>
    </row>
    <row r="47" spans="1:26" ht="15.75" customHeight="1">
      <c r="A47" s="586"/>
      <c r="B47" s="586"/>
      <c r="C47" s="586"/>
      <c r="D47" s="586"/>
      <c r="E47" s="586"/>
      <c r="F47" s="586"/>
      <c r="G47" s="586"/>
      <c r="H47" s="586"/>
      <c r="I47" s="586"/>
      <c r="J47" s="586"/>
      <c r="K47" s="609"/>
      <c r="L47" s="586"/>
      <c r="M47" s="609"/>
      <c r="O47" s="781"/>
      <c r="Q47" s="586"/>
      <c r="R47" s="586"/>
      <c r="S47" s="586"/>
      <c r="T47" s="586"/>
      <c r="U47" s="586"/>
      <c r="V47" s="586"/>
      <c r="W47" s="586"/>
      <c r="X47" s="586"/>
      <c r="Y47" s="586"/>
      <c r="Z47" s="586"/>
    </row>
    <row r="48" spans="1:26" ht="15.75" customHeight="1">
      <c r="A48" s="586"/>
      <c r="B48" s="586"/>
      <c r="C48" s="586"/>
      <c r="D48" s="586"/>
      <c r="E48" s="586"/>
      <c r="F48" s="586"/>
      <c r="G48" s="586"/>
      <c r="H48" s="586"/>
      <c r="I48" s="586"/>
      <c r="J48" s="586"/>
      <c r="K48" s="609"/>
      <c r="L48" s="586"/>
      <c r="M48" s="609"/>
      <c r="O48" s="781"/>
      <c r="Q48" s="586"/>
      <c r="R48" s="586"/>
      <c r="S48" s="586"/>
      <c r="T48" s="586"/>
      <c r="U48" s="586"/>
      <c r="V48" s="586"/>
      <c r="W48" s="586"/>
      <c r="X48" s="586"/>
      <c r="Y48" s="586"/>
      <c r="Z48" s="586"/>
    </row>
    <row r="49" spans="1:26" ht="15.75" customHeight="1">
      <c r="A49" s="586"/>
      <c r="B49" s="586"/>
      <c r="C49" s="586"/>
      <c r="D49" s="586"/>
      <c r="E49" s="586"/>
      <c r="F49" s="586"/>
      <c r="G49" s="586"/>
      <c r="H49" s="586"/>
      <c r="I49" s="586"/>
      <c r="J49" s="586"/>
      <c r="K49" s="609"/>
      <c r="L49" s="586"/>
      <c r="M49" s="609"/>
      <c r="O49" s="781"/>
      <c r="Q49" s="586"/>
      <c r="R49" s="586"/>
      <c r="S49" s="586"/>
      <c r="T49" s="586"/>
      <c r="U49" s="586"/>
      <c r="V49" s="586"/>
      <c r="W49" s="586"/>
      <c r="X49" s="586"/>
      <c r="Y49" s="586"/>
      <c r="Z49" s="586"/>
    </row>
    <row r="50" spans="1:26" ht="15.75" customHeight="1">
      <c r="A50" s="586"/>
      <c r="B50" s="586"/>
      <c r="C50" s="586"/>
      <c r="D50" s="586"/>
      <c r="E50" s="586"/>
      <c r="F50" s="586"/>
      <c r="G50" s="586"/>
      <c r="H50" s="586"/>
      <c r="I50" s="586"/>
      <c r="J50" s="586"/>
      <c r="K50" s="609"/>
      <c r="L50" s="586"/>
      <c r="M50" s="609"/>
      <c r="O50" s="781"/>
      <c r="Q50" s="586"/>
      <c r="R50" s="586"/>
      <c r="S50" s="586"/>
      <c r="T50" s="586"/>
      <c r="U50" s="586"/>
      <c r="V50" s="586"/>
      <c r="W50" s="586"/>
      <c r="X50" s="586"/>
      <c r="Y50" s="586"/>
      <c r="Z50" s="586"/>
    </row>
    <row r="51" spans="1:26" ht="15.75" customHeight="1">
      <c r="A51" s="586"/>
      <c r="B51" s="586"/>
      <c r="C51" s="586"/>
      <c r="D51" s="586"/>
      <c r="E51" s="586"/>
      <c r="F51" s="586"/>
      <c r="G51" s="586"/>
      <c r="H51" s="586"/>
      <c r="I51" s="586"/>
      <c r="J51" s="586"/>
      <c r="K51" s="609"/>
      <c r="L51" s="586"/>
      <c r="M51" s="609"/>
      <c r="O51" s="781"/>
      <c r="Q51" s="586"/>
      <c r="R51" s="586"/>
      <c r="S51" s="586"/>
      <c r="T51" s="586"/>
      <c r="U51" s="586"/>
      <c r="V51" s="586"/>
      <c r="W51" s="586"/>
      <c r="X51" s="586"/>
      <c r="Y51" s="586"/>
      <c r="Z51" s="586"/>
    </row>
    <row r="52" spans="1:26" ht="15.75" customHeight="1">
      <c r="A52" s="586"/>
      <c r="B52" s="586"/>
      <c r="C52" s="586"/>
      <c r="D52" s="586"/>
      <c r="E52" s="586"/>
      <c r="F52" s="586"/>
      <c r="G52" s="586"/>
      <c r="H52" s="586"/>
      <c r="I52" s="586"/>
      <c r="J52" s="586"/>
      <c r="K52" s="609"/>
      <c r="L52" s="586"/>
      <c r="M52" s="609"/>
      <c r="O52" s="781"/>
      <c r="Q52" s="586"/>
      <c r="R52" s="586"/>
      <c r="S52" s="586"/>
      <c r="T52" s="586"/>
      <c r="U52" s="586"/>
      <c r="V52" s="586"/>
      <c r="W52" s="586"/>
      <c r="X52" s="586"/>
      <c r="Y52" s="586"/>
      <c r="Z52" s="586"/>
    </row>
    <row r="53" spans="1:26" ht="15.75" customHeight="1">
      <c r="A53" s="586"/>
      <c r="B53" s="586"/>
      <c r="C53" s="586"/>
      <c r="D53" s="586"/>
      <c r="E53" s="586"/>
      <c r="F53" s="586"/>
      <c r="G53" s="586"/>
      <c r="H53" s="586"/>
      <c r="I53" s="586"/>
      <c r="J53" s="586"/>
      <c r="K53" s="609"/>
      <c r="L53" s="586"/>
      <c r="M53" s="609"/>
      <c r="O53" s="781"/>
      <c r="Q53" s="586"/>
      <c r="R53" s="586"/>
      <c r="S53" s="586"/>
      <c r="T53" s="586"/>
      <c r="U53" s="586"/>
      <c r="V53" s="586"/>
      <c r="W53" s="586"/>
      <c r="X53" s="586"/>
      <c r="Y53" s="586"/>
      <c r="Z53" s="586"/>
    </row>
    <row r="54" spans="1:26" ht="15.75" customHeight="1">
      <c r="A54" s="586"/>
      <c r="B54" s="586"/>
      <c r="C54" s="586"/>
      <c r="D54" s="586"/>
      <c r="E54" s="586"/>
      <c r="F54" s="586"/>
      <c r="G54" s="586"/>
      <c r="H54" s="586"/>
      <c r="I54" s="586"/>
      <c r="J54" s="586"/>
      <c r="K54" s="609"/>
      <c r="L54" s="586"/>
      <c r="M54" s="609"/>
      <c r="O54" s="781"/>
      <c r="Q54" s="586"/>
      <c r="R54" s="586"/>
      <c r="S54" s="586"/>
      <c r="T54" s="586"/>
      <c r="U54" s="586"/>
      <c r="V54" s="586"/>
      <c r="W54" s="586"/>
      <c r="X54" s="586"/>
      <c r="Y54" s="586"/>
      <c r="Z54" s="586"/>
    </row>
    <row r="55" spans="1:26" ht="15.75" customHeight="1">
      <c r="A55" s="586"/>
      <c r="B55" s="586"/>
      <c r="C55" s="586"/>
      <c r="D55" s="586"/>
      <c r="E55" s="586"/>
      <c r="F55" s="586"/>
      <c r="G55" s="586"/>
      <c r="H55" s="586"/>
      <c r="I55" s="586"/>
      <c r="J55" s="586"/>
      <c r="K55" s="609"/>
      <c r="L55" s="586"/>
      <c r="M55" s="609"/>
      <c r="O55" s="781"/>
      <c r="Q55" s="586"/>
      <c r="R55" s="586"/>
      <c r="S55" s="586"/>
      <c r="T55" s="586"/>
      <c r="U55" s="586"/>
      <c r="V55" s="586"/>
      <c r="W55" s="586"/>
      <c r="X55" s="586"/>
      <c r="Y55" s="586"/>
      <c r="Z55" s="586"/>
    </row>
    <row r="56" spans="1:26" ht="15.75" customHeight="1">
      <c r="A56" s="586"/>
      <c r="B56" s="586"/>
      <c r="C56" s="586"/>
      <c r="D56" s="586"/>
      <c r="E56" s="586"/>
      <c r="F56" s="586"/>
      <c r="G56" s="586"/>
      <c r="H56" s="586"/>
      <c r="I56" s="586"/>
      <c r="J56" s="586"/>
      <c r="K56" s="609"/>
      <c r="L56" s="586"/>
      <c r="M56" s="609"/>
      <c r="O56" s="781"/>
      <c r="Q56" s="586"/>
      <c r="R56" s="586"/>
      <c r="S56" s="586"/>
      <c r="T56" s="586"/>
      <c r="U56" s="586"/>
      <c r="V56" s="586"/>
      <c r="W56" s="586"/>
      <c r="X56" s="586"/>
      <c r="Y56" s="586"/>
      <c r="Z56" s="586"/>
    </row>
    <row r="57" spans="1:26" ht="15.75" customHeight="1">
      <c r="A57" s="586"/>
      <c r="B57" s="586"/>
      <c r="C57" s="586"/>
      <c r="D57" s="586"/>
      <c r="E57" s="586"/>
      <c r="F57" s="586"/>
      <c r="G57" s="586"/>
      <c r="H57" s="586"/>
      <c r="I57" s="586"/>
      <c r="J57" s="586"/>
      <c r="K57" s="609"/>
      <c r="L57" s="586"/>
      <c r="M57" s="609"/>
      <c r="O57" s="781"/>
      <c r="Q57" s="586"/>
      <c r="R57" s="586"/>
      <c r="S57" s="586"/>
      <c r="T57" s="586"/>
      <c r="U57" s="586"/>
      <c r="V57" s="586"/>
      <c r="W57" s="586"/>
      <c r="X57" s="586"/>
      <c r="Y57" s="586"/>
      <c r="Z57" s="586"/>
    </row>
    <row r="58" spans="1:26" ht="15.75" customHeight="1">
      <c r="A58" s="586"/>
      <c r="B58" s="586"/>
      <c r="C58" s="586"/>
      <c r="D58" s="586"/>
      <c r="E58" s="586"/>
      <c r="F58" s="586"/>
      <c r="G58" s="586"/>
      <c r="H58" s="586"/>
      <c r="I58" s="586"/>
      <c r="J58" s="586"/>
      <c r="K58" s="609"/>
      <c r="L58" s="586"/>
      <c r="M58" s="609"/>
      <c r="O58" s="781"/>
      <c r="Q58" s="586"/>
      <c r="R58" s="586"/>
      <c r="S58" s="586"/>
      <c r="T58" s="586"/>
      <c r="U58" s="586"/>
      <c r="V58" s="586"/>
      <c r="W58" s="586"/>
      <c r="X58" s="586"/>
      <c r="Y58" s="586"/>
      <c r="Z58" s="586"/>
    </row>
    <row r="59" spans="1:26" ht="15.75" customHeight="1">
      <c r="A59" s="586"/>
      <c r="B59" s="586"/>
      <c r="C59" s="586"/>
      <c r="D59" s="586"/>
      <c r="E59" s="586"/>
      <c r="F59" s="586"/>
      <c r="G59" s="586"/>
      <c r="H59" s="586"/>
      <c r="I59" s="586"/>
      <c r="J59" s="586"/>
      <c r="K59" s="609"/>
      <c r="L59" s="586"/>
      <c r="M59" s="609"/>
      <c r="O59" s="781"/>
      <c r="Q59" s="586"/>
      <c r="R59" s="586"/>
      <c r="S59" s="586"/>
      <c r="T59" s="586"/>
      <c r="U59" s="586"/>
      <c r="V59" s="586"/>
      <c r="W59" s="586"/>
      <c r="X59" s="586"/>
      <c r="Y59" s="586"/>
      <c r="Z59" s="586"/>
    </row>
    <row r="60" spans="1:26" ht="15.75" customHeight="1">
      <c r="A60" s="586"/>
      <c r="B60" s="586"/>
      <c r="C60" s="586"/>
      <c r="D60" s="586"/>
      <c r="E60" s="586"/>
      <c r="F60" s="586"/>
      <c r="G60" s="586"/>
      <c r="H60" s="586"/>
      <c r="I60" s="586"/>
      <c r="J60" s="586"/>
      <c r="K60" s="609"/>
      <c r="L60" s="586"/>
      <c r="M60" s="609"/>
      <c r="O60" s="781"/>
      <c r="Q60" s="586"/>
      <c r="R60" s="586"/>
      <c r="S60" s="586"/>
      <c r="T60" s="586"/>
      <c r="U60" s="586"/>
      <c r="V60" s="586"/>
      <c r="W60" s="586"/>
      <c r="X60" s="586"/>
      <c r="Y60" s="586"/>
      <c r="Z60" s="586"/>
    </row>
    <row r="61" spans="1:26" ht="15.75" customHeight="1">
      <c r="A61" s="586"/>
      <c r="B61" s="586"/>
      <c r="C61" s="586"/>
      <c r="D61" s="586"/>
      <c r="E61" s="586"/>
      <c r="F61" s="586"/>
      <c r="G61" s="586"/>
      <c r="H61" s="586"/>
      <c r="I61" s="586"/>
      <c r="J61" s="586"/>
      <c r="K61" s="609"/>
      <c r="L61" s="586"/>
      <c r="M61" s="609"/>
      <c r="O61" s="781"/>
      <c r="Q61" s="586"/>
      <c r="R61" s="586"/>
      <c r="S61" s="586"/>
      <c r="T61" s="586"/>
      <c r="U61" s="586"/>
      <c r="V61" s="586"/>
      <c r="W61" s="586"/>
      <c r="X61" s="586"/>
      <c r="Y61" s="586"/>
      <c r="Z61" s="586"/>
    </row>
    <row r="62" spans="1:26" ht="15.75" customHeight="1">
      <c r="A62" s="586"/>
      <c r="B62" s="586"/>
      <c r="C62" s="586"/>
      <c r="D62" s="586"/>
      <c r="E62" s="586"/>
      <c r="F62" s="586"/>
      <c r="G62" s="586"/>
      <c r="H62" s="586"/>
      <c r="I62" s="586"/>
      <c r="J62" s="586"/>
      <c r="K62" s="609"/>
      <c r="L62" s="586"/>
      <c r="M62" s="609"/>
      <c r="O62" s="781"/>
      <c r="Q62" s="586"/>
      <c r="R62" s="586"/>
      <c r="S62" s="586"/>
      <c r="T62" s="586"/>
      <c r="U62" s="586"/>
      <c r="V62" s="586"/>
      <c r="W62" s="586"/>
      <c r="X62" s="586"/>
      <c r="Y62" s="586"/>
      <c r="Z62" s="586"/>
    </row>
    <row r="63" spans="1:26" ht="15.75" customHeight="1">
      <c r="A63" s="586"/>
      <c r="B63" s="586"/>
      <c r="C63" s="586"/>
      <c r="D63" s="586"/>
      <c r="E63" s="586"/>
      <c r="F63" s="586"/>
      <c r="G63" s="586"/>
      <c r="H63" s="586"/>
      <c r="I63" s="586"/>
      <c r="J63" s="586"/>
      <c r="K63" s="609"/>
      <c r="L63" s="586"/>
      <c r="M63" s="609"/>
      <c r="O63" s="781"/>
      <c r="Q63" s="586"/>
      <c r="R63" s="586"/>
      <c r="S63" s="586"/>
      <c r="T63" s="586"/>
      <c r="U63" s="586"/>
      <c r="V63" s="586"/>
      <c r="W63" s="586"/>
      <c r="X63" s="586"/>
      <c r="Y63" s="586"/>
      <c r="Z63" s="586"/>
    </row>
    <row r="64" spans="1:26" ht="15.75" customHeight="1">
      <c r="A64" s="586"/>
      <c r="B64" s="586"/>
      <c r="C64" s="586"/>
      <c r="D64" s="586"/>
      <c r="E64" s="586"/>
      <c r="F64" s="586"/>
      <c r="G64" s="586"/>
      <c r="H64" s="586"/>
      <c r="I64" s="586"/>
      <c r="J64" s="586"/>
      <c r="K64" s="609"/>
      <c r="L64" s="586"/>
      <c r="M64" s="609"/>
      <c r="O64" s="781"/>
      <c r="Q64" s="586"/>
      <c r="R64" s="586"/>
      <c r="S64" s="586"/>
      <c r="T64" s="586"/>
      <c r="U64" s="586"/>
      <c r="V64" s="586"/>
      <c r="W64" s="586"/>
      <c r="X64" s="586"/>
      <c r="Y64" s="586"/>
      <c r="Z64" s="586"/>
    </row>
    <row r="65" spans="1:26" ht="15.75" customHeight="1">
      <c r="A65" s="586"/>
      <c r="B65" s="586"/>
      <c r="C65" s="586"/>
      <c r="D65" s="586"/>
      <c r="E65" s="586"/>
      <c r="F65" s="586"/>
      <c r="G65" s="586"/>
      <c r="H65" s="586"/>
      <c r="I65" s="586"/>
      <c r="J65" s="586"/>
      <c r="K65" s="609"/>
      <c r="L65" s="586"/>
      <c r="M65" s="609"/>
      <c r="O65" s="781"/>
      <c r="Q65" s="586"/>
      <c r="R65" s="586"/>
      <c r="S65" s="586"/>
      <c r="T65" s="586"/>
      <c r="U65" s="586"/>
      <c r="V65" s="586"/>
      <c r="W65" s="586"/>
      <c r="X65" s="586"/>
      <c r="Y65" s="586"/>
      <c r="Z65" s="586"/>
    </row>
    <row r="66" spans="1:26" ht="15.75" customHeight="1">
      <c r="A66" s="586"/>
      <c r="B66" s="586"/>
      <c r="C66" s="586"/>
      <c r="D66" s="586"/>
      <c r="E66" s="586"/>
      <c r="F66" s="586"/>
      <c r="G66" s="586"/>
      <c r="H66" s="586"/>
      <c r="I66" s="586"/>
      <c r="J66" s="586"/>
      <c r="K66" s="609"/>
      <c r="L66" s="586"/>
      <c r="M66" s="609"/>
      <c r="O66" s="781"/>
      <c r="Q66" s="586"/>
      <c r="R66" s="586"/>
      <c r="S66" s="586"/>
      <c r="T66" s="586"/>
      <c r="U66" s="586"/>
      <c r="V66" s="586"/>
      <c r="W66" s="586"/>
      <c r="X66" s="586"/>
      <c r="Y66" s="586"/>
      <c r="Z66" s="586"/>
    </row>
    <row r="67" spans="1:26" ht="15.75" customHeight="1">
      <c r="A67" s="586"/>
      <c r="B67" s="586"/>
      <c r="C67" s="586"/>
      <c r="D67" s="586"/>
      <c r="E67" s="586"/>
      <c r="F67" s="586"/>
      <c r="G67" s="586"/>
      <c r="H67" s="586"/>
      <c r="I67" s="586"/>
      <c r="J67" s="586"/>
      <c r="K67" s="609"/>
      <c r="L67" s="586"/>
      <c r="M67" s="609"/>
      <c r="O67" s="781"/>
      <c r="Q67" s="586"/>
      <c r="R67" s="586"/>
      <c r="S67" s="586"/>
      <c r="T67" s="586"/>
      <c r="U67" s="586"/>
      <c r="V67" s="586"/>
      <c r="W67" s="586"/>
      <c r="X67" s="586"/>
      <c r="Y67" s="586"/>
      <c r="Z67" s="586"/>
    </row>
    <row r="68" spans="1:26" ht="15.75" customHeight="1">
      <c r="A68" s="586"/>
      <c r="B68" s="586"/>
      <c r="C68" s="586"/>
      <c r="D68" s="586"/>
      <c r="E68" s="586"/>
      <c r="F68" s="586"/>
      <c r="G68" s="586"/>
      <c r="H68" s="586"/>
      <c r="I68" s="586"/>
      <c r="J68" s="586"/>
      <c r="K68" s="609"/>
      <c r="L68" s="586"/>
      <c r="M68" s="609"/>
      <c r="O68" s="781"/>
      <c r="Q68" s="586"/>
      <c r="R68" s="586"/>
      <c r="S68" s="586"/>
      <c r="T68" s="586"/>
      <c r="U68" s="586"/>
      <c r="V68" s="586"/>
      <c r="W68" s="586"/>
      <c r="X68" s="586"/>
      <c r="Y68" s="586"/>
      <c r="Z68" s="586"/>
    </row>
    <row r="69" spans="1:26" ht="15.75" customHeight="1">
      <c r="A69" s="586"/>
      <c r="B69" s="586"/>
      <c r="C69" s="586"/>
      <c r="D69" s="586"/>
      <c r="E69" s="586"/>
      <c r="F69" s="586"/>
      <c r="G69" s="586"/>
      <c r="H69" s="586"/>
      <c r="I69" s="586"/>
      <c r="J69" s="586"/>
      <c r="K69" s="609"/>
      <c r="L69" s="586"/>
      <c r="M69" s="609"/>
      <c r="O69" s="781"/>
      <c r="Q69" s="586"/>
      <c r="R69" s="586"/>
      <c r="S69" s="586"/>
      <c r="T69" s="586"/>
      <c r="U69" s="586"/>
      <c r="V69" s="586"/>
      <c r="W69" s="586"/>
      <c r="X69" s="586"/>
      <c r="Y69" s="586"/>
      <c r="Z69" s="586"/>
    </row>
    <row r="70" spans="1:26" ht="15.75" customHeight="1">
      <c r="A70" s="586"/>
      <c r="B70" s="586"/>
      <c r="C70" s="586"/>
      <c r="D70" s="586"/>
      <c r="E70" s="586"/>
      <c r="F70" s="586"/>
      <c r="G70" s="586"/>
      <c r="H70" s="586"/>
      <c r="I70" s="586"/>
      <c r="J70" s="586"/>
      <c r="K70" s="609"/>
      <c r="L70" s="586"/>
      <c r="M70" s="609"/>
      <c r="O70" s="781"/>
      <c r="Q70" s="586"/>
      <c r="R70" s="586"/>
      <c r="S70" s="586"/>
      <c r="T70" s="586"/>
      <c r="U70" s="586"/>
      <c r="V70" s="586"/>
      <c r="W70" s="586"/>
      <c r="X70" s="586"/>
      <c r="Y70" s="586"/>
      <c r="Z70" s="586"/>
    </row>
    <row r="71" spans="1:26" ht="15.75" customHeight="1">
      <c r="A71" s="586"/>
      <c r="B71" s="586"/>
      <c r="C71" s="586"/>
      <c r="D71" s="586"/>
      <c r="E71" s="586"/>
      <c r="F71" s="586"/>
      <c r="G71" s="586"/>
      <c r="H71" s="586"/>
      <c r="I71" s="586"/>
      <c r="J71" s="586"/>
      <c r="K71" s="609"/>
      <c r="L71" s="586"/>
      <c r="M71" s="609"/>
      <c r="O71" s="781"/>
      <c r="Q71" s="586"/>
      <c r="R71" s="586"/>
      <c r="S71" s="586"/>
      <c r="T71" s="586"/>
      <c r="U71" s="586"/>
      <c r="V71" s="586"/>
      <c r="W71" s="586"/>
      <c r="X71" s="586"/>
      <c r="Y71" s="586"/>
      <c r="Z71" s="586"/>
    </row>
    <row r="72" spans="1:26" ht="15.75" customHeight="1">
      <c r="A72" s="586"/>
      <c r="B72" s="586"/>
      <c r="C72" s="586"/>
      <c r="D72" s="586"/>
      <c r="E72" s="586"/>
      <c r="F72" s="586"/>
      <c r="G72" s="586"/>
      <c r="H72" s="586"/>
      <c r="I72" s="586"/>
      <c r="J72" s="586"/>
      <c r="K72" s="609"/>
      <c r="L72" s="586"/>
      <c r="M72" s="609"/>
      <c r="O72" s="781"/>
      <c r="Q72" s="586"/>
      <c r="R72" s="586"/>
      <c r="S72" s="586"/>
      <c r="T72" s="586"/>
      <c r="U72" s="586"/>
      <c r="V72" s="586"/>
      <c r="W72" s="586"/>
      <c r="X72" s="586"/>
      <c r="Y72" s="586"/>
      <c r="Z72" s="586"/>
    </row>
    <row r="73" spans="1:26" ht="15.75" customHeight="1">
      <c r="A73" s="586"/>
      <c r="B73" s="586"/>
      <c r="C73" s="586"/>
      <c r="D73" s="586"/>
      <c r="E73" s="586"/>
      <c r="F73" s="586"/>
      <c r="G73" s="586"/>
      <c r="H73" s="586"/>
      <c r="I73" s="586"/>
      <c r="J73" s="586"/>
      <c r="K73" s="609"/>
      <c r="L73" s="586"/>
      <c r="M73" s="609"/>
      <c r="O73" s="781"/>
      <c r="Q73" s="586"/>
      <c r="R73" s="586"/>
      <c r="S73" s="586"/>
      <c r="T73" s="586"/>
      <c r="U73" s="586"/>
      <c r="V73" s="586"/>
      <c r="W73" s="586"/>
      <c r="X73" s="586"/>
      <c r="Y73" s="586"/>
      <c r="Z73" s="586"/>
    </row>
    <row r="74" spans="1:26" ht="15.75" customHeight="1">
      <c r="A74" s="586"/>
      <c r="B74" s="586"/>
      <c r="C74" s="586"/>
      <c r="D74" s="586"/>
      <c r="E74" s="586"/>
      <c r="F74" s="586"/>
      <c r="G74" s="586"/>
      <c r="H74" s="586"/>
      <c r="I74" s="586"/>
      <c r="J74" s="586"/>
      <c r="K74" s="609"/>
      <c r="L74" s="586"/>
      <c r="M74" s="609"/>
      <c r="O74" s="781"/>
      <c r="Q74" s="586"/>
      <c r="R74" s="586"/>
      <c r="S74" s="586"/>
      <c r="T74" s="586"/>
      <c r="U74" s="586"/>
      <c r="V74" s="586"/>
      <c r="W74" s="586"/>
      <c r="X74" s="586"/>
      <c r="Y74" s="586"/>
      <c r="Z74" s="586"/>
    </row>
    <row r="75" spans="1:26" ht="15.75" customHeight="1">
      <c r="A75" s="586"/>
      <c r="B75" s="586"/>
      <c r="C75" s="586"/>
      <c r="D75" s="586"/>
      <c r="E75" s="586"/>
      <c r="F75" s="586"/>
      <c r="G75" s="586"/>
      <c r="H75" s="586"/>
      <c r="I75" s="586"/>
      <c r="J75" s="586"/>
      <c r="K75" s="609"/>
      <c r="L75" s="586"/>
      <c r="M75" s="609"/>
      <c r="O75" s="781"/>
      <c r="Q75" s="586"/>
      <c r="R75" s="586"/>
      <c r="S75" s="586"/>
      <c r="T75" s="586"/>
      <c r="U75" s="586"/>
      <c r="V75" s="586"/>
      <c r="W75" s="586"/>
      <c r="X75" s="586"/>
      <c r="Y75" s="586"/>
      <c r="Z75" s="586"/>
    </row>
    <row r="76" spans="1:26" ht="15.75" customHeight="1">
      <c r="A76" s="586"/>
      <c r="B76" s="586"/>
      <c r="C76" s="586"/>
      <c r="D76" s="586"/>
      <c r="E76" s="586"/>
      <c r="F76" s="586"/>
      <c r="G76" s="586"/>
      <c r="H76" s="586"/>
      <c r="I76" s="586"/>
      <c r="J76" s="586"/>
      <c r="K76" s="609"/>
      <c r="L76" s="586"/>
      <c r="M76" s="609"/>
      <c r="O76" s="781"/>
      <c r="Q76" s="586"/>
      <c r="R76" s="586"/>
      <c r="S76" s="586"/>
      <c r="T76" s="586"/>
      <c r="U76" s="586"/>
      <c r="V76" s="586"/>
      <c r="W76" s="586"/>
      <c r="X76" s="586"/>
      <c r="Y76" s="586"/>
      <c r="Z76" s="586"/>
    </row>
    <row r="77" spans="1:26" ht="15.75" customHeight="1">
      <c r="A77" s="586"/>
      <c r="B77" s="586"/>
      <c r="C77" s="586"/>
      <c r="D77" s="586"/>
      <c r="E77" s="586"/>
      <c r="F77" s="586"/>
      <c r="G77" s="586"/>
      <c r="H77" s="586"/>
      <c r="I77" s="586"/>
      <c r="J77" s="586"/>
      <c r="K77" s="609"/>
      <c r="L77" s="586"/>
      <c r="M77" s="609"/>
      <c r="O77" s="781"/>
      <c r="Q77" s="586"/>
      <c r="R77" s="586"/>
      <c r="S77" s="586"/>
      <c r="T77" s="586"/>
      <c r="U77" s="586"/>
      <c r="V77" s="586"/>
      <c r="W77" s="586"/>
      <c r="X77" s="586"/>
      <c r="Y77" s="586"/>
      <c r="Z77" s="586"/>
    </row>
    <row r="78" spans="1:26" ht="15.75" customHeight="1">
      <c r="A78" s="586"/>
      <c r="B78" s="586"/>
      <c r="C78" s="586"/>
      <c r="D78" s="586"/>
      <c r="E78" s="586"/>
      <c r="F78" s="586"/>
      <c r="G78" s="586"/>
      <c r="H78" s="586"/>
      <c r="I78" s="586"/>
      <c r="J78" s="586"/>
      <c r="K78" s="609"/>
      <c r="L78" s="586"/>
      <c r="M78" s="609"/>
      <c r="O78" s="781"/>
      <c r="Q78" s="586"/>
      <c r="R78" s="586"/>
      <c r="S78" s="586"/>
      <c r="T78" s="586"/>
      <c r="U78" s="586"/>
      <c r="V78" s="586"/>
      <c r="W78" s="586"/>
      <c r="X78" s="586"/>
      <c r="Y78" s="586"/>
      <c r="Z78" s="586"/>
    </row>
    <row r="79" spans="1:26" ht="15.75" customHeight="1">
      <c r="A79" s="586"/>
      <c r="B79" s="586"/>
      <c r="C79" s="586"/>
      <c r="D79" s="586"/>
      <c r="E79" s="586"/>
      <c r="F79" s="586"/>
      <c r="G79" s="586"/>
      <c r="H79" s="586"/>
      <c r="I79" s="586"/>
      <c r="J79" s="586"/>
      <c r="K79" s="609"/>
      <c r="L79" s="586"/>
      <c r="M79" s="609"/>
      <c r="O79" s="781"/>
      <c r="Q79" s="586"/>
      <c r="R79" s="586"/>
      <c r="S79" s="586"/>
      <c r="T79" s="586"/>
      <c r="U79" s="586"/>
      <c r="V79" s="586"/>
      <c r="W79" s="586"/>
      <c r="X79" s="586"/>
      <c r="Y79" s="586"/>
      <c r="Z79" s="586"/>
    </row>
    <row r="80" spans="1:26" ht="15.75" customHeight="1">
      <c r="A80" s="586"/>
      <c r="B80" s="586"/>
      <c r="C80" s="586"/>
      <c r="D80" s="586"/>
      <c r="E80" s="586"/>
      <c r="F80" s="586"/>
      <c r="G80" s="586"/>
      <c r="H80" s="586"/>
      <c r="I80" s="586"/>
      <c r="J80" s="586"/>
      <c r="K80" s="609"/>
      <c r="L80" s="586"/>
      <c r="M80" s="609"/>
      <c r="O80" s="781"/>
      <c r="Q80" s="586"/>
      <c r="R80" s="586"/>
      <c r="S80" s="586"/>
      <c r="T80" s="586"/>
      <c r="U80" s="586"/>
      <c r="V80" s="586"/>
      <c r="W80" s="586"/>
      <c r="X80" s="586"/>
      <c r="Y80" s="586"/>
      <c r="Z80" s="586"/>
    </row>
    <row r="81" spans="1:26" ht="15.75" customHeight="1">
      <c r="A81" s="586"/>
      <c r="B81" s="586"/>
      <c r="C81" s="586"/>
      <c r="D81" s="586"/>
      <c r="E81" s="586"/>
      <c r="F81" s="586"/>
      <c r="G81" s="586"/>
      <c r="H81" s="586"/>
      <c r="I81" s="586"/>
      <c r="J81" s="586"/>
      <c r="K81" s="609"/>
      <c r="L81" s="586"/>
      <c r="M81" s="609"/>
      <c r="O81" s="781"/>
      <c r="Q81" s="586"/>
      <c r="R81" s="586"/>
      <c r="S81" s="586"/>
      <c r="T81" s="586"/>
      <c r="U81" s="586"/>
      <c r="V81" s="586"/>
      <c r="W81" s="586"/>
      <c r="X81" s="586"/>
      <c r="Y81" s="586"/>
      <c r="Z81" s="586"/>
    </row>
    <row r="82" spans="1:26" ht="15.75" customHeight="1">
      <c r="A82" s="586"/>
      <c r="B82" s="586"/>
      <c r="C82" s="586"/>
      <c r="D82" s="586"/>
      <c r="E82" s="586"/>
      <c r="F82" s="586"/>
      <c r="G82" s="586"/>
      <c r="H82" s="586"/>
      <c r="I82" s="586"/>
      <c r="J82" s="586"/>
      <c r="K82" s="609"/>
      <c r="L82" s="586"/>
      <c r="M82" s="609"/>
      <c r="O82" s="781"/>
      <c r="Q82" s="586"/>
      <c r="R82" s="586"/>
      <c r="S82" s="586"/>
      <c r="T82" s="586"/>
      <c r="U82" s="586"/>
      <c r="V82" s="586"/>
      <c r="W82" s="586"/>
      <c r="X82" s="586"/>
      <c r="Y82" s="586"/>
      <c r="Z82" s="586"/>
    </row>
    <row r="83" spans="1:26" ht="15.75" customHeight="1">
      <c r="A83" s="586"/>
      <c r="B83" s="586"/>
      <c r="C83" s="586"/>
      <c r="D83" s="586"/>
      <c r="E83" s="586"/>
      <c r="F83" s="586"/>
      <c r="G83" s="586"/>
      <c r="H83" s="586"/>
      <c r="I83" s="586"/>
      <c r="J83" s="586"/>
      <c r="K83" s="609"/>
      <c r="L83" s="586"/>
      <c r="M83" s="609"/>
      <c r="O83" s="781"/>
      <c r="Q83" s="586"/>
      <c r="R83" s="586"/>
      <c r="S83" s="586"/>
      <c r="T83" s="586"/>
      <c r="U83" s="586"/>
      <c r="V83" s="586"/>
      <c r="W83" s="586"/>
      <c r="X83" s="586"/>
      <c r="Y83" s="586"/>
      <c r="Z83" s="586"/>
    </row>
    <row r="84" spans="1:26" ht="15.75" customHeight="1">
      <c r="A84" s="586"/>
      <c r="B84" s="586"/>
      <c r="C84" s="586"/>
      <c r="D84" s="586"/>
      <c r="E84" s="586"/>
      <c r="F84" s="586"/>
      <c r="G84" s="586"/>
      <c r="H84" s="586"/>
      <c r="I84" s="586"/>
      <c r="J84" s="586"/>
      <c r="K84" s="609"/>
      <c r="L84" s="586"/>
      <c r="M84" s="609"/>
      <c r="O84" s="781"/>
      <c r="Q84" s="586"/>
      <c r="R84" s="586"/>
      <c r="S84" s="586"/>
      <c r="T84" s="586"/>
      <c r="U84" s="586"/>
      <c r="V84" s="586"/>
      <c r="W84" s="586"/>
      <c r="X84" s="586"/>
      <c r="Y84" s="586"/>
      <c r="Z84" s="586"/>
    </row>
    <row r="85" spans="1:26" ht="15.75" customHeight="1">
      <c r="A85" s="586"/>
      <c r="B85" s="586"/>
      <c r="C85" s="586"/>
      <c r="D85" s="586"/>
      <c r="E85" s="586"/>
      <c r="F85" s="586"/>
      <c r="G85" s="586"/>
      <c r="H85" s="586"/>
      <c r="I85" s="586"/>
      <c r="J85" s="586"/>
      <c r="K85" s="609"/>
      <c r="L85" s="586"/>
      <c r="M85" s="609"/>
      <c r="O85" s="781"/>
      <c r="Q85" s="586"/>
      <c r="R85" s="586"/>
      <c r="S85" s="586"/>
      <c r="T85" s="586"/>
      <c r="U85" s="586"/>
      <c r="V85" s="586"/>
      <c r="W85" s="586"/>
      <c r="X85" s="586"/>
      <c r="Y85" s="586"/>
      <c r="Z85" s="586"/>
    </row>
    <row r="86" spans="1:26" ht="15.75" customHeight="1">
      <c r="A86" s="586"/>
      <c r="B86" s="586"/>
      <c r="C86" s="586"/>
      <c r="D86" s="586"/>
      <c r="E86" s="586"/>
      <c r="F86" s="586"/>
      <c r="G86" s="586"/>
      <c r="H86" s="586"/>
      <c r="I86" s="586"/>
      <c r="J86" s="586"/>
      <c r="K86" s="609"/>
      <c r="L86" s="586"/>
      <c r="M86" s="609"/>
      <c r="O86" s="781"/>
      <c r="Q86" s="586"/>
      <c r="R86" s="586"/>
      <c r="S86" s="586"/>
      <c r="T86" s="586"/>
      <c r="U86" s="586"/>
      <c r="V86" s="586"/>
      <c r="W86" s="586"/>
      <c r="X86" s="586"/>
      <c r="Y86" s="586"/>
      <c r="Z86" s="586"/>
    </row>
    <row r="87" spans="1:26" ht="15.75" customHeight="1">
      <c r="A87" s="586"/>
      <c r="B87" s="586"/>
      <c r="C87" s="586"/>
      <c r="D87" s="586"/>
      <c r="E87" s="586"/>
      <c r="F87" s="586"/>
      <c r="G87" s="586"/>
      <c r="H87" s="586"/>
      <c r="I87" s="586"/>
      <c r="J87" s="586"/>
      <c r="K87" s="609"/>
      <c r="L87" s="586"/>
      <c r="M87" s="609"/>
      <c r="O87" s="781"/>
      <c r="Q87" s="586"/>
      <c r="R87" s="586"/>
      <c r="S87" s="586"/>
      <c r="T87" s="586"/>
      <c r="U87" s="586"/>
      <c r="V87" s="586"/>
      <c r="W87" s="586"/>
      <c r="X87" s="586"/>
      <c r="Y87" s="586"/>
      <c r="Z87" s="586"/>
    </row>
    <row r="88" spans="1:26" ht="15.75" customHeight="1">
      <c r="A88" s="586"/>
      <c r="B88" s="586"/>
      <c r="C88" s="586"/>
      <c r="D88" s="586"/>
      <c r="E88" s="586"/>
      <c r="F88" s="586"/>
      <c r="G88" s="586"/>
      <c r="H88" s="586"/>
      <c r="I88" s="586"/>
      <c r="J88" s="586"/>
      <c r="K88" s="609"/>
      <c r="L88" s="586"/>
      <c r="M88" s="609"/>
      <c r="O88" s="781"/>
      <c r="Q88" s="586"/>
      <c r="R88" s="586"/>
      <c r="S88" s="586"/>
      <c r="T88" s="586"/>
      <c r="U88" s="586"/>
      <c r="V88" s="586"/>
      <c r="W88" s="586"/>
      <c r="X88" s="586"/>
      <c r="Y88" s="586"/>
      <c r="Z88" s="586"/>
    </row>
    <row r="89" spans="1:26" ht="15.75" customHeight="1">
      <c r="A89" s="586"/>
      <c r="B89" s="586"/>
      <c r="C89" s="586"/>
      <c r="D89" s="586"/>
      <c r="E89" s="586"/>
      <c r="F89" s="586"/>
      <c r="G89" s="586"/>
      <c r="H89" s="586"/>
      <c r="I89" s="586"/>
      <c r="J89" s="586"/>
      <c r="K89" s="609"/>
      <c r="L89" s="586"/>
      <c r="M89" s="609"/>
      <c r="O89" s="781"/>
      <c r="Q89" s="586"/>
      <c r="R89" s="586"/>
      <c r="S89" s="586"/>
      <c r="T89" s="586"/>
      <c r="U89" s="586"/>
      <c r="V89" s="586"/>
      <c r="W89" s="586"/>
      <c r="X89" s="586"/>
      <c r="Y89" s="586"/>
      <c r="Z89" s="586"/>
    </row>
    <row r="90" spans="1:26" ht="15.75" customHeight="1">
      <c r="A90" s="586"/>
      <c r="B90" s="586"/>
      <c r="C90" s="586"/>
      <c r="D90" s="586"/>
      <c r="E90" s="586"/>
      <c r="F90" s="586"/>
      <c r="G90" s="586"/>
      <c r="H90" s="586"/>
      <c r="I90" s="586"/>
      <c r="J90" s="586"/>
      <c r="K90" s="609"/>
      <c r="L90" s="586"/>
      <c r="M90" s="609"/>
      <c r="O90" s="781"/>
      <c r="Q90" s="586"/>
      <c r="R90" s="586"/>
      <c r="S90" s="586"/>
      <c r="T90" s="586"/>
      <c r="U90" s="586"/>
      <c r="V90" s="586"/>
      <c r="W90" s="586"/>
      <c r="X90" s="586"/>
      <c r="Y90" s="586"/>
      <c r="Z90" s="586"/>
    </row>
    <row r="91" spans="1:26" ht="15.75" customHeight="1">
      <c r="A91" s="586"/>
      <c r="B91" s="586"/>
      <c r="C91" s="586"/>
      <c r="D91" s="586"/>
      <c r="E91" s="586"/>
      <c r="F91" s="586"/>
      <c r="G91" s="586"/>
      <c r="H91" s="586"/>
      <c r="I91" s="586"/>
      <c r="J91" s="586"/>
      <c r="K91" s="609"/>
      <c r="L91" s="586"/>
      <c r="M91" s="609"/>
      <c r="O91" s="781"/>
      <c r="Q91" s="586"/>
      <c r="R91" s="586"/>
      <c r="S91" s="586"/>
      <c r="T91" s="586"/>
      <c r="U91" s="586"/>
      <c r="V91" s="586"/>
      <c r="W91" s="586"/>
      <c r="X91" s="586"/>
      <c r="Y91" s="586"/>
      <c r="Z91" s="586"/>
    </row>
    <row r="92" spans="1:26" ht="15.75" customHeight="1">
      <c r="A92" s="586"/>
      <c r="B92" s="586"/>
      <c r="C92" s="586"/>
      <c r="D92" s="586"/>
      <c r="E92" s="586"/>
      <c r="F92" s="586"/>
      <c r="G92" s="586"/>
      <c r="H92" s="586"/>
      <c r="I92" s="586"/>
      <c r="J92" s="586"/>
      <c r="K92" s="609"/>
      <c r="L92" s="586"/>
      <c r="M92" s="609"/>
      <c r="O92" s="781"/>
      <c r="Q92" s="586"/>
      <c r="R92" s="586"/>
      <c r="S92" s="586"/>
      <c r="T92" s="586"/>
      <c r="U92" s="586"/>
      <c r="V92" s="586"/>
      <c r="W92" s="586"/>
      <c r="X92" s="586"/>
      <c r="Y92" s="586"/>
      <c r="Z92" s="586"/>
    </row>
    <row r="93" spans="1:26" ht="15.75" customHeight="1">
      <c r="A93" s="586"/>
      <c r="B93" s="586"/>
      <c r="C93" s="586"/>
      <c r="D93" s="586"/>
      <c r="E93" s="586"/>
      <c r="F93" s="586"/>
      <c r="G93" s="586"/>
      <c r="H93" s="586"/>
      <c r="I93" s="586"/>
      <c r="J93" s="586"/>
      <c r="K93" s="609"/>
      <c r="L93" s="586"/>
      <c r="M93" s="609"/>
      <c r="O93" s="781"/>
      <c r="Q93" s="586"/>
      <c r="R93" s="586"/>
      <c r="S93" s="586"/>
      <c r="T93" s="586"/>
      <c r="U93" s="586"/>
      <c r="V93" s="586"/>
      <c r="W93" s="586"/>
      <c r="X93" s="586"/>
      <c r="Y93" s="586"/>
      <c r="Z93" s="586"/>
    </row>
    <row r="94" spans="1:26" ht="15.75" customHeight="1">
      <c r="A94" s="586"/>
      <c r="B94" s="586"/>
      <c r="C94" s="586"/>
      <c r="D94" s="586"/>
      <c r="E94" s="586"/>
      <c r="F94" s="586"/>
      <c r="G94" s="586"/>
      <c r="H94" s="586"/>
      <c r="I94" s="586"/>
      <c r="J94" s="586"/>
      <c r="K94" s="609"/>
      <c r="L94" s="586"/>
      <c r="M94" s="609"/>
      <c r="O94" s="781"/>
      <c r="Q94" s="586"/>
      <c r="R94" s="586"/>
      <c r="S94" s="586"/>
      <c r="T94" s="586"/>
      <c r="U94" s="586"/>
      <c r="V94" s="586"/>
      <c r="W94" s="586"/>
      <c r="X94" s="586"/>
      <c r="Y94" s="586"/>
      <c r="Z94" s="586"/>
    </row>
    <row r="95" spans="1:26" ht="15.75" customHeight="1">
      <c r="A95" s="586"/>
      <c r="B95" s="586"/>
      <c r="C95" s="586"/>
      <c r="D95" s="586"/>
      <c r="E95" s="586"/>
      <c r="F95" s="586"/>
      <c r="G95" s="586"/>
      <c r="H95" s="586"/>
      <c r="I95" s="586"/>
      <c r="J95" s="586"/>
      <c r="K95" s="609"/>
      <c r="L95" s="586"/>
      <c r="M95" s="609"/>
      <c r="O95" s="781"/>
      <c r="Q95" s="586"/>
      <c r="R95" s="586"/>
      <c r="S95" s="586"/>
      <c r="T95" s="586"/>
      <c r="U95" s="586"/>
      <c r="V95" s="586"/>
      <c r="W95" s="586"/>
      <c r="X95" s="586"/>
      <c r="Y95" s="586"/>
      <c r="Z95" s="586"/>
    </row>
    <row r="96" spans="1:26" ht="15.75" customHeight="1">
      <c r="A96" s="586"/>
      <c r="B96" s="586"/>
      <c r="C96" s="586"/>
      <c r="D96" s="586"/>
      <c r="E96" s="586"/>
      <c r="F96" s="586"/>
      <c r="G96" s="586"/>
      <c r="H96" s="586"/>
      <c r="I96" s="586"/>
      <c r="J96" s="586"/>
      <c r="K96" s="609"/>
      <c r="L96" s="586"/>
      <c r="M96" s="609"/>
      <c r="O96" s="781"/>
      <c r="Q96" s="586"/>
      <c r="R96" s="586"/>
      <c r="S96" s="586"/>
      <c r="T96" s="586"/>
      <c r="U96" s="586"/>
      <c r="V96" s="586"/>
      <c r="W96" s="586"/>
      <c r="X96" s="586"/>
      <c r="Y96" s="586"/>
      <c r="Z96" s="586"/>
    </row>
    <row r="97" spans="1:26" ht="15.75" customHeight="1">
      <c r="A97" s="586"/>
      <c r="B97" s="586"/>
      <c r="C97" s="586"/>
      <c r="D97" s="586"/>
      <c r="E97" s="586"/>
      <c r="F97" s="586"/>
      <c r="G97" s="586"/>
      <c r="H97" s="586"/>
      <c r="I97" s="586"/>
      <c r="J97" s="586"/>
      <c r="K97" s="609"/>
      <c r="L97" s="586"/>
      <c r="M97" s="609"/>
      <c r="O97" s="781"/>
      <c r="Q97" s="586"/>
      <c r="R97" s="586"/>
      <c r="S97" s="586"/>
      <c r="T97" s="586"/>
      <c r="U97" s="586"/>
      <c r="V97" s="586"/>
      <c r="W97" s="586"/>
      <c r="X97" s="586"/>
      <c r="Y97" s="586"/>
      <c r="Z97" s="586"/>
    </row>
    <row r="98" spans="1:26" ht="15.75" customHeight="1">
      <c r="A98" s="586"/>
      <c r="B98" s="586"/>
      <c r="C98" s="586"/>
      <c r="D98" s="586"/>
      <c r="E98" s="586"/>
      <c r="F98" s="586"/>
      <c r="G98" s="586"/>
      <c r="H98" s="586"/>
      <c r="I98" s="586"/>
      <c r="J98" s="586"/>
      <c r="K98" s="609"/>
      <c r="L98" s="586"/>
      <c r="M98" s="609"/>
      <c r="O98" s="781"/>
      <c r="Q98" s="586"/>
      <c r="R98" s="586"/>
      <c r="S98" s="586"/>
      <c r="T98" s="586"/>
      <c r="U98" s="586"/>
      <c r="V98" s="586"/>
      <c r="W98" s="586"/>
      <c r="X98" s="586"/>
      <c r="Y98" s="586"/>
      <c r="Z98" s="586"/>
    </row>
    <row r="99" spans="1:26" ht="15.75" customHeight="1">
      <c r="A99" s="586"/>
      <c r="B99" s="586"/>
      <c r="C99" s="586"/>
      <c r="D99" s="586"/>
      <c r="E99" s="586"/>
      <c r="F99" s="586"/>
      <c r="G99" s="586"/>
      <c r="H99" s="586"/>
      <c r="I99" s="586"/>
      <c r="J99" s="586"/>
      <c r="K99" s="609"/>
      <c r="L99" s="586"/>
      <c r="M99" s="609"/>
      <c r="O99" s="781"/>
      <c r="Q99" s="586"/>
      <c r="R99" s="586"/>
      <c r="S99" s="586"/>
      <c r="T99" s="586"/>
      <c r="U99" s="586"/>
      <c r="V99" s="586"/>
      <c r="W99" s="586"/>
      <c r="X99" s="586"/>
      <c r="Y99" s="586"/>
      <c r="Z99" s="586"/>
    </row>
    <row r="100" spans="1:26" ht="15.75" customHeight="1">
      <c r="A100" s="586"/>
      <c r="B100" s="586"/>
      <c r="C100" s="586"/>
      <c r="D100" s="586"/>
      <c r="E100" s="586"/>
      <c r="F100" s="586"/>
      <c r="G100" s="586"/>
      <c r="H100" s="586"/>
      <c r="I100" s="586"/>
      <c r="J100" s="586"/>
      <c r="K100" s="609"/>
      <c r="L100" s="586"/>
      <c r="M100" s="609"/>
      <c r="O100" s="781"/>
      <c r="Q100" s="586"/>
      <c r="R100" s="586"/>
      <c r="S100" s="586"/>
      <c r="T100" s="586"/>
      <c r="U100" s="586"/>
      <c r="V100" s="586"/>
      <c r="W100" s="586"/>
      <c r="X100" s="586"/>
      <c r="Y100" s="586"/>
      <c r="Z100" s="586"/>
    </row>
    <row r="101" spans="1:26" ht="15.75" customHeight="1">
      <c r="A101" s="586"/>
      <c r="B101" s="586"/>
      <c r="C101" s="586"/>
      <c r="D101" s="586"/>
      <c r="E101" s="586"/>
      <c r="F101" s="586"/>
      <c r="G101" s="586"/>
      <c r="H101" s="586"/>
      <c r="I101" s="586"/>
      <c r="J101" s="586"/>
      <c r="K101" s="609"/>
      <c r="L101" s="586"/>
      <c r="M101" s="609"/>
      <c r="O101" s="781"/>
      <c r="Q101" s="586"/>
      <c r="R101" s="586"/>
      <c r="S101" s="586"/>
      <c r="T101" s="586"/>
      <c r="U101" s="586"/>
      <c r="V101" s="586"/>
      <c r="W101" s="586"/>
      <c r="X101" s="586"/>
      <c r="Y101" s="586"/>
      <c r="Z101" s="586"/>
    </row>
    <row r="102" spans="1:26" ht="15.75" customHeight="1">
      <c r="A102" s="586"/>
      <c r="B102" s="586"/>
      <c r="C102" s="586"/>
      <c r="D102" s="586"/>
      <c r="E102" s="586"/>
      <c r="F102" s="586"/>
      <c r="G102" s="586"/>
      <c r="H102" s="586"/>
      <c r="I102" s="586"/>
      <c r="J102" s="586"/>
      <c r="K102" s="609"/>
      <c r="L102" s="586"/>
      <c r="M102" s="609"/>
      <c r="O102" s="781"/>
      <c r="Q102" s="586"/>
      <c r="R102" s="586"/>
      <c r="S102" s="586"/>
      <c r="T102" s="586"/>
      <c r="U102" s="586"/>
      <c r="V102" s="586"/>
      <c r="W102" s="586"/>
      <c r="X102" s="586"/>
      <c r="Y102" s="586"/>
      <c r="Z102" s="586"/>
    </row>
    <row r="103" spans="1:26" ht="15.75" customHeight="1">
      <c r="A103" s="586"/>
      <c r="B103" s="586"/>
      <c r="C103" s="586"/>
      <c r="D103" s="586"/>
      <c r="E103" s="586"/>
      <c r="F103" s="586"/>
      <c r="G103" s="586"/>
      <c r="H103" s="586"/>
      <c r="I103" s="586"/>
      <c r="J103" s="586"/>
      <c r="K103" s="609"/>
      <c r="L103" s="586"/>
      <c r="M103" s="609"/>
      <c r="O103" s="781"/>
      <c r="Q103" s="586"/>
      <c r="R103" s="586"/>
      <c r="S103" s="586"/>
      <c r="T103" s="586"/>
      <c r="U103" s="586"/>
      <c r="V103" s="586"/>
      <c r="W103" s="586"/>
      <c r="X103" s="586"/>
      <c r="Y103" s="586"/>
      <c r="Z103" s="586"/>
    </row>
    <row r="104" spans="1:26" ht="15.75" customHeight="1">
      <c r="A104" s="586"/>
      <c r="B104" s="586"/>
      <c r="C104" s="586"/>
      <c r="D104" s="586"/>
      <c r="E104" s="586"/>
      <c r="F104" s="586"/>
      <c r="G104" s="586"/>
      <c r="H104" s="586"/>
      <c r="I104" s="586"/>
      <c r="J104" s="586"/>
      <c r="K104" s="609"/>
      <c r="L104" s="586"/>
      <c r="M104" s="609"/>
      <c r="O104" s="781"/>
      <c r="Q104" s="586"/>
      <c r="R104" s="586"/>
      <c r="S104" s="586"/>
      <c r="T104" s="586"/>
      <c r="U104" s="586"/>
      <c r="V104" s="586"/>
      <c r="W104" s="586"/>
      <c r="X104" s="586"/>
      <c r="Y104" s="586"/>
      <c r="Z104" s="586"/>
    </row>
    <row r="105" spans="1:26" ht="15.75" customHeight="1">
      <c r="A105" s="586"/>
      <c r="B105" s="586"/>
      <c r="C105" s="586"/>
      <c r="D105" s="586"/>
      <c r="E105" s="586"/>
      <c r="F105" s="586"/>
      <c r="G105" s="586"/>
      <c r="H105" s="586"/>
      <c r="I105" s="586"/>
      <c r="J105" s="586"/>
      <c r="K105" s="609"/>
      <c r="L105" s="586"/>
      <c r="M105" s="609"/>
      <c r="O105" s="781"/>
      <c r="Q105" s="586"/>
      <c r="R105" s="586"/>
      <c r="S105" s="586"/>
      <c r="T105" s="586"/>
      <c r="U105" s="586"/>
      <c r="V105" s="586"/>
      <c r="W105" s="586"/>
      <c r="X105" s="586"/>
      <c r="Y105" s="586"/>
      <c r="Z105" s="586"/>
    </row>
    <row r="106" spans="1:26" ht="15.75" customHeight="1">
      <c r="A106" s="586"/>
      <c r="B106" s="586"/>
      <c r="C106" s="586"/>
      <c r="D106" s="586"/>
      <c r="E106" s="586"/>
      <c r="F106" s="586"/>
      <c r="G106" s="586"/>
      <c r="H106" s="586"/>
      <c r="I106" s="586"/>
      <c r="J106" s="586"/>
      <c r="K106" s="609"/>
      <c r="L106" s="586"/>
      <c r="M106" s="609"/>
      <c r="O106" s="781"/>
      <c r="Q106" s="586"/>
      <c r="R106" s="586"/>
      <c r="S106" s="586"/>
      <c r="T106" s="586"/>
      <c r="U106" s="586"/>
      <c r="V106" s="586"/>
      <c r="W106" s="586"/>
      <c r="X106" s="586"/>
      <c r="Y106" s="586"/>
      <c r="Z106" s="586"/>
    </row>
    <row r="107" spans="1:26" ht="15.75" customHeight="1">
      <c r="A107" s="586"/>
      <c r="B107" s="586"/>
      <c r="C107" s="586"/>
      <c r="D107" s="586"/>
      <c r="E107" s="586"/>
      <c r="F107" s="586"/>
      <c r="G107" s="586"/>
      <c r="H107" s="586"/>
      <c r="I107" s="586"/>
      <c r="J107" s="586"/>
      <c r="K107" s="609"/>
      <c r="L107" s="586"/>
      <c r="M107" s="609"/>
      <c r="O107" s="781"/>
      <c r="Q107" s="586"/>
      <c r="R107" s="586"/>
      <c r="S107" s="586"/>
      <c r="T107" s="586"/>
      <c r="U107" s="586"/>
      <c r="V107" s="586"/>
      <c r="W107" s="586"/>
      <c r="X107" s="586"/>
      <c r="Y107" s="586"/>
      <c r="Z107" s="586"/>
    </row>
    <row r="108" spans="1:26" ht="15.75" customHeight="1">
      <c r="A108" s="586"/>
      <c r="B108" s="586"/>
      <c r="C108" s="586"/>
      <c r="D108" s="586"/>
      <c r="E108" s="586"/>
      <c r="F108" s="586"/>
      <c r="G108" s="586"/>
      <c r="H108" s="586"/>
      <c r="I108" s="586"/>
      <c r="J108" s="586"/>
      <c r="K108" s="609"/>
      <c r="L108" s="586"/>
      <c r="M108" s="609"/>
      <c r="O108" s="781"/>
      <c r="Q108" s="586"/>
      <c r="R108" s="586"/>
      <c r="S108" s="586"/>
      <c r="T108" s="586"/>
      <c r="U108" s="586"/>
      <c r="V108" s="586"/>
      <c r="W108" s="586"/>
      <c r="X108" s="586"/>
      <c r="Y108" s="586"/>
      <c r="Z108" s="586"/>
    </row>
    <row r="109" spans="1:26" ht="15.75" customHeight="1">
      <c r="A109" s="586"/>
      <c r="B109" s="586"/>
      <c r="C109" s="586"/>
      <c r="D109" s="586"/>
      <c r="E109" s="586"/>
      <c r="F109" s="586"/>
      <c r="G109" s="586"/>
      <c r="H109" s="586"/>
      <c r="I109" s="586"/>
      <c r="J109" s="586"/>
      <c r="K109" s="609"/>
      <c r="L109" s="586"/>
      <c r="M109" s="609"/>
      <c r="O109" s="781"/>
      <c r="Q109" s="586"/>
      <c r="R109" s="586"/>
      <c r="S109" s="586"/>
      <c r="T109" s="586"/>
      <c r="U109" s="586"/>
      <c r="V109" s="586"/>
      <c r="W109" s="586"/>
      <c r="X109" s="586"/>
      <c r="Y109" s="586"/>
      <c r="Z109" s="586"/>
    </row>
    <row r="110" spans="1:26" ht="15.75" customHeight="1">
      <c r="A110" s="586"/>
      <c r="B110" s="586"/>
      <c r="C110" s="586"/>
      <c r="D110" s="586"/>
      <c r="E110" s="586"/>
      <c r="F110" s="586"/>
      <c r="G110" s="586"/>
      <c r="H110" s="586"/>
      <c r="I110" s="586"/>
      <c r="J110" s="586"/>
      <c r="K110" s="609"/>
      <c r="L110" s="586"/>
      <c r="M110" s="609"/>
      <c r="O110" s="781"/>
      <c r="Q110" s="586"/>
      <c r="R110" s="586"/>
      <c r="S110" s="586"/>
      <c r="T110" s="586"/>
      <c r="U110" s="586"/>
      <c r="V110" s="586"/>
      <c r="W110" s="586"/>
      <c r="X110" s="586"/>
      <c r="Y110" s="586"/>
      <c r="Z110" s="586"/>
    </row>
    <row r="111" spans="1:26" ht="15.75" customHeight="1">
      <c r="A111" s="586"/>
      <c r="B111" s="586"/>
      <c r="C111" s="586"/>
      <c r="D111" s="586"/>
      <c r="E111" s="586"/>
      <c r="F111" s="586"/>
      <c r="G111" s="586"/>
      <c r="H111" s="586"/>
      <c r="I111" s="586"/>
      <c r="J111" s="586"/>
      <c r="K111" s="609"/>
      <c r="L111" s="586"/>
      <c r="M111" s="609"/>
      <c r="O111" s="781"/>
      <c r="Q111" s="586"/>
      <c r="R111" s="586"/>
      <c r="S111" s="586"/>
      <c r="T111" s="586"/>
      <c r="U111" s="586"/>
      <c r="V111" s="586"/>
      <c r="W111" s="586"/>
      <c r="X111" s="586"/>
      <c r="Y111" s="586"/>
      <c r="Z111" s="586"/>
    </row>
    <row r="112" spans="1:26" ht="15.75" customHeight="1">
      <c r="A112" s="586"/>
      <c r="B112" s="586"/>
      <c r="C112" s="586"/>
      <c r="D112" s="586"/>
      <c r="E112" s="586"/>
      <c r="F112" s="586"/>
      <c r="G112" s="586"/>
      <c r="H112" s="586"/>
      <c r="I112" s="586"/>
      <c r="J112" s="586"/>
      <c r="K112" s="609"/>
      <c r="L112" s="586"/>
      <c r="M112" s="609"/>
      <c r="O112" s="781"/>
      <c r="Q112" s="586"/>
      <c r="R112" s="586"/>
      <c r="S112" s="586"/>
      <c r="T112" s="586"/>
      <c r="U112" s="586"/>
      <c r="V112" s="586"/>
      <c r="W112" s="586"/>
      <c r="X112" s="586"/>
      <c r="Y112" s="586"/>
      <c r="Z112" s="586"/>
    </row>
    <row r="113" spans="1:26" ht="15.75" customHeight="1">
      <c r="A113" s="586"/>
      <c r="B113" s="586"/>
      <c r="C113" s="586"/>
      <c r="D113" s="586"/>
      <c r="E113" s="586"/>
      <c r="F113" s="586"/>
      <c r="G113" s="586"/>
      <c r="H113" s="586"/>
      <c r="I113" s="586"/>
      <c r="J113" s="586"/>
      <c r="K113" s="609"/>
      <c r="L113" s="586"/>
      <c r="M113" s="609"/>
      <c r="O113" s="781"/>
      <c r="Q113" s="586"/>
      <c r="R113" s="586"/>
      <c r="S113" s="586"/>
      <c r="T113" s="586"/>
      <c r="U113" s="586"/>
      <c r="V113" s="586"/>
      <c r="W113" s="586"/>
      <c r="X113" s="586"/>
      <c r="Y113" s="586"/>
      <c r="Z113" s="586"/>
    </row>
    <row r="114" spans="1:26" ht="15.75" customHeight="1">
      <c r="A114" s="586"/>
      <c r="B114" s="586"/>
      <c r="C114" s="586"/>
      <c r="D114" s="586"/>
      <c r="E114" s="586"/>
      <c r="F114" s="586"/>
      <c r="G114" s="586"/>
      <c r="H114" s="586"/>
      <c r="I114" s="586"/>
      <c r="J114" s="586"/>
      <c r="K114" s="609"/>
      <c r="L114" s="586"/>
      <c r="M114" s="609"/>
      <c r="O114" s="781"/>
      <c r="Q114" s="586"/>
      <c r="R114" s="586"/>
      <c r="S114" s="586"/>
      <c r="T114" s="586"/>
      <c r="U114" s="586"/>
      <c r="V114" s="586"/>
      <c r="W114" s="586"/>
      <c r="X114" s="586"/>
      <c r="Y114" s="586"/>
      <c r="Z114" s="586"/>
    </row>
    <row r="115" spans="1:26" ht="15.75" customHeight="1">
      <c r="A115" s="586"/>
      <c r="B115" s="586"/>
      <c r="C115" s="586"/>
      <c r="D115" s="586"/>
      <c r="E115" s="586"/>
      <c r="F115" s="586"/>
      <c r="G115" s="586"/>
      <c r="H115" s="586"/>
      <c r="I115" s="586"/>
      <c r="J115" s="586"/>
      <c r="K115" s="609"/>
      <c r="L115" s="586"/>
      <c r="M115" s="609"/>
      <c r="O115" s="781"/>
      <c r="Q115" s="586"/>
      <c r="R115" s="586"/>
      <c r="S115" s="586"/>
      <c r="T115" s="586"/>
      <c r="U115" s="586"/>
      <c r="V115" s="586"/>
      <c r="W115" s="586"/>
      <c r="X115" s="586"/>
      <c r="Y115" s="586"/>
      <c r="Z115" s="586"/>
    </row>
    <row r="116" spans="1:26" ht="15.75" customHeight="1">
      <c r="A116" s="586"/>
      <c r="B116" s="586"/>
      <c r="C116" s="586"/>
      <c r="D116" s="586"/>
      <c r="E116" s="586"/>
      <c r="F116" s="586"/>
      <c r="G116" s="586"/>
      <c r="H116" s="586"/>
      <c r="I116" s="586"/>
      <c r="J116" s="586"/>
      <c r="K116" s="609"/>
      <c r="L116" s="586"/>
      <c r="M116" s="609"/>
      <c r="O116" s="781"/>
      <c r="Q116" s="586"/>
      <c r="R116" s="586"/>
      <c r="S116" s="586"/>
      <c r="T116" s="586"/>
      <c r="U116" s="586"/>
      <c r="V116" s="586"/>
      <c r="W116" s="586"/>
      <c r="X116" s="586"/>
      <c r="Y116" s="586"/>
      <c r="Z116" s="586"/>
    </row>
    <row r="117" spans="1:26" ht="15.75" customHeight="1">
      <c r="A117" s="586"/>
      <c r="B117" s="586"/>
      <c r="C117" s="586"/>
      <c r="D117" s="586"/>
      <c r="E117" s="586"/>
      <c r="F117" s="586"/>
      <c r="G117" s="586"/>
      <c r="H117" s="586"/>
      <c r="I117" s="586"/>
      <c r="J117" s="586"/>
      <c r="K117" s="609"/>
      <c r="L117" s="586"/>
      <c r="M117" s="609"/>
      <c r="O117" s="781"/>
      <c r="Q117" s="586"/>
      <c r="R117" s="586"/>
      <c r="S117" s="586"/>
      <c r="T117" s="586"/>
      <c r="U117" s="586"/>
      <c r="V117" s="586"/>
      <c r="W117" s="586"/>
      <c r="X117" s="586"/>
      <c r="Y117" s="586"/>
      <c r="Z117" s="586"/>
    </row>
    <row r="118" spans="1:26" ht="15.75" customHeight="1">
      <c r="A118" s="586"/>
      <c r="B118" s="586"/>
      <c r="C118" s="586"/>
      <c r="D118" s="586"/>
      <c r="E118" s="586"/>
      <c r="F118" s="586"/>
      <c r="G118" s="586"/>
      <c r="H118" s="586"/>
      <c r="I118" s="586"/>
      <c r="J118" s="586"/>
      <c r="K118" s="609"/>
      <c r="L118" s="586"/>
      <c r="M118" s="609"/>
      <c r="O118" s="781"/>
      <c r="Q118" s="586"/>
      <c r="R118" s="586"/>
      <c r="S118" s="586"/>
      <c r="T118" s="586"/>
      <c r="U118" s="586"/>
      <c r="V118" s="586"/>
      <c r="W118" s="586"/>
      <c r="X118" s="586"/>
      <c r="Y118" s="586"/>
      <c r="Z118" s="586"/>
    </row>
    <row r="119" spans="1:26" ht="15.75" customHeight="1">
      <c r="A119" s="586"/>
      <c r="B119" s="586"/>
      <c r="C119" s="586"/>
      <c r="D119" s="586"/>
      <c r="E119" s="586"/>
      <c r="F119" s="586"/>
      <c r="G119" s="586"/>
      <c r="H119" s="586"/>
      <c r="I119" s="586"/>
      <c r="J119" s="586"/>
      <c r="K119" s="609"/>
      <c r="L119" s="586"/>
      <c r="M119" s="609"/>
      <c r="O119" s="781"/>
      <c r="Q119" s="586"/>
      <c r="R119" s="586"/>
      <c r="S119" s="586"/>
      <c r="T119" s="586"/>
      <c r="U119" s="586"/>
      <c r="V119" s="586"/>
      <c r="W119" s="586"/>
      <c r="X119" s="586"/>
      <c r="Y119" s="586"/>
      <c r="Z119" s="586"/>
    </row>
    <row r="120" spans="1:26" ht="15.75" customHeight="1">
      <c r="A120" s="586"/>
      <c r="B120" s="586"/>
      <c r="C120" s="586"/>
      <c r="D120" s="586"/>
      <c r="E120" s="586"/>
      <c r="F120" s="586"/>
      <c r="G120" s="586"/>
      <c r="H120" s="586"/>
      <c r="I120" s="586"/>
      <c r="J120" s="586"/>
      <c r="K120" s="609"/>
      <c r="L120" s="586"/>
      <c r="M120" s="609"/>
      <c r="O120" s="781"/>
      <c r="Q120" s="586"/>
      <c r="R120" s="586"/>
      <c r="S120" s="586"/>
      <c r="T120" s="586"/>
      <c r="U120" s="586"/>
      <c r="V120" s="586"/>
      <c r="W120" s="586"/>
      <c r="X120" s="586"/>
      <c r="Y120" s="586"/>
      <c r="Z120" s="586"/>
    </row>
    <row r="121" spans="1:26" ht="15.75" customHeight="1">
      <c r="A121" s="586"/>
      <c r="B121" s="586"/>
      <c r="C121" s="586"/>
      <c r="D121" s="586"/>
      <c r="E121" s="586"/>
      <c r="F121" s="586"/>
      <c r="G121" s="586"/>
      <c r="H121" s="586"/>
      <c r="I121" s="586"/>
      <c r="J121" s="586"/>
      <c r="K121" s="609"/>
      <c r="L121" s="586"/>
      <c r="M121" s="609"/>
      <c r="O121" s="781"/>
      <c r="Q121" s="586"/>
      <c r="R121" s="586"/>
      <c r="S121" s="586"/>
      <c r="T121" s="586"/>
      <c r="U121" s="586"/>
      <c r="V121" s="586"/>
      <c r="W121" s="586"/>
      <c r="X121" s="586"/>
      <c r="Y121" s="586"/>
      <c r="Z121" s="586"/>
    </row>
    <row r="122" spans="1:26" ht="15.75" customHeight="1">
      <c r="A122" s="586"/>
      <c r="B122" s="586"/>
      <c r="C122" s="586"/>
      <c r="D122" s="586"/>
      <c r="E122" s="586"/>
      <c r="F122" s="586"/>
      <c r="G122" s="586"/>
      <c r="H122" s="586"/>
      <c r="I122" s="586"/>
      <c r="J122" s="586"/>
      <c r="K122" s="609"/>
      <c r="L122" s="586"/>
      <c r="M122" s="609"/>
      <c r="O122" s="781"/>
      <c r="Q122" s="586"/>
      <c r="R122" s="586"/>
      <c r="S122" s="586"/>
      <c r="T122" s="586"/>
      <c r="U122" s="586"/>
      <c r="V122" s="586"/>
      <c r="W122" s="586"/>
      <c r="X122" s="586"/>
      <c r="Y122" s="586"/>
      <c r="Z122" s="586"/>
    </row>
    <row r="123" spans="1:26" ht="15.75" customHeight="1">
      <c r="A123" s="586"/>
      <c r="B123" s="586"/>
      <c r="C123" s="586"/>
      <c r="D123" s="586"/>
      <c r="E123" s="586"/>
      <c r="F123" s="586"/>
      <c r="G123" s="586"/>
      <c r="H123" s="586"/>
      <c r="I123" s="586"/>
      <c r="J123" s="586"/>
      <c r="K123" s="609"/>
      <c r="L123" s="586"/>
      <c r="M123" s="609"/>
      <c r="O123" s="781"/>
      <c r="Q123" s="586"/>
      <c r="R123" s="586"/>
      <c r="S123" s="586"/>
      <c r="T123" s="586"/>
      <c r="U123" s="586"/>
      <c r="V123" s="586"/>
      <c r="W123" s="586"/>
      <c r="X123" s="586"/>
      <c r="Y123" s="586"/>
      <c r="Z123" s="586"/>
    </row>
    <row r="124" spans="1:26" ht="15.75" customHeight="1">
      <c r="A124" s="586"/>
      <c r="B124" s="586"/>
      <c r="C124" s="586"/>
      <c r="D124" s="586"/>
      <c r="E124" s="586"/>
      <c r="F124" s="586"/>
      <c r="G124" s="586"/>
      <c r="H124" s="586"/>
      <c r="I124" s="586"/>
      <c r="J124" s="586"/>
      <c r="K124" s="609"/>
      <c r="L124" s="586"/>
      <c r="M124" s="609"/>
      <c r="O124" s="781"/>
      <c r="Q124" s="586"/>
      <c r="R124" s="586"/>
      <c r="S124" s="586"/>
      <c r="T124" s="586"/>
      <c r="U124" s="586"/>
      <c r="V124" s="586"/>
      <c r="W124" s="586"/>
      <c r="X124" s="586"/>
      <c r="Y124" s="586"/>
      <c r="Z124" s="586"/>
    </row>
    <row r="125" spans="1:26" ht="15.75" customHeight="1">
      <c r="A125" s="586"/>
      <c r="B125" s="586"/>
      <c r="C125" s="586"/>
      <c r="D125" s="586"/>
      <c r="E125" s="586"/>
      <c r="F125" s="586"/>
      <c r="G125" s="586"/>
      <c r="H125" s="586"/>
      <c r="I125" s="586"/>
      <c r="J125" s="586"/>
      <c r="K125" s="609"/>
      <c r="L125" s="586"/>
      <c r="M125" s="609"/>
      <c r="O125" s="781"/>
      <c r="Q125" s="586"/>
      <c r="R125" s="586"/>
      <c r="S125" s="586"/>
      <c r="T125" s="586"/>
      <c r="U125" s="586"/>
      <c r="V125" s="586"/>
      <c r="W125" s="586"/>
      <c r="X125" s="586"/>
      <c r="Y125" s="586"/>
      <c r="Z125" s="586"/>
    </row>
    <row r="126" spans="1:26" ht="15.75" customHeight="1">
      <c r="A126" s="586"/>
      <c r="B126" s="586"/>
      <c r="C126" s="586"/>
      <c r="D126" s="586"/>
      <c r="E126" s="586"/>
      <c r="F126" s="586"/>
      <c r="G126" s="586"/>
      <c r="H126" s="586"/>
      <c r="I126" s="586"/>
      <c r="J126" s="586"/>
      <c r="K126" s="609"/>
      <c r="L126" s="586"/>
      <c r="M126" s="609"/>
      <c r="O126" s="781"/>
      <c r="Q126" s="586"/>
      <c r="R126" s="586"/>
      <c r="S126" s="586"/>
      <c r="T126" s="586"/>
      <c r="U126" s="586"/>
      <c r="V126" s="586"/>
      <c r="W126" s="586"/>
      <c r="X126" s="586"/>
      <c r="Y126" s="586"/>
      <c r="Z126" s="586"/>
    </row>
    <row r="127" spans="1:26" ht="15.75" customHeight="1">
      <c r="A127" s="586"/>
      <c r="B127" s="586"/>
      <c r="C127" s="586"/>
      <c r="D127" s="586"/>
      <c r="E127" s="586"/>
      <c r="F127" s="586"/>
      <c r="G127" s="586"/>
      <c r="H127" s="586"/>
      <c r="I127" s="586"/>
      <c r="J127" s="586"/>
      <c r="K127" s="609"/>
      <c r="L127" s="586"/>
      <c r="M127" s="609"/>
      <c r="O127" s="781"/>
      <c r="Q127" s="586"/>
      <c r="R127" s="586"/>
      <c r="S127" s="586"/>
      <c r="T127" s="586"/>
      <c r="U127" s="586"/>
      <c r="V127" s="586"/>
      <c r="W127" s="586"/>
      <c r="X127" s="586"/>
      <c r="Y127" s="586"/>
      <c r="Z127" s="586"/>
    </row>
    <row r="128" spans="1:26" ht="15.75" customHeight="1">
      <c r="A128" s="586"/>
      <c r="B128" s="586"/>
      <c r="C128" s="586"/>
      <c r="D128" s="586"/>
      <c r="E128" s="586"/>
      <c r="F128" s="586"/>
      <c r="G128" s="586"/>
      <c r="H128" s="586"/>
      <c r="I128" s="586"/>
      <c r="J128" s="586"/>
      <c r="K128" s="609"/>
      <c r="L128" s="586"/>
      <c r="M128" s="609"/>
      <c r="O128" s="781"/>
      <c r="Q128" s="586"/>
      <c r="R128" s="586"/>
      <c r="S128" s="586"/>
      <c r="T128" s="586"/>
      <c r="U128" s="586"/>
      <c r="V128" s="586"/>
      <c r="W128" s="586"/>
      <c r="X128" s="586"/>
      <c r="Y128" s="586"/>
      <c r="Z128" s="586"/>
    </row>
    <row r="129" spans="1:26" ht="15.75" customHeight="1">
      <c r="A129" s="586"/>
      <c r="B129" s="586"/>
      <c r="C129" s="586"/>
      <c r="D129" s="586"/>
      <c r="E129" s="586"/>
      <c r="F129" s="586"/>
      <c r="G129" s="586"/>
      <c r="H129" s="586"/>
      <c r="I129" s="586"/>
      <c r="J129" s="586"/>
      <c r="K129" s="609"/>
      <c r="L129" s="586"/>
      <c r="M129" s="609"/>
      <c r="O129" s="781"/>
      <c r="Q129" s="586"/>
      <c r="R129" s="586"/>
      <c r="S129" s="586"/>
      <c r="T129" s="586"/>
      <c r="U129" s="586"/>
      <c r="V129" s="586"/>
      <c r="W129" s="586"/>
      <c r="X129" s="586"/>
      <c r="Y129" s="586"/>
      <c r="Z129" s="586"/>
    </row>
    <row r="130" spans="1:26" ht="15.75" customHeight="1">
      <c r="A130" s="586"/>
      <c r="B130" s="586"/>
      <c r="C130" s="586"/>
      <c r="D130" s="586"/>
      <c r="E130" s="586"/>
      <c r="F130" s="586"/>
      <c r="G130" s="586"/>
      <c r="H130" s="586"/>
      <c r="I130" s="586"/>
      <c r="J130" s="586"/>
      <c r="K130" s="609"/>
      <c r="L130" s="586"/>
      <c r="M130" s="609"/>
      <c r="O130" s="781"/>
      <c r="Q130" s="586"/>
      <c r="R130" s="586"/>
      <c r="S130" s="586"/>
      <c r="T130" s="586"/>
      <c r="U130" s="586"/>
      <c r="V130" s="586"/>
      <c r="W130" s="586"/>
      <c r="X130" s="586"/>
      <c r="Y130" s="586"/>
      <c r="Z130" s="586"/>
    </row>
    <row r="131" spans="1:26" ht="15.75" customHeight="1">
      <c r="A131" s="586"/>
      <c r="B131" s="586"/>
      <c r="C131" s="586"/>
      <c r="D131" s="586"/>
      <c r="E131" s="586"/>
      <c r="F131" s="586"/>
      <c r="G131" s="586"/>
      <c r="H131" s="586"/>
      <c r="I131" s="586"/>
      <c r="J131" s="586"/>
      <c r="K131" s="609"/>
      <c r="L131" s="586"/>
      <c r="M131" s="609"/>
      <c r="O131" s="781"/>
      <c r="Q131" s="586"/>
      <c r="R131" s="586"/>
      <c r="S131" s="586"/>
      <c r="T131" s="586"/>
      <c r="U131" s="586"/>
      <c r="V131" s="586"/>
      <c r="W131" s="586"/>
      <c r="X131" s="586"/>
      <c r="Y131" s="586"/>
      <c r="Z131" s="586"/>
    </row>
    <row r="132" spans="1:26" ht="15.75" customHeight="1">
      <c r="A132" s="586"/>
      <c r="B132" s="586"/>
      <c r="C132" s="586"/>
      <c r="D132" s="586"/>
      <c r="E132" s="586"/>
      <c r="F132" s="586"/>
      <c r="G132" s="586"/>
      <c r="H132" s="586"/>
      <c r="I132" s="586"/>
      <c r="J132" s="586"/>
      <c r="K132" s="609"/>
      <c r="L132" s="586"/>
      <c r="M132" s="609"/>
      <c r="O132" s="781"/>
      <c r="Q132" s="586"/>
      <c r="R132" s="586"/>
      <c r="S132" s="586"/>
      <c r="T132" s="586"/>
      <c r="U132" s="586"/>
      <c r="V132" s="586"/>
      <c r="W132" s="586"/>
      <c r="X132" s="586"/>
      <c r="Y132" s="586"/>
      <c r="Z132" s="586"/>
    </row>
    <row r="133" spans="1:26" ht="15.75" customHeight="1">
      <c r="A133" s="586"/>
      <c r="B133" s="586"/>
      <c r="C133" s="586"/>
      <c r="D133" s="586"/>
      <c r="E133" s="586"/>
      <c r="F133" s="586"/>
      <c r="G133" s="586"/>
      <c r="H133" s="586"/>
      <c r="I133" s="586"/>
      <c r="J133" s="586"/>
      <c r="K133" s="609"/>
      <c r="L133" s="586"/>
      <c r="M133" s="609"/>
      <c r="O133" s="781"/>
      <c r="Q133" s="586"/>
      <c r="R133" s="586"/>
      <c r="S133" s="586"/>
      <c r="T133" s="586"/>
      <c r="U133" s="586"/>
      <c r="V133" s="586"/>
      <c r="W133" s="586"/>
      <c r="X133" s="586"/>
      <c r="Y133" s="586"/>
      <c r="Z133" s="586"/>
    </row>
    <row r="134" spans="1:26" ht="15.75" customHeight="1">
      <c r="A134" s="586"/>
      <c r="B134" s="586"/>
      <c r="C134" s="586"/>
      <c r="D134" s="586"/>
      <c r="E134" s="586"/>
      <c r="F134" s="586"/>
      <c r="G134" s="586"/>
      <c r="H134" s="586"/>
      <c r="I134" s="586"/>
      <c r="J134" s="586"/>
      <c r="K134" s="609"/>
      <c r="L134" s="586"/>
      <c r="M134" s="609"/>
      <c r="O134" s="781"/>
      <c r="Q134" s="586"/>
      <c r="R134" s="586"/>
      <c r="S134" s="586"/>
      <c r="T134" s="586"/>
      <c r="U134" s="586"/>
      <c r="V134" s="586"/>
      <c r="W134" s="586"/>
      <c r="X134" s="586"/>
      <c r="Y134" s="586"/>
      <c r="Z134" s="586"/>
    </row>
    <row r="135" spans="1:26" ht="15.75" customHeight="1">
      <c r="A135" s="586"/>
      <c r="B135" s="586"/>
      <c r="C135" s="586"/>
      <c r="D135" s="586"/>
      <c r="E135" s="586"/>
      <c r="F135" s="586"/>
      <c r="G135" s="586"/>
      <c r="H135" s="586"/>
      <c r="I135" s="586"/>
      <c r="J135" s="586"/>
      <c r="K135" s="609"/>
      <c r="L135" s="586"/>
      <c r="M135" s="609"/>
      <c r="O135" s="781"/>
      <c r="Q135" s="586"/>
      <c r="R135" s="586"/>
      <c r="S135" s="586"/>
      <c r="T135" s="586"/>
      <c r="U135" s="586"/>
      <c r="V135" s="586"/>
      <c r="W135" s="586"/>
      <c r="X135" s="586"/>
      <c r="Y135" s="586"/>
      <c r="Z135" s="586"/>
    </row>
    <row r="136" spans="1:26" ht="15.75" customHeight="1">
      <c r="A136" s="586"/>
      <c r="B136" s="586"/>
      <c r="C136" s="586"/>
      <c r="D136" s="586"/>
      <c r="E136" s="586"/>
      <c r="F136" s="586"/>
      <c r="G136" s="586"/>
      <c r="H136" s="586"/>
      <c r="I136" s="586"/>
      <c r="J136" s="586"/>
      <c r="K136" s="609"/>
      <c r="L136" s="586"/>
      <c r="M136" s="609"/>
      <c r="O136" s="781"/>
      <c r="Q136" s="586"/>
      <c r="R136" s="586"/>
      <c r="S136" s="586"/>
      <c r="T136" s="586"/>
      <c r="U136" s="586"/>
      <c r="V136" s="586"/>
      <c r="W136" s="586"/>
      <c r="X136" s="586"/>
      <c r="Y136" s="586"/>
      <c r="Z136" s="586"/>
    </row>
    <row r="137" spans="1:26" ht="15.75" customHeight="1">
      <c r="A137" s="586"/>
      <c r="B137" s="586"/>
      <c r="C137" s="586"/>
      <c r="D137" s="586"/>
      <c r="E137" s="586"/>
      <c r="F137" s="586"/>
      <c r="G137" s="586"/>
      <c r="H137" s="586"/>
      <c r="I137" s="586"/>
      <c r="J137" s="586"/>
      <c r="K137" s="609"/>
      <c r="L137" s="586"/>
      <c r="M137" s="609"/>
      <c r="O137" s="781"/>
      <c r="Q137" s="586"/>
      <c r="R137" s="586"/>
      <c r="S137" s="586"/>
      <c r="T137" s="586"/>
      <c r="U137" s="586"/>
      <c r="V137" s="586"/>
      <c r="W137" s="586"/>
      <c r="X137" s="586"/>
      <c r="Y137" s="586"/>
      <c r="Z137" s="586"/>
    </row>
    <row r="138" spans="1:26" ht="15.75" customHeight="1">
      <c r="A138" s="586"/>
      <c r="B138" s="586"/>
      <c r="C138" s="586"/>
      <c r="D138" s="586"/>
      <c r="E138" s="586"/>
      <c r="F138" s="586"/>
      <c r="G138" s="586"/>
      <c r="H138" s="586"/>
      <c r="I138" s="586"/>
      <c r="J138" s="586"/>
      <c r="K138" s="609"/>
      <c r="L138" s="586"/>
      <c r="M138" s="609"/>
      <c r="O138" s="781"/>
      <c r="Q138" s="586"/>
      <c r="R138" s="586"/>
      <c r="S138" s="586"/>
      <c r="T138" s="586"/>
      <c r="U138" s="586"/>
      <c r="V138" s="586"/>
      <c r="W138" s="586"/>
      <c r="X138" s="586"/>
      <c r="Y138" s="586"/>
      <c r="Z138" s="586"/>
    </row>
    <row r="139" spans="1:26" ht="15.75" customHeight="1">
      <c r="A139" s="586"/>
      <c r="B139" s="586"/>
      <c r="C139" s="586"/>
      <c r="D139" s="586"/>
      <c r="E139" s="586"/>
      <c r="F139" s="586"/>
      <c r="G139" s="586"/>
      <c r="H139" s="586"/>
      <c r="I139" s="586"/>
      <c r="J139" s="586"/>
      <c r="K139" s="609"/>
      <c r="L139" s="586"/>
      <c r="M139" s="609"/>
      <c r="O139" s="781"/>
      <c r="Q139" s="586"/>
      <c r="R139" s="586"/>
      <c r="S139" s="586"/>
      <c r="T139" s="586"/>
      <c r="U139" s="586"/>
      <c r="V139" s="586"/>
      <c r="W139" s="586"/>
      <c r="X139" s="586"/>
      <c r="Y139" s="586"/>
      <c r="Z139" s="586"/>
    </row>
    <row r="140" spans="1:26" ht="15.75" customHeight="1">
      <c r="A140" s="586"/>
      <c r="B140" s="586"/>
      <c r="C140" s="586"/>
      <c r="D140" s="586"/>
      <c r="E140" s="586"/>
      <c r="F140" s="586"/>
      <c r="G140" s="586"/>
      <c r="H140" s="586"/>
      <c r="I140" s="586"/>
      <c r="J140" s="586"/>
      <c r="K140" s="609"/>
      <c r="L140" s="586"/>
      <c r="M140" s="609"/>
      <c r="O140" s="781"/>
      <c r="Q140" s="586"/>
      <c r="R140" s="586"/>
      <c r="S140" s="586"/>
      <c r="T140" s="586"/>
      <c r="U140" s="586"/>
      <c r="V140" s="586"/>
      <c r="W140" s="586"/>
      <c r="X140" s="586"/>
      <c r="Y140" s="586"/>
      <c r="Z140" s="586"/>
    </row>
    <row r="141" spans="1:26" ht="15.75" customHeight="1">
      <c r="A141" s="586"/>
      <c r="B141" s="586"/>
      <c r="C141" s="586"/>
      <c r="D141" s="586"/>
      <c r="E141" s="586"/>
      <c r="F141" s="586"/>
      <c r="G141" s="586"/>
      <c r="H141" s="586"/>
      <c r="I141" s="586"/>
      <c r="J141" s="586"/>
      <c r="K141" s="609"/>
      <c r="L141" s="586"/>
      <c r="M141" s="609"/>
      <c r="O141" s="781"/>
      <c r="Q141" s="586"/>
      <c r="R141" s="586"/>
      <c r="S141" s="586"/>
      <c r="T141" s="586"/>
      <c r="U141" s="586"/>
      <c r="V141" s="586"/>
      <c r="W141" s="586"/>
      <c r="X141" s="586"/>
      <c r="Y141" s="586"/>
      <c r="Z141" s="586"/>
    </row>
    <row r="142" spans="1:26" ht="15.75" customHeight="1">
      <c r="A142" s="586"/>
      <c r="B142" s="586"/>
      <c r="C142" s="586"/>
      <c r="D142" s="586"/>
      <c r="E142" s="586"/>
      <c r="F142" s="586"/>
      <c r="G142" s="586"/>
      <c r="H142" s="586"/>
      <c r="I142" s="586"/>
      <c r="J142" s="586"/>
      <c r="K142" s="609"/>
      <c r="L142" s="586"/>
      <c r="M142" s="609"/>
      <c r="O142" s="781"/>
      <c r="Q142" s="586"/>
      <c r="R142" s="586"/>
      <c r="S142" s="586"/>
      <c r="T142" s="586"/>
      <c r="U142" s="586"/>
      <c r="V142" s="586"/>
      <c r="W142" s="586"/>
      <c r="X142" s="586"/>
      <c r="Y142" s="586"/>
      <c r="Z142" s="586"/>
    </row>
    <row r="143" spans="1:26" ht="15.75" customHeight="1">
      <c r="A143" s="586"/>
      <c r="B143" s="586"/>
      <c r="C143" s="586"/>
      <c r="D143" s="586"/>
      <c r="E143" s="586"/>
      <c r="F143" s="586"/>
      <c r="G143" s="586"/>
      <c r="H143" s="586"/>
      <c r="I143" s="586"/>
      <c r="J143" s="586"/>
      <c r="K143" s="609"/>
      <c r="L143" s="586"/>
      <c r="M143" s="609"/>
      <c r="O143" s="781"/>
      <c r="Q143" s="586"/>
      <c r="R143" s="586"/>
      <c r="S143" s="586"/>
      <c r="T143" s="586"/>
      <c r="U143" s="586"/>
      <c r="V143" s="586"/>
      <c r="W143" s="586"/>
      <c r="X143" s="586"/>
      <c r="Y143" s="586"/>
      <c r="Z143" s="586"/>
    </row>
    <row r="144" spans="1:26" ht="15.75" customHeight="1">
      <c r="A144" s="586"/>
      <c r="B144" s="586"/>
      <c r="C144" s="586"/>
      <c r="D144" s="586"/>
      <c r="E144" s="586"/>
      <c r="F144" s="586"/>
      <c r="G144" s="586"/>
      <c r="H144" s="586"/>
      <c r="I144" s="586"/>
      <c r="J144" s="586"/>
      <c r="K144" s="609"/>
      <c r="L144" s="586"/>
      <c r="M144" s="609"/>
      <c r="O144" s="781"/>
      <c r="Q144" s="586"/>
      <c r="R144" s="586"/>
      <c r="S144" s="586"/>
      <c r="T144" s="586"/>
      <c r="U144" s="586"/>
      <c r="V144" s="586"/>
      <c r="W144" s="586"/>
      <c r="X144" s="586"/>
      <c r="Y144" s="586"/>
      <c r="Z144" s="586"/>
    </row>
    <row r="145" spans="1:26" ht="15.75" customHeight="1">
      <c r="A145" s="586"/>
      <c r="B145" s="586"/>
      <c r="C145" s="586"/>
      <c r="D145" s="586"/>
      <c r="E145" s="586"/>
      <c r="F145" s="586"/>
      <c r="G145" s="586"/>
      <c r="H145" s="586"/>
      <c r="I145" s="586"/>
      <c r="J145" s="586"/>
      <c r="K145" s="609"/>
      <c r="L145" s="586"/>
      <c r="M145" s="609"/>
      <c r="O145" s="781"/>
      <c r="Q145" s="586"/>
      <c r="R145" s="586"/>
      <c r="S145" s="586"/>
      <c r="T145" s="586"/>
      <c r="U145" s="586"/>
      <c r="V145" s="586"/>
      <c r="W145" s="586"/>
      <c r="X145" s="586"/>
      <c r="Y145" s="586"/>
      <c r="Z145" s="586"/>
    </row>
    <row r="146" spans="1:26" ht="15.75" customHeight="1">
      <c r="A146" s="586"/>
      <c r="B146" s="586"/>
      <c r="C146" s="586"/>
      <c r="D146" s="586"/>
      <c r="E146" s="586"/>
      <c r="F146" s="586"/>
      <c r="G146" s="586"/>
      <c r="H146" s="586"/>
      <c r="I146" s="586"/>
      <c r="J146" s="586"/>
      <c r="K146" s="609"/>
      <c r="L146" s="586"/>
      <c r="M146" s="609"/>
      <c r="O146" s="781"/>
      <c r="Q146" s="586"/>
      <c r="R146" s="586"/>
      <c r="S146" s="586"/>
      <c r="T146" s="586"/>
      <c r="U146" s="586"/>
      <c r="V146" s="586"/>
      <c r="W146" s="586"/>
      <c r="X146" s="586"/>
      <c r="Y146" s="586"/>
      <c r="Z146" s="586"/>
    </row>
    <row r="147" spans="1:26" ht="15.75" customHeight="1">
      <c r="A147" s="586"/>
      <c r="B147" s="586"/>
      <c r="C147" s="586"/>
      <c r="D147" s="586"/>
      <c r="E147" s="586"/>
      <c r="F147" s="586"/>
      <c r="G147" s="586"/>
      <c r="H147" s="586"/>
      <c r="I147" s="586"/>
      <c r="J147" s="586"/>
      <c r="K147" s="609"/>
      <c r="L147" s="586"/>
      <c r="M147" s="609"/>
      <c r="O147" s="781"/>
      <c r="Q147" s="586"/>
      <c r="R147" s="586"/>
      <c r="S147" s="586"/>
      <c r="T147" s="586"/>
      <c r="U147" s="586"/>
      <c r="V147" s="586"/>
      <c r="W147" s="586"/>
      <c r="X147" s="586"/>
      <c r="Y147" s="586"/>
      <c r="Z147" s="586"/>
    </row>
    <row r="148" spans="1:26" ht="15.75" customHeight="1">
      <c r="A148" s="586"/>
      <c r="B148" s="586"/>
      <c r="C148" s="586"/>
      <c r="D148" s="586"/>
      <c r="E148" s="586"/>
      <c r="F148" s="586"/>
      <c r="G148" s="586"/>
      <c r="H148" s="586"/>
      <c r="I148" s="586"/>
      <c r="J148" s="586"/>
      <c r="K148" s="609"/>
      <c r="L148" s="586"/>
      <c r="M148" s="609"/>
      <c r="O148" s="781"/>
      <c r="Q148" s="586"/>
      <c r="R148" s="586"/>
      <c r="S148" s="586"/>
      <c r="T148" s="586"/>
      <c r="U148" s="586"/>
      <c r="V148" s="586"/>
      <c r="W148" s="586"/>
      <c r="X148" s="586"/>
      <c r="Y148" s="586"/>
      <c r="Z148" s="586"/>
    </row>
    <row r="149" spans="1:26" ht="15.75" customHeight="1">
      <c r="A149" s="586"/>
      <c r="B149" s="586"/>
      <c r="C149" s="586"/>
      <c r="D149" s="586"/>
      <c r="E149" s="586"/>
      <c r="F149" s="586"/>
      <c r="G149" s="586"/>
      <c r="H149" s="586"/>
      <c r="I149" s="586"/>
      <c r="J149" s="586"/>
      <c r="K149" s="609"/>
      <c r="L149" s="586"/>
      <c r="M149" s="609"/>
      <c r="O149" s="781"/>
      <c r="Q149" s="586"/>
      <c r="R149" s="586"/>
      <c r="S149" s="586"/>
      <c r="T149" s="586"/>
      <c r="U149" s="586"/>
      <c r="V149" s="586"/>
      <c r="W149" s="586"/>
      <c r="X149" s="586"/>
      <c r="Y149" s="586"/>
      <c r="Z149" s="586"/>
    </row>
    <row r="150" spans="1:26" ht="15.75" customHeight="1">
      <c r="A150" s="586"/>
      <c r="B150" s="586"/>
      <c r="C150" s="586"/>
      <c r="D150" s="586"/>
      <c r="E150" s="586"/>
      <c r="F150" s="586"/>
      <c r="G150" s="586"/>
      <c r="H150" s="586"/>
      <c r="I150" s="586"/>
      <c r="J150" s="586"/>
      <c r="K150" s="609"/>
      <c r="L150" s="586"/>
      <c r="M150" s="609"/>
      <c r="O150" s="781"/>
      <c r="Q150" s="586"/>
      <c r="R150" s="586"/>
      <c r="S150" s="586"/>
      <c r="T150" s="586"/>
      <c r="U150" s="586"/>
      <c r="V150" s="586"/>
      <c r="W150" s="586"/>
      <c r="X150" s="586"/>
      <c r="Y150" s="586"/>
      <c r="Z150" s="586"/>
    </row>
    <row r="151" spans="1:26" ht="15.75" customHeight="1">
      <c r="A151" s="586"/>
      <c r="B151" s="586"/>
      <c r="C151" s="586"/>
      <c r="D151" s="586"/>
      <c r="E151" s="586"/>
      <c r="F151" s="586"/>
      <c r="G151" s="586"/>
      <c r="H151" s="586"/>
      <c r="I151" s="586"/>
      <c r="J151" s="586"/>
      <c r="K151" s="609"/>
      <c r="L151" s="586"/>
      <c r="M151" s="609"/>
      <c r="O151" s="781"/>
      <c r="Q151" s="586"/>
      <c r="R151" s="586"/>
      <c r="S151" s="586"/>
      <c r="T151" s="586"/>
      <c r="U151" s="586"/>
      <c r="V151" s="586"/>
      <c r="W151" s="586"/>
      <c r="X151" s="586"/>
      <c r="Y151" s="586"/>
      <c r="Z151" s="586"/>
    </row>
    <row r="152" spans="1:26" ht="15.75" customHeight="1">
      <c r="A152" s="586"/>
      <c r="B152" s="586"/>
      <c r="C152" s="586"/>
      <c r="D152" s="586"/>
      <c r="E152" s="586"/>
      <c r="F152" s="586"/>
      <c r="G152" s="586"/>
      <c r="H152" s="586"/>
      <c r="I152" s="586"/>
      <c r="J152" s="586"/>
      <c r="K152" s="609"/>
      <c r="L152" s="586"/>
      <c r="M152" s="609"/>
      <c r="O152" s="781"/>
      <c r="Q152" s="586"/>
      <c r="R152" s="586"/>
      <c r="S152" s="586"/>
      <c r="T152" s="586"/>
      <c r="U152" s="586"/>
      <c r="V152" s="586"/>
      <c r="W152" s="586"/>
      <c r="X152" s="586"/>
      <c r="Y152" s="586"/>
      <c r="Z152" s="586"/>
    </row>
    <row r="153" spans="1:26" ht="15.75" customHeight="1">
      <c r="A153" s="586"/>
      <c r="B153" s="586"/>
      <c r="C153" s="586"/>
      <c r="D153" s="586"/>
      <c r="E153" s="586"/>
      <c r="F153" s="586"/>
      <c r="G153" s="586"/>
      <c r="H153" s="586"/>
      <c r="I153" s="586"/>
      <c r="J153" s="586"/>
      <c r="K153" s="609"/>
      <c r="L153" s="586"/>
      <c r="M153" s="609"/>
      <c r="O153" s="781"/>
      <c r="Q153" s="586"/>
      <c r="R153" s="586"/>
      <c r="S153" s="586"/>
      <c r="T153" s="586"/>
      <c r="U153" s="586"/>
      <c r="V153" s="586"/>
      <c r="W153" s="586"/>
      <c r="X153" s="586"/>
      <c r="Y153" s="586"/>
      <c r="Z153" s="586"/>
    </row>
    <row r="154" spans="1:26" ht="15.75" customHeight="1">
      <c r="A154" s="586"/>
      <c r="B154" s="586"/>
      <c r="C154" s="586"/>
      <c r="D154" s="586"/>
      <c r="E154" s="586"/>
      <c r="F154" s="586"/>
      <c r="G154" s="586"/>
      <c r="H154" s="586"/>
      <c r="I154" s="586"/>
      <c r="J154" s="586"/>
      <c r="K154" s="609"/>
      <c r="L154" s="586"/>
      <c r="M154" s="609"/>
      <c r="O154" s="781"/>
      <c r="Q154" s="586"/>
      <c r="R154" s="586"/>
      <c r="S154" s="586"/>
      <c r="T154" s="586"/>
      <c r="U154" s="586"/>
      <c r="V154" s="586"/>
      <c r="W154" s="586"/>
      <c r="X154" s="586"/>
      <c r="Y154" s="586"/>
      <c r="Z154" s="586"/>
    </row>
    <row r="155" spans="1:26" ht="15.75" customHeight="1">
      <c r="A155" s="586"/>
      <c r="B155" s="586"/>
      <c r="C155" s="586"/>
      <c r="D155" s="586"/>
      <c r="E155" s="586"/>
      <c r="F155" s="586"/>
      <c r="G155" s="586"/>
      <c r="H155" s="586"/>
      <c r="I155" s="586"/>
      <c r="J155" s="586"/>
      <c r="K155" s="609"/>
      <c r="L155" s="586"/>
      <c r="M155" s="609"/>
      <c r="O155" s="781"/>
      <c r="Q155" s="586"/>
      <c r="R155" s="586"/>
      <c r="S155" s="586"/>
      <c r="T155" s="586"/>
      <c r="U155" s="586"/>
      <c r="V155" s="586"/>
      <c r="W155" s="586"/>
      <c r="X155" s="586"/>
      <c r="Y155" s="586"/>
      <c r="Z155" s="586"/>
    </row>
    <row r="156" spans="1:26" ht="15.75" customHeight="1">
      <c r="A156" s="586"/>
      <c r="B156" s="586"/>
      <c r="C156" s="586"/>
      <c r="D156" s="586"/>
      <c r="E156" s="586"/>
      <c r="F156" s="586"/>
      <c r="G156" s="586"/>
      <c r="H156" s="586"/>
      <c r="I156" s="586"/>
      <c r="J156" s="586"/>
      <c r="K156" s="609"/>
      <c r="L156" s="586"/>
      <c r="M156" s="609"/>
      <c r="O156" s="781"/>
      <c r="Q156" s="586"/>
      <c r="R156" s="586"/>
      <c r="S156" s="586"/>
      <c r="T156" s="586"/>
      <c r="U156" s="586"/>
      <c r="V156" s="586"/>
      <c r="W156" s="586"/>
      <c r="X156" s="586"/>
      <c r="Y156" s="586"/>
      <c r="Z156" s="586"/>
    </row>
    <row r="157" spans="1:26" ht="15.75" customHeight="1">
      <c r="A157" s="586"/>
      <c r="B157" s="586"/>
      <c r="C157" s="586"/>
      <c r="D157" s="586"/>
      <c r="E157" s="586"/>
      <c r="F157" s="586"/>
      <c r="G157" s="586"/>
      <c r="H157" s="586"/>
      <c r="I157" s="586"/>
      <c r="J157" s="586"/>
      <c r="K157" s="609"/>
      <c r="L157" s="586"/>
      <c r="M157" s="609"/>
      <c r="O157" s="781"/>
      <c r="Q157" s="586"/>
      <c r="R157" s="586"/>
      <c r="S157" s="586"/>
      <c r="T157" s="586"/>
      <c r="U157" s="586"/>
      <c r="V157" s="586"/>
      <c r="W157" s="586"/>
      <c r="X157" s="586"/>
      <c r="Y157" s="586"/>
      <c r="Z157" s="586"/>
    </row>
    <row r="158" spans="1:26" ht="15.75" customHeight="1">
      <c r="A158" s="586"/>
      <c r="B158" s="586"/>
      <c r="C158" s="586"/>
      <c r="D158" s="586"/>
      <c r="E158" s="586"/>
      <c r="F158" s="586"/>
      <c r="G158" s="586"/>
      <c r="H158" s="586"/>
      <c r="I158" s="586"/>
      <c r="J158" s="586"/>
      <c r="K158" s="609"/>
      <c r="L158" s="586"/>
      <c r="M158" s="609"/>
      <c r="O158" s="781"/>
      <c r="Q158" s="586"/>
      <c r="R158" s="586"/>
      <c r="S158" s="586"/>
      <c r="T158" s="586"/>
      <c r="U158" s="586"/>
      <c r="V158" s="586"/>
      <c r="W158" s="586"/>
      <c r="X158" s="586"/>
      <c r="Y158" s="586"/>
      <c r="Z158" s="586"/>
    </row>
    <row r="159" spans="1:26" ht="15.75" customHeight="1">
      <c r="A159" s="586"/>
      <c r="B159" s="586"/>
      <c r="C159" s="586"/>
      <c r="D159" s="586"/>
      <c r="E159" s="586"/>
      <c r="F159" s="586"/>
      <c r="G159" s="586"/>
      <c r="H159" s="586"/>
      <c r="I159" s="586"/>
      <c r="J159" s="586"/>
      <c r="K159" s="609"/>
      <c r="L159" s="586"/>
      <c r="M159" s="609"/>
      <c r="O159" s="781"/>
      <c r="Q159" s="586"/>
      <c r="R159" s="586"/>
      <c r="S159" s="586"/>
      <c r="T159" s="586"/>
      <c r="U159" s="586"/>
      <c r="V159" s="586"/>
      <c r="W159" s="586"/>
      <c r="X159" s="586"/>
      <c r="Y159" s="586"/>
      <c r="Z159" s="586"/>
    </row>
    <row r="160" spans="1:26" ht="15.75" customHeight="1">
      <c r="A160" s="586"/>
      <c r="B160" s="586"/>
      <c r="C160" s="586"/>
      <c r="D160" s="586"/>
      <c r="E160" s="586"/>
      <c r="F160" s="586"/>
      <c r="G160" s="586"/>
      <c r="H160" s="586"/>
      <c r="I160" s="586"/>
      <c r="J160" s="586"/>
      <c r="K160" s="609"/>
      <c r="L160" s="586"/>
      <c r="M160" s="609"/>
      <c r="O160" s="781"/>
      <c r="Q160" s="586"/>
      <c r="R160" s="586"/>
      <c r="S160" s="586"/>
      <c r="T160" s="586"/>
      <c r="U160" s="586"/>
      <c r="V160" s="586"/>
      <c r="W160" s="586"/>
      <c r="X160" s="586"/>
      <c r="Y160" s="586"/>
      <c r="Z160" s="586"/>
    </row>
    <row r="161" spans="1:26" ht="15.75" customHeight="1">
      <c r="A161" s="586"/>
      <c r="B161" s="586"/>
      <c r="C161" s="586"/>
      <c r="D161" s="586"/>
      <c r="E161" s="586"/>
      <c r="F161" s="586"/>
      <c r="G161" s="586"/>
      <c r="H161" s="586"/>
      <c r="I161" s="586"/>
      <c r="J161" s="586"/>
      <c r="K161" s="609"/>
      <c r="L161" s="586"/>
      <c r="M161" s="609"/>
      <c r="O161" s="781"/>
      <c r="Q161" s="586"/>
      <c r="R161" s="586"/>
      <c r="S161" s="586"/>
      <c r="T161" s="586"/>
      <c r="U161" s="586"/>
      <c r="V161" s="586"/>
      <c r="W161" s="586"/>
      <c r="X161" s="586"/>
      <c r="Y161" s="586"/>
      <c r="Z161" s="586"/>
    </row>
    <row r="162" spans="1:26" ht="15.75" customHeight="1">
      <c r="A162" s="586"/>
      <c r="B162" s="586"/>
      <c r="C162" s="586"/>
      <c r="D162" s="586"/>
      <c r="E162" s="586"/>
      <c r="F162" s="586"/>
      <c r="G162" s="586"/>
      <c r="H162" s="586"/>
      <c r="I162" s="586"/>
      <c r="J162" s="586"/>
      <c r="K162" s="609"/>
      <c r="L162" s="586"/>
      <c r="M162" s="609"/>
      <c r="O162" s="781"/>
      <c r="Q162" s="586"/>
      <c r="R162" s="586"/>
      <c r="S162" s="586"/>
      <c r="T162" s="586"/>
      <c r="U162" s="586"/>
      <c r="V162" s="586"/>
      <c r="W162" s="586"/>
      <c r="X162" s="586"/>
      <c r="Y162" s="586"/>
      <c r="Z162" s="586"/>
    </row>
    <row r="163" spans="1:26" ht="15.75" customHeight="1">
      <c r="A163" s="586"/>
      <c r="B163" s="586"/>
      <c r="C163" s="586"/>
      <c r="D163" s="586"/>
      <c r="E163" s="586"/>
      <c r="F163" s="586"/>
      <c r="G163" s="586"/>
      <c r="H163" s="586"/>
      <c r="I163" s="586"/>
      <c r="J163" s="586"/>
      <c r="K163" s="609"/>
      <c r="L163" s="586"/>
      <c r="M163" s="609"/>
      <c r="O163" s="781"/>
      <c r="Q163" s="586"/>
      <c r="R163" s="586"/>
      <c r="S163" s="586"/>
      <c r="T163" s="586"/>
      <c r="U163" s="586"/>
      <c r="V163" s="586"/>
      <c r="W163" s="586"/>
      <c r="X163" s="586"/>
      <c r="Y163" s="586"/>
      <c r="Z163" s="586"/>
    </row>
    <row r="164" spans="1:26" ht="15.75" customHeight="1">
      <c r="A164" s="586"/>
      <c r="B164" s="586"/>
      <c r="C164" s="586"/>
      <c r="D164" s="586"/>
      <c r="E164" s="586"/>
      <c r="F164" s="586"/>
      <c r="G164" s="586"/>
      <c r="H164" s="586"/>
      <c r="I164" s="586"/>
      <c r="J164" s="586"/>
      <c r="K164" s="609"/>
      <c r="L164" s="586"/>
      <c r="M164" s="609"/>
      <c r="O164" s="781"/>
      <c r="Q164" s="586"/>
      <c r="R164" s="586"/>
      <c r="S164" s="586"/>
      <c r="T164" s="586"/>
      <c r="U164" s="586"/>
      <c r="V164" s="586"/>
      <c r="W164" s="586"/>
      <c r="X164" s="586"/>
      <c r="Y164" s="586"/>
      <c r="Z164" s="586"/>
    </row>
    <row r="165" spans="1:26" ht="15.75" customHeight="1">
      <c r="A165" s="586"/>
      <c r="B165" s="586"/>
      <c r="C165" s="586"/>
      <c r="D165" s="586"/>
      <c r="E165" s="586"/>
      <c r="F165" s="586"/>
      <c r="G165" s="586"/>
      <c r="H165" s="586"/>
      <c r="I165" s="586"/>
      <c r="J165" s="586"/>
      <c r="K165" s="609"/>
      <c r="L165" s="586"/>
      <c r="M165" s="609"/>
      <c r="O165" s="781"/>
      <c r="Q165" s="586"/>
      <c r="R165" s="586"/>
      <c r="S165" s="586"/>
      <c r="T165" s="586"/>
      <c r="U165" s="586"/>
      <c r="V165" s="586"/>
      <c r="W165" s="586"/>
      <c r="X165" s="586"/>
      <c r="Y165" s="586"/>
      <c r="Z165" s="586"/>
    </row>
    <row r="166" spans="1:26" ht="15.75" customHeight="1">
      <c r="A166" s="586"/>
      <c r="B166" s="586"/>
      <c r="C166" s="586"/>
      <c r="D166" s="586"/>
      <c r="E166" s="586"/>
      <c r="F166" s="586"/>
      <c r="G166" s="586"/>
      <c r="H166" s="586"/>
      <c r="I166" s="586"/>
      <c r="J166" s="586"/>
      <c r="K166" s="609"/>
      <c r="L166" s="586"/>
      <c r="M166" s="609"/>
      <c r="O166" s="781"/>
      <c r="Q166" s="586"/>
      <c r="R166" s="586"/>
      <c r="S166" s="586"/>
      <c r="T166" s="586"/>
      <c r="U166" s="586"/>
      <c r="V166" s="586"/>
      <c r="W166" s="586"/>
      <c r="X166" s="586"/>
      <c r="Y166" s="586"/>
      <c r="Z166" s="586"/>
    </row>
    <row r="167" spans="1:26" ht="15.75" customHeight="1">
      <c r="A167" s="586"/>
      <c r="B167" s="586"/>
      <c r="C167" s="586"/>
      <c r="D167" s="586"/>
      <c r="E167" s="586"/>
      <c r="F167" s="586"/>
      <c r="G167" s="586"/>
      <c r="H167" s="586"/>
      <c r="I167" s="586"/>
      <c r="J167" s="586"/>
      <c r="K167" s="609"/>
      <c r="L167" s="586"/>
      <c r="M167" s="609"/>
      <c r="O167" s="781"/>
      <c r="Q167" s="586"/>
      <c r="R167" s="586"/>
      <c r="S167" s="586"/>
      <c r="T167" s="586"/>
      <c r="U167" s="586"/>
      <c r="V167" s="586"/>
      <c r="W167" s="586"/>
      <c r="X167" s="586"/>
      <c r="Y167" s="586"/>
      <c r="Z167" s="586"/>
    </row>
    <row r="168" spans="1:26" ht="15.75" customHeight="1">
      <c r="A168" s="586"/>
      <c r="B168" s="586"/>
      <c r="C168" s="586"/>
      <c r="D168" s="586"/>
      <c r="E168" s="586"/>
      <c r="F168" s="586"/>
      <c r="G168" s="586"/>
      <c r="H168" s="586"/>
      <c r="I168" s="586"/>
      <c r="J168" s="586"/>
      <c r="K168" s="609"/>
      <c r="L168" s="586"/>
      <c r="M168" s="609"/>
      <c r="O168" s="781"/>
      <c r="Q168" s="586"/>
      <c r="R168" s="586"/>
      <c r="S168" s="586"/>
      <c r="T168" s="586"/>
      <c r="U168" s="586"/>
      <c r="V168" s="586"/>
      <c r="W168" s="586"/>
      <c r="X168" s="586"/>
      <c r="Y168" s="586"/>
      <c r="Z168" s="586"/>
    </row>
    <row r="169" spans="1:26" ht="15.75" customHeight="1">
      <c r="A169" s="586"/>
      <c r="B169" s="586"/>
      <c r="C169" s="586"/>
      <c r="D169" s="586"/>
      <c r="E169" s="586"/>
      <c r="F169" s="586"/>
      <c r="G169" s="586"/>
      <c r="H169" s="586"/>
      <c r="I169" s="586"/>
      <c r="J169" s="586"/>
      <c r="K169" s="609"/>
      <c r="L169" s="586"/>
      <c r="M169" s="609"/>
      <c r="O169" s="781"/>
      <c r="Q169" s="586"/>
      <c r="R169" s="586"/>
      <c r="S169" s="586"/>
      <c r="T169" s="586"/>
      <c r="U169" s="586"/>
      <c r="V169" s="586"/>
      <c r="W169" s="586"/>
      <c r="X169" s="586"/>
      <c r="Y169" s="586"/>
      <c r="Z169" s="586"/>
    </row>
    <row r="170" spans="1:26" ht="15.75" customHeight="1">
      <c r="A170" s="586"/>
      <c r="B170" s="586"/>
      <c r="C170" s="586"/>
      <c r="D170" s="586"/>
      <c r="E170" s="586"/>
      <c r="F170" s="586"/>
      <c r="G170" s="586"/>
      <c r="H170" s="586"/>
      <c r="I170" s="586"/>
      <c r="J170" s="586"/>
      <c r="K170" s="609"/>
      <c r="L170" s="586"/>
      <c r="M170" s="609"/>
      <c r="O170" s="781"/>
      <c r="Q170" s="586"/>
      <c r="R170" s="586"/>
      <c r="S170" s="586"/>
      <c r="T170" s="586"/>
      <c r="U170" s="586"/>
      <c r="V170" s="586"/>
      <c r="W170" s="586"/>
      <c r="X170" s="586"/>
      <c r="Y170" s="586"/>
      <c r="Z170" s="586"/>
    </row>
    <row r="171" spans="1:26" ht="15.75" customHeight="1">
      <c r="A171" s="586"/>
      <c r="B171" s="586"/>
      <c r="C171" s="586"/>
      <c r="D171" s="586"/>
      <c r="E171" s="586"/>
      <c r="F171" s="586"/>
      <c r="G171" s="586"/>
      <c r="H171" s="586"/>
      <c r="I171" s="586"/>
      <c r="J171" s="586"/>
      <c r="K171" s="609"/>
      <c r="L171" s="586"/>
      <c r="M171" s="609"/>
      <c r="O171" s="781"/>
      <c r="Q171" s="586"/>
      <c r="R171" s="586"/>
      <c r="S171" s="586"/>
      <c r="T171" s="586"/>
      <c r="U171" s="586"/>
      <c r="V171" s="586"/>
      <c r="W171" s="586"/>
      <c r="X171" s="586"/>
      <c r="Y171" s="586"/>
      <c r="Z171" s="586"/>
    </row>
    <row r="172" spans="1:26" ht="15.75" customHeight="1">
      <c r="A172" s="586"/>
      <c r="B172" s="586"/>
      <c r="C172" s="586"/>
      <c r="D172" s="586"/>
      <c r="E172" s="586"/>
      <c r="F172" s="586"/>
      <c r="G172" s="586"/>
      <c r="H172" s="586"/>
      <c r="I172" s="586"/>
      <c r="J172" s="586"/>
      <c r="K172" s="609"/>
      <c r="L172" s="586"/>
      <c r="M172" s="609"/>
      <c r="O172" s="781"/>
      <c r="Q172" s="586"/>
      <c r="R172" s="586"/>
      <c r="S172" s="586"/>
      <c r="T172" s="586"/>
      <c r="U172" s="586"/>
      <c r="V172" s="586"/>
      <c r="W172" s="586"/>
      <c r="X172" s="586"/>
      <c r="Y172" s="586"/>
      <c r="Z172" s="586"/>
    </row>
    <row r="173" spans="1:26" ht="15.75" customHeight="1">
      <c r="A173" s="586"/>
      <c r="B173" s="586"/>
      <c r="C173" s="586"/>
      <c r="D173" s="586"/>
      <c r="E173" s="586"/>
      <c r="F173" s="586"/>
      <c r="G173" s="586"/>
      <c r="H173" s="586"/>
      <c r="I173" s="586"/>
      <c r="J173" s="586"/>
      <c r="K173" s="609"/>
      <c r="L173" s="586"/>
      <c r="M173" s="609"/>
      <c r="O173" s="781"/>
      <c r="Q173" s="586"/>
      <c r="R173" s="586"/>
      <c r="S173" s="586"/>
      <c r="T173" s="586"/>
      <c r="U173" s="586"/>
      <c r="V173" s="586"/>
      <c r="W173" s="586"/>
      <c r="X173" s="586"/>
      <c r="Y173" s="586"/>
      <c r="Z173" s="586"/>
    </row>
    <row r="174" spans="1:26" ht="15.75" customHeight="1">
      <c r="A174" s="586"/>
      <c r="B174" s="586"/>
      <c r="C174" s="586"/>
      <c r="D174" s="586"/>
      <c r="E174" s="586"/>
      <c r="F174" s="586"/>
      <c r="G174" s="586"/>
      <c r="H174" s="586"/>
      <c r="I174" s="586"/>
      <c r="J174" s="586"/>
      <c r="K174" s="609"/>
      <c r="L174" s="586"/>
      <c r="M174" s="609"/>
      <c r="O174" s="781"/>
      <c r="Q174" s="586"/>
      <c r="R174" s="586"/>
      <c r="S174" s="586"/>
      <c r="T174" s="586"/>
      <c r="U174" s="586"/>
      <c r="V174" s="586"/>
      <c r="W174" s="586"/>
      <c r="X174" s="586"/>
      <c r="Y174" s="586"/>
      <c r="Z174" s="586"/>
    </row>
    <row r="175" spans="1:26" ht="15.75" customHeight="1">
      <c r="A175" s="586"/>
      <c r="B175" s="586"/>
      <c r="C175" s="586"/>
      <c r="D175" s="586"/>
      <c r="E175" s="586"/>
      <c r="F175" s="586"/>
      <c r="G175" s="586"/>
      <c r="H175" s="586"/>
      <c r="I175" s="586"/>
      <c r="J175" s="586"/>
      <c r="K175" s="609"/>
      <c r="L175" s="586"/>
      <c r="M175" s="609"/>
      <c r="O175" s="781"/>
      <c r="Q175" s="586"/>
      <c r="R175" s="586"/>
      <c r="S175" s="586"/>
      <c r="T175" s="586"/>
      <c r="U175" s="586"/>
      <c r="V175" s="586"/>
      <c r="W175" s="586"/>
      <c r="X175" s="586"/>
      <c r="Y175" s="586"/>
      <c r="Z175" s="586"/>
    </row>
    <row r="176" spans="1:26" ht="15.75" customHeight="1">
      <c r="A176" s="586"/>
      <c r="B176" s="586"/>
      <c r="C176" s="586"/>
      <c r="D176" s="586"/>
      <c r="E176" s="586"/>
      <c r="F176" s="586"/>
      <c r="G176" s="586"/>
      <c r="H176" s="586"/>
      <c r="I176" s="586"/>
      <c r="J176" s="586"/>
      <c r="K176" s="609"/>
      <c r="L176" s="586"/>
      <c r="M176" s="609"/>
      <c r="O176" s="781"/>
      <c r="Q176" s="586"/>
      <c r="R176" s="586"/>
      <c r="S176" s="586"/>
      <c r="T176" s="586"/>
      <c r="U176" s="586"/>
      <c r="V176" s="586"/>
      <c r="W176" s="586"/>
      <c r="X176" s="586"/>
      <c r="Y176" s="586"/>
      <c r="Z176" s="586"/>
    </row>
    <row r="177" spans="1:26" ht="15.75" customHeight="1">
      <c r="A177" s="586"/>
      <c r="B177" s="586"/>
      <c r="C177" s="586"/>
      <c r="D177" s="586"/>
      <c r="E177" s="586"/>
      <c r="F177" s="586"/>
      <c r="G177" s="586"/>
      <c r="H177" s="586"/>
      <c r="I177" s="586"/>
      <c r="J177" s="586"/>
      <c r="K177" s="609"/>
      <c r="L177" s="586"/>
      <c r="M177" s="609"/>
      <c r="O177" s="781"/>
      <c r="Q177" s="586"/>
      <c r="R177" s="586"/>
      <c r="S177" s="586"/>
      <c r="T177" s="586"/>
      <c r="U177" s="586"/>
      <c r="V177" s="586"/>
      <c r="W177" s="586"/>
      <c r="X177" s="586"/>
      <c r="Y177" s="586"/>
      <c r="Z177" s="586"/>
    </row>
    <row r="178" spans="1:26" ht="15.75" customHeight="1">
      <c r="A178" s="586"/>
      <c r="B178" s="586"/>
      <c r="C178" s="586"/>
      <c r="D178" s="586"/>
      <c r="E178" s="586"/>
      <c r="F178" s="586"/>
      <c r="G178" s="586"/>
      <c r="H178" s="586"/>
      <c r="I178" s="586"/>
      <c r="J178" s="586"/>
      <c r="K178" s="609"/>
      <c r="L178" s="586"/>
      <c r="M178" s="609"/>
      <c r="O178" s="781"/>
      <c r="Q178" s="586"/>
      <c r="R178" s="586"/>
      <c r="S178" s="586"/>
      <c r="T178" s="586"/>
      <c r="U178" s="586"/>
      <c r="V178" s="586"/>
      <c r="W178" s="586"/>
      <c r="X178" s="586"/>
      <c r="Y178" s="586"/>
      <c r="Z178" s="586"/>
    </row>
    <row r="179" spans="1:26" ht="15.75" customHeight="1">
      <c r="A179" s="586"/>
      <c r="B179" s="586"/>
      <c r="C179" s="586"/>
      <c r="D179" s="586"/>
      <c r="E179" s="586"/>
      <c r="F179" s="586"/>
      <c r="G179" s="586"/>
      <c r="H179" s="586"/>
      <c r="I179" s="586"/>
      <c r="J179" s="586"/>
      <c r="K179" s="609"/>
      <c r="L179" s="586"/>
      <c r="M179" s="609"/>
      <c r="O179" s="781"/>
      <c r="Q179" s="586"/>
      <c r="R179" s="586"/>
      <c r="S179" s="586"/>
      <c r="T179" s="586"/>
      <c r="U179" s="586"/>
      <c r="V179" s="586"/>
      <c r="W179" s="586"/>
      <c r="X179" s="586"/>
      <c r="Y179" s="586"/>
      <c r="Z179" s="586"/>
    </row>
    <row r="180" spans="1:26" ht="15.75" customHeight="1">
      <c r="A180" s="586"/>
      <c r="B180" s="586"/>
      <c r="C180" s="586"/>
      <c r="D180" s="586"/>
      <c r="E180" s="586"/>
      <c r="F180" s="586"/>
      <c r="G180" s="586"/>
      <c r="H180" s="586"/>
      <c r="I180" s="586"/>
      <c r="J180" s="586"/>
      <c r="K180" s="609"/>
      <c r="L180" s="586"/>
      <c r="M180" s="609"/>
      <c r="O180" s="781"/>
      <c r="Q180" s="586"/>
      <c r="R180" s="586"/>
      <c r="S180" s="586"/>
      <c r="T180" s="586"/>
      <c r="U180" s="586"/>
      <c r="V180" s="586"/>
      <c r="W180" s="586"/>
      <c r="X180" s="586"/>
      <c r="Y180" s="586"/>
      <c r="Z180" s="586"/>
    </row>
    <row r="181" spans="1:26" ht="15.75" customHeight="1">
      <c r="A181" s="586"/>
      <c r="B181" s="586"/>
      <c r="C181" s="586"/>
      <c r="D181" s="586"/>
      <c r="E181" s="586"/>
      <c r="F181" s="586"/>
      <c r="G181" s="586"/>
      <c r="H181" s="586"/>
      <c r="I181" s="586"/>
      <c r="J181" s="586"/>
      <c r="K181" s="609"/>
      <c r="L181" s="586"/>
      <c r="M181" s="609"/>
      <c r="O181" s="781"/>
      <c r="Q181" s="586"/>
      <c r="R181" s="586"/>
      <c r="S181" s="586"/>
      <c r="T181" s="586"/>
      <c r="U181" s="586"/>
      <c r="V181" s="586"/>
      <c r="W181" s="586"/>
      <c r="X181" s="586"/>
      <c r="Y181" s="586"/>
      <c r="Z181" s="586"/>
    </row>
    <row r="182" spans="1:26" ht="15.75" customHeight="1">
      <c r="A182" s="586"/>
      <c r="B182" s="586"/>
      <c r="C182" s="586"/>
      <c r="D182" s="586"/>
      <c r="E182" s="586"/>
      <c r="F182" s="586"/>
      <c r="G182" s="586"/>
      <c r="H182" s="586"/>
      <c r="I182" s="586"/>
      <c r="J182" s="586"/>
      <c r="K182" s="609"/>
      <c r="L182" s="586"/>
      <c r="M182" s="609"/>
      <c r="O182" s="781"/>
      <c r="Q182" s="586"/>
      <c r="R182" s="586"/>
      <c r="S182" s="586"/>
      <c r="T182" s="586"/>
      <c r="U182" s="586"/>
      <c r="V182" s="586"/>
      <c r="W182" s="586"/>
      <c r="X182" s="586"/>
      <c r="Y182" s="586"/>
      <c r="Z182" s="586"/>
    </row>
    <row r="183" spans="1:26" ht="15.75" customHeight="1">
      <c r="A183" s="586"/>
      <c r="B183" s="586"/>
      <c r="C183" s="586"/>
      <c r="D183" s="586"/>
      <c r="E183" s="586"/>
      <c r="F183" s="586"/>
      <c r="G183" s="586"/>
      <c r="H183" s="586"/>
      <c r="I183" s="586"/>
      <c r="J183" s="586"/>
      <c r="K183" s="609"/>
      <c r="L183" s="586"/>
      <c r="M183" s="609"/>
      <c r="O183" s="781"/>
      <c r="Q183" s="586"/>
      <c r="R183" s="586"/>
      <c r="S183" s="586"/>
      <c r="T183" s="586"/>
      <c r="U183" s="586"/>
      <c r="V183" s="586"/>
      <c r="W183" s="586"/>
      <c r="X183" s="586"/>
      <c r="Y183" s="586"/>
      <c r="Z183" s="586"/>
    </row>
    <row r="184" spans="1:26" ht="15.75" customHeight="1">
      <c r="A184" s="586"/>
      <c r="B184" s="586"/>
      <c r="C184" s="586"/>
      <c r="D184" s="586"/>
      <c r="E184" s="586"/>
      <c r="F184" s="586"/>
      <c r="G184" s="586"/>
      <c r="H184" s="586"/>
      <c r="I184" s="586"/>
      <c r="J184" s="586"/>
      <c r="K184" s="609"/>
      <c r="L184" s="586"/>
      <c r="M184" s="609"/>
      <c r="O184" s="781"/>
      <c r="Q184" s="586"/>
      <c r="R184" s="586"/>
      <c r="S184" s="586"/>
      <c r="T184" s="586"/>
      <c r="U184" s="586"/>
      <c r="V184" s="586"/>
      <c r="W184" s="586"/>
      <c r="X184" s="586"/>
      <c r="Y184" s="586"/>
      <c r="Z184" s="586"/>
    </row>
    <row r="185" spans="1:26" ht="15.75" customHeight="1">
      <c r="A185" s="586"/>
      <c r="B185" s="586"/>
      <c r="C185" s="586"/>
      <c r="D185" s="586"/>
      <c r="E185" s="586"/>
      <c r="F185" s="586"/>
      <c r="G185" s="586"/>
      <c r="H185" s="586"/>
      <c r="I185" s="586"/>
      <c r="J185" s="586"/>
      <c r="K185" s="609"/>
      <c r="L185" s="586"/>
      <c r="M185" s="609"/>
      <c r="O185" s="781"/>
      <c r="Q185" s="586"/>
      <c r="R185" s="586"/>
      <c r="S185" s="586"/>
      <c r="T185" s="586"/>
      <c r="U185" s="586"/>
      <c r="V185" s="586"/>
      <c r="W185" s="586"/>
      <c r="X185" s="586"/>
      <c r="Y185" s="586"/>
      <c r="Z185" s="586"/>
    </row>
    <row r="186" spans="1:26" ht="15.75" customHeight="1">
      <c r="A186" s="586"/>
      <c r="B186" s="586"/>
      <c r="C186" s="586"/>
      <c r="D186" s="586"/>
      <c r="E186" s="586"/>
      <c r="F186" s="586"/>
      <c r="G186" s="586"/>
      <c r="H186" s="586"/>
      <c r="I186" s="586"/>
      <c r="J186" s="586"/>
      <c r="K186" s="609"/>
      <c r="L186" s="586"/>
      <c r="M186" s="609"/>
      <c r="O186" s="781"/>
      <c r="Q186" s="586"/>
      <c r="R186" s="586"/>
      <c r="S186" s="586"/>
      <c r="T186" s="586"/>
      <c r="U186" s="586"/>
      <c r="V186" s="586"/>
      <c r="W186" s="586"/>
      <c r="X186" s="586"/>
      <c r="Y186" s="586"/>
      <c r="Z186" s="586"/>
    </row>
    <row r="187" spans="1:26" ht="15.75" customHeight="1">
      <c r="A187" s="586"/>
      <c r="B187" s="586"/>
      <c r="C187" s="586"/>
      <c r="D187" s="586"/>
      <c r="E187" s="586"/>
      <c r="F187" s="586"/>
      <c r="G187" s="586"/>
      <c r="H187" s="586"/>
      <c r="I187" s="586"/>
      <c r="J187" s="586"/>
      <c r="K187" s="609"/>
      <c r="L187" s="586"/>
      <c r="M187" s="609"/>
      <c r="O187" s="781"/>
      <c r="Q187" s="586"/>
      <c r="R187" s="586"/>
      <c r="S187" s="586"/>
      <c r="T187" s="586"/>
      <c r="U187" s="586"/>
      <c r="V187" s="586"/>
      <c r="W187" s="586"/>
      <c r="X187" s="586"/>
      <c r="Y187" s="586"/>
      <c r="Z187" s="586"/>
    </row>
    <row r="188" spans="1:26" ht="15.75" customHeight="1">
      <c r="A188" s="586"/>
      <c r="B188" s="586"/>
      <c r="C188" s="586"/>
      <c r="D188" s="586"/>
      <c r="E188" s="586"/>
      <c r="F188" s="586"/>
      <c r="G188" s="586"/>
      <c r="H188" s="586"/>
      <c r="I188" s="586"/>
      <c r="J188" s="586"/>
      <c r="K188" s="609"/>
      <c r="L188" s="586"/>
      <c r="M188" s="609"/>
      <c r="O188" s="781"/>
      <c r="Q188" s="586"/>
      <c r="R188" s="586"/>
      <c r="S188" s="586"/>
      <c r="T188" s="586"/>
      <c r="U188" s="586"/>
      <c r="V188" s="586"/>
      <c r="W188" s="586"/>
      <c r="X188" s="586"/>
      <c r="Y188" s="586"/>
      <c r="Z188" s="586"/>
    </row>
    <row r="189" spans="1:26" ht="15.75" customHeight="1">
      <c r="A189" s="586"/>
      <c r="B189" s="586"/>
      <c r="C189" s="586"/>
      <c r="D189" s="586"/>
      <c r="E189" s="586"/>
      <c r="F189" s="586"/>
      <c r="G189" s="586"/>
      <c r="H189" s="586"/>
      <c r="I189" s="586"/>
      <c r="J189" s="586"/>
      <c r="K189" s="609"/>
      <c r="L189" s="586"/>
      <c r="M189" s="609"/>
      <c r="O189" s="781"/>
      <c r="Q189" s="586"/>
      <c r="R189" s="586"/>
      <c r="S189" s="586"/>
      <c r="T189" s="586"/>
      <c r="U189" s="586"/>
      <c r="V189" s="586"/>
      <c r="W189" s="586"/>
      <c r="X189" s="586"/>
      <c r="Y189" s="586"/>
      <c r="Z189" s="586"/>
    </row>
    <row r="190" spans="1:26" ht="15.75" customHeight="1">
      <c r="A190" s="586"/>
      <c r="B190" s="586"/>
      <c r="C190" s="586"/>
      <c r="D190" s="586"/>
      <c r="E190" s="586"/>
      <c r="F190" s="586"/>
      <c r="G190" s="586"/>
      <c r="H190" s="586"/>
      <c r="I190" s="586"/>
      <c r="J190" s="586"/>
      <c r="K190" s="609"/>
      <c r="L190" s="586"/>
      <c r="M190" s="609"/>
      <c r="O190" s="781"/>
      <c r="Q190" s="586"/>
      <c r="R190" s="586"/>
      <c r="S190" s="586"/>
      <c r="T190" s="586"/>
      <c r="U190" s="586"/>
      <c r="V190" s="586"/>
      <c r="W190" s="586"/>
      <c r="X190" s="586"/>
      <c r="Y190" s="586"/>
      <c r="Z190" s="586"/>
    </row>
    <row r="191" spans="1:26" ht="15.75" customHeight="1">
      <c r="A191" s="586"/>
      <c r="B191" s="586"/>
      <c r="C191" s="586"/>
      <c r="D191" s="586"/>
      <c r="E191" s="586"/>
      <c r="F191" s="586"/>
      <c r="G191" s="586"/>
      <c r="H191" s="586"/>
      <c r="I191" s="586"/>
      <c r="J191" s="586"/>
      <c r="K191" s="609"/>
      <c r="L191" s="586"/>
      <c r="M191" s="609"/>
      <c r="O191" s="781"/>
      <c r="Q191" s="586"/>
      <c r="R191" s="586"/>
      <c r="S191" s="586"/>
      <c r="T191" s="586"/>
      <c r="U191" s="586"/>
      <c r="V191" s="586"/>
      <c r="W191" s="586"/>
      <c r="X191" s="586"/>
      <c r="Y191" s="586"/>
      <c r="Z191" s="586"/>
    </row>
    <row r="192" spans="1:26" ht="15.75" customHeight="1">
      <c r="A192" s="586"/>
      <c r="B192" s="586"/>
      <c r="C192" s="586"/>
      <c r="D192" s="586"/>
      <c r="E192" s="586"/>
      <c r="F192" s="586"/>
      <c r="G192" s="586"/>
      <c r="H192" s="586"/>
      <c r="I192" s="586"/>
      <c r="J192" s="586"/>
      <c r="K192" s="609"/>
      <c r="L192" s="586"/>
      <c r="M192" s="609"/>
      <c r="O192" s="781"/>
      <c r="Q192" s="586"/>
      <c r="R192" s="586"/>
      <c r="S192" s="586"/>
      <c r="T192" s="586"/>
      <c r="U192" s="586"/>
      <c r="V192" s="586"/>
      <c r="W192" s="586"/>
      <c r="X192" s="586"/>
      <c r="Y192" s="586"/>
      <c r="Z192" s="586"/>
    </row>
    <row r="193" spans="1:26" ht="15.75" customHeight="1">
      <c r="A193" s="586"/>
      <c r="B193" s="586"/>
      <c r="C193" s="586"/>
      <c r="D193" s="586"/>
      <c r="E193" s="586"/>
      <c r="F193" s="586"/>
      <c r="G193" s="586"/>
      <c r="H193" s="586"/>
      <c r="I193" s="586"/>
      <c r="J193" s="586"/>
      <c r="K193" s="609"/>
      <c r="L193" s="586"/>
      <c r="M193" s="609"/>
      <c r="O193" s="781"/>
      <c r="Q193" s="586"/>
      <c r="R193" s="586"/>
      <c r="S193" s="586"/>
      <c r="T193" s="586"/>
      <c r="U193" s="586"/>
      <c r="V193" s="586"/>
      <c r="W193" s="586"/>
      <c r="X193" s="586"/>
      <c r="Y193" s="586"/>
      <c r="Z193" s="586"/>
    </row>
    <row r="194" spans="1:26" ht="15.75" customHeight="1">
      <c r="A194" s="586"/>
      <c r="B194" s="586"/>
      <c r="C194" s="586"/>
      <c r="D194" s="586"/>
      <c r="E194" s="586"/>
      <c r="F194" s="586"/>
      <c r="G194" s="586"/>
      <c r="H194" s="586"/>
      <c r="I194" s="586"/>
      <c r="J194" s="586"/>
      <c r="K194" s="609"/>
      <c r="L194" s="586"/>
      <c r="M194" s="609"/>
      <c r="O194" s="781"/>
      <c r="Q194" s="586"/>
      <c r="R194" s="586"/>
      <c r="S194" s="586"/>
      <c r="T194" s="586"/>
      <c r="U194" s="586"/>
      <c r="V194" s="586"/>
      <c r="W194" s="586"/>
      <c r="X194" s="586"/>
      <c r="Y194" s="586"/>
      <c r="Z194" s="586"/>
    </row>
    <row r="195" spans="1:26" ht="15.75" customHeight="1">
      <c r="A195" s="586"/>
      <c r="B195" s="586"/>
      <c r="C195" s="586"/>
      <c r="D195" s="586"/>
      <c r="E195" s="586"/>
      <c r="F195" s="586"/>
      <c r="G195" s="586"/>
      <c r="H195" s="586"/>
      <c r="I195" s="586"/>
      <c r="J195" s="586"/>
      <c r="K195" s="609"/>
      <c r="L195" s="586"/>
      <c r="M195" s="609"/>
      <c r="O195" s="781"/>
      <c r="Q195" s="586"/>
      <c r="R195" s="586"/>
      <c r="S195" s="586"/>
      <c r="T195" s="586"/>
      <c r="U195" s="586"/>
      <c r="V195" s="586"/>
      <c r="W195" s="586"/>
      <c r="X195" s="586"/>
      <c r="Y195" s="586"/>
      <c r="Z195" s="586"/>
    </row>
    <row r="196" spans="1:26" ht="15.75" customHeight="1">
      <c r="A196" s="586"/>
      <c r="B196" s="586"/>
      <c r="C196" s="586"/>
      <c r="D196" s="586"/>
      <c r="E196" s="586"/>
      <c r="F196" s="586"/>
      <c r="G196" s="586"/>
      <c r="H196" s="586"/>
      <c r="I196" s="586"/>
      <c r="J196" s="586"/>
      <c r="K196" s="609"/>
      <c r="L196" s="586"/>
      <c r="M196" s="609"/>
      <c r="O196" s="781"/>
      <c r="Q196" s="586"/>
      <c r="R196" s="586"/>
      <c r="S196" s="586"/>
      <c r="T196" s="586"/>
      <c r="U196" s="586"/>
      <c r="V196" s="586"/>
      <c r="W196" s="586"/>
      <c r="X196" s="586"/>
      <c r="Y196" s="586"/>
      <c r="Z196" s="586"/>
    </row>
    <row r="197" spans="1:26" ht="15.75" customHeight="1">
      <c r="A197" s="586"/>
      <c r="B197" s="586"/>
      <c r="C197" s="586"/>
      <c r="D197" s="586"/>
      <c r="E197" s="586"/>
      <c r="F197" s="586"/>
      <c r="G197" s="586"/>
      <c r="H197" s="586"/>
      <c r="I197" s="586"/>
      <c r="J197" s="586"/>
      <c r="K197" s="609"/>
      <c r="L197" s="586"/>
      <c r="M197" s="609"/>
      <c r="O197" s="781"/>
      <c r="Q197" s="586"/>
      <c r="R197" s="586"/>
      <c r="S197" s="586"/>
      <c r="T197" s="586"/>
      <c r="U197" s="586"/>
      <c r="V197" s="586"/>
      <c r="W197" s="586"/>
      <c r="X197" s="586"/>
      <c r="Y197" s="586"/>
      <c r="Z197" s="586"/>
    </row>
    <row r="198" spans="1:26" ht="15.75" customHeight="1">
      <c r="A198" s="586"/>
      <c r="B198" s="586"/>
      <c r="C198" s="586"/>
      <c r="D198" s="586"/>
      <c r="E198" s="586"/>
      <c r="F198" s="586"/>
      <c r="G198" s="586"/>
      <c r="H198" s="586"/>
      <c r="I198" s="586"/>
      <c r="J198" s="586"/>
      <c r="K198" s="609"/>
      <c r="L198" s="586"/>
      <c r="M198" s="609"/>
      <c r="O198" s="781"/>
      <c r="Q198" s="586"/>
      <c r="R198" s="586"/>
      <c r="S198" s="586"/>
      <c r="T198" s="586"/>
      <c r="U198" s="586"/>
      <c r="V198" s="586"/>
      <c r="W198" s="586"/>
      <c r="X198" s="586"/>
      <c r="Y198" s="586"/>
      <c r="Z198" s="586"/>
    </row>
    <row r="199" spans="1:26" ht="15.75" customHeight="1">
      <c r="A199" s="586"/>
      <c r="B199" s="586"/>
      <c r="C199" s="586"/>
      <c r="D199" s="586"/>
      <c r="E199" s="586"/>
      <c r="F199" s="586"/>
      <c r="G199" s="586"/>
      <c r="H199" s="586"/>
      <c r="I199" s="586"/>
      <c r="J199" s="586"/>
      <c r="K199" s="609"/>
      <c r="L199" s="586"/>
      <c r="M199" s="609"/>
      <c r="O199" s="781"/>
      <c r="Q199" s="586"/>
      <c r="R199" s="586"/>
      <c r="S199" s="586"/>
      <c r="T199" s="586"/>
      <c r="U199" s="586"/>
      <c r="V199" s="586"/>
      <c r="W199" s="586"/>
      <c r="X199" s="586"/>
      <c r="Y199" s="586"/>
      <c r="Z199" s="586"/>
    </row>
    <row r="200" spans="1:26" ht="15.75" customHeight="1">
      <c r="A200" s="586"/>
      <c r="B200" s="586"/>
      <c r="C200" s="586"/>
      <c r="D200" s="586"/>
      <c r="E200" s="586"/>
      <c r="F200" s="586"/>
      <c r="G200" s="586"/>
      <c r="H200" s="586"/>
      <c r="I200" s="586"/>
      <c r="J200" s="586"/>
      <c r="K200" s="609"/>
      <c r="L200" s="586"/>
      <c r="M200" s="609"/>
      <c r="O200" s="781"/>
      <c r="Q200" s="586"/>
      <c r="R200" s="586"/>
      <c r="S200" s="586"/>
      <c r="T200" s="586"/>
      <c r="U200" s="586"/>
      <c r="V200" s="586"/>
      <c r="W200" s="586"/>
      <c r="X200" s="586"/>
      <c r="Y200" s="586"/>
      <c r="Z200" s="586"/>
    </row>
    <row r="201" spans="1:26" ht="15.75" customHeight="1">
      <c r="A201" s="586"/>
      <c r="B201" s="586"/>
      <c r="C201" s="586"/>
      <c r="D201" s="586"/>
      <c r="E201" s="586"/>
      <c r="F201" s="586"/>
      <c r="G201" s="586"/>
      <c r="H201" s="586"/>
      <c r="I201" s="586"/>
      <c r="J201" s="586"/>
      <c r="K201" s="609"/>
      <c r="L201" s="586"/>
      <c r="M201" s="609"/>
      <c r="O201" s="781"/>
      <c r="Q201" s="586"/>
      <c r="R201" s="586"/>
      <c r="S201" s="586"/>
      <c r="T201" s="586"/>
      <c r="U201" s="586"/>
      <c r="V201" s="586"/>
      <c r="W201" s="586"/>
      <c r="X201" s="586"/>
      <c r="Y201" s="586"/>
      <c r="Z201" s="586"/>
    </row>
    <row r="202" spans="1:26" ht="15.75" customHeight="1">
      <c r="A202" s="586"/>
      <c r="B202" s="586"/>
      <c r="C202" s="586"/>
      <c r="D202" s="586"/>
      <c r="E202" s="586"/>
      <c r="F202" s="586"/>
      <c r="G202" s="586"/>
      <c r="H202" s="586"/>
      <c r="I202" s="586"/>
      <c r="J202" s="586"/>
      <c r="K202" s="609"/>
      <c r="L202" s="586"/>
      <c r="M202" s="609"/>
      <c r="O202" s="781"/>
      <c r="Q202" s="586"/>
      <c r="R202" s="586"/>
      <c r="S202" s="586"/>
      <c r="T202" s="586"/>
      <c r="U202" s="586"/>
      <c r="V202" s="586"/>
      <c r="W202" s="586"/>
      <c r="X202" s="586"/>
      <c r="Y202" s="586"/>
      <c r="Z202" s="586"/>
    </row>
    <row r="203" spans="1:26" ht="15.75" customHeight="1">
      <c r="A203" s="586"/>
      <c r="B203" s="586"/>
      <c r="C203" s="586"/>
      <c r="D203" s="586"/>
      <c r="E203" s="586"/>
      <c r="F203" s="586"/>
      <c r="G203" s="586"/>
      <c r="H203" s="586"/>
      <c r="I203" s="586"/>
      <c r="J203" s="586"/>
      <c r="K203" s="609"/>
      <c r="L203" s="586"/>
      <c r="M203" s="609"/>
      <c r="O203" s="781"/>
      <c r="Q203" s="586"/>
      <c r="R203" s="586"/>
      <c r="S203" s="586"/>
      <c r="T203" s="586"/>
      <c r="U203" s="586"/>
      <c r="V203" s="586"/>
      <c r="W203" s="586"/>
      <c r="X203" s="586"/>
      <c r="Y203" s="586"/>
      <c r="Z203" s="586"/>
    </row>
    <row r="204" spans="1:26" ht="15.75" customHeight="1">
      <c r="A204" s="586"/>
      <c r="B204" s="586"/>
      <c r="C204" s="586"/>
      <c r="D204" s="586"/>
      <c r="E204" s="586"/>
      <c r="F204" s="586"/>
      <c r="G204" s="586"/>
      <c r="H204" s="586"/>
      <c r="I204" s="586"/>
      <c r="J204" s="586"/>
      <c r="K204" s="609"/>
      <c r="L204" s="586"/>
      <c r="M204" s="609"/>
      <c r="O204" s="781"/>
      <c r="Q204" s="586"/>
      <c r="R204" s="586"/>
      <c r="S204" s="586"/>
      <c r="T204" s="586"/>
      <c r="U204" s="586"/>
      <c r="V204" s="586"/>
      <c r="W204" s="586"/>
      <c r="X204" s="586"/>
      <c r="Y204" s="586"/>
      <c r="Z204" s="586"/>
    </row>
    <row r="205" spans="1:26" ht="15.75" customHeight="1">
      <c r="A205" s="586"/>
      <c r="B205" s="586"/>
      <c r="C205" s="586"/>
      <c r="D205" s="586"/>
      <c r="E205" s="586"/>
      <c r="F205" s="586"/>
      <c r="G205" s="586"/>
      <c r="H205" s="586"/>
      <c r="I205" s="586"/>
      <c r="J205" s="586"/>
      <c r="K205" s="609"/>
      <c r="L205" s="586"/>
      <c r="M205" s="609"/>
      <c r="O205" s="781"/>
      <c r="Q205" s="586"/>
      <c r="R205" s="586"/>
      <c r="S205" s="586"/>
      <c r="T205" s="586"/>
      <c r="U205" s="586"/>
      <c r="V205" s="586"/>
      <c r="W205" s="586"/>
      <c r="X205" s="586"/>
      <c r="Y205" s="586"/>
      <c r="Z205" s="586"/>
    </row>
    <row r="206" spans="1:26" ht="15.75" customHeight="1">
      <c r="A206" s="586"/>
      <c r="B206" s="586"/>
      <c r="C206" s="586"/>
      <c r="D206" s="586"/>
      <c r="E206" s="586"/>
      <c r="F206" s="586"/>
      <c r="G206" s="586"/>
      <c r="H206" s="586"/>
      <c r="I206" s="586"/>
      <c r="J206" s="586"/>
      <c r="K206" s="609"/>
      <c r="L206" s="586"/>
      <c r="M206" s="609"/>
      <c r="O206" s="781"/>
      <c r="Q206" s="586"/>
      <c r="R206" s="586"/>
      <c r="S206" s="586"/>
      <c r="T206" s="586"/>
      <c r="U206" s="586"/>
      <c r="V206" s="586"/>
      <c r="W206" s="586"/>
      <c r="X206" s="586"/>
      <c r="Y206" s="586"/>
      <c r="Z206" s="586"/>
    </row>
    <row r="207" spans="1:26" ht="15.75" customHeight="1">
      <c r="A207" s="586"/>
      <c r="B207" s="586"/>
      <c r="C207" s="586"/>
      <c r="D207" s="586"/>
      <c r="E207" s="586"/>
      <c r="F207" s="586"/>
      <c r="G207" s="586"/>
      <c r="H207" s="586"/>
      <c r="I207" s="586"/>
      <c r="J207" s="586"/>
      <c r="K207" s="609"/>
      <c r="L207" s="586"/>
      <c r="M207" s="609"/>
      <c r="O207" s="781"/>
      <c r="Q207" s="586"/>
      <c r="R207" s="586"/>
      <c r="S207" s="586"/>
      <c r="T207" s="586"/>
      <c r="U207" s="586"/>
      <c r="V207" s="586"/>
      <c r="W207" s="586"/>
      <c r="X207" s="586"/>
      <c r="Y207" s="586"/>
      <c r="Z207" s="586"/>
    </row>
    <row r="208" spans="1:26" ht="15.75" customHeight="1">
      <c r="A208" s="586"/>
      <c r="B208" s="586"/>
      <c r="C208" s="586"/>
      <c r="D208" s="586"/>
      <c r="E208" s="586"/>
      <c r="F208" s="586"/>
      <c r="G208" s="586"/>
      <c r="H208" s="586"/>
      <c r="I208" s="586"/>
      <c r="J208" s="586"/>
      <c r="K208" s="609"/>
      <c r="L208" s="586"/>
      <c r="M208" s="609"/>
      <c r="O208" s="781"/>
      <c r="Q208" s="586"/>
      <c r="R208" s="586"/>
      <c r="S208" s="586"/>
      <c r="T208" s="586"/>
      <c r="U208" s="586"/>
      <c r="V208" s="586"/>
      <c r="W208" s="586"/>
      <c r="X208" s="586"/>
      <c r="Y208" s="586"/>
      <c r="Z208" s="586"/>
    </row>
    <row r="209" spans="1:26" ht="15.75" customHeight="1">
      <c r="A209" s="586"/>
      <c r="B209" s="586"/>
      <c r="C209" s="586"/>
      <c r="D209" s="586"/>
      <c r="E209" s="586"/>
      <c r="F209" s="586"/>
      <c r="G209" s="586"/>
      <c r="H209" s="586"/>
      <c r="I209" s="586"/>
      <c r="J209" s="586"/>
      <c r="K209" s="609"/>
      <c r="L209" s="586"/>
      <c r="M209" s="609"/>
      <c r="O209" s="781"/>
      <c r="Q209" s="586"/>
      <c r="R209" s="586"/>
      <c r="S209" s="586"/>
      <c r="T209" s="586"/>
      <c r="U209" s="586"/>
      <c r="V209" s="586"/>
      <c r="W209" s="586"/>
      <c r="X209" s="586"/>
      <c r="Y209" s="586"/>
      <c r="Z209" s="586"/>
    </row>
    <row r="210" spans="1:26" ht="15.75" customHeight="1">
      <c r="A210" s="586"/>
      <c r="B210" s="586"/>
      <c r="C210" s="586"/>
      <c r="D210" s="586"/>
      <c r="E210" s="586"/>
      <c r="F210" s="586"/>
      <c r="G210" s="586"/>
      <c r="H210" s="586"/>
      <c r="I210" s="586"/>
      <c r="J210" s="586"/>
      <c r="K210" s="609"/>
      <c r="L210" s="586"/>
      <c r="M210" s="609"/>
      <c r="O210" s="781"/>
      <c r="Q210" s="586"/>
      <c r="R210" s="586"/>
      <c r="S210" s="586"/>
      <c r="T210" s="586"/>
      <c r="U210" s="586"/>
      <c r="V210" s="586"/>
      <c r="W210" s="586"/>
      <c r="X210" s="586"/>
      <c r="Y210" s="586"/>
      <c r="Z210" s="586"/>
    </row>
    <row r="211" spans="1:26" ht="15.75" customHeight="1">
      <c r="A211" s="586"/>
      <c r="B211" s="586"/>
      <c r="C211" s="586"/>
      <c r="D211" s="586"/>
      <c r="E211" s="586"/>
      <c r="F211" s="586"/>
      <c r="G211" s="586"/>
      <c r="H211" s="586"/>
      <c r="I211" s="586"/>
      <c r="J211" s="586"/>
      <c r="K211" s="609"/>
      <c r="L211" s="586"/>
      <c r="M211" s="609"/>
      <c r="O211" s="781"/>
      <c r="Q211" s="586"/>
      <c r="R211" s="586"/>
      <c r="S211" s="586"/>
      <c r="T211" s="586"/>
      <c r="U211" s="586"/>
      <c r="V211" s="586"/>
      <c r="W211" s="586"/>
      <c r="X211" s="586"/>
      <c r="Y211" s="586"/>
      <c r="Z211" s="586"/>
    </row>
    <row r="212" spans="1:26" ht="15.75" customHeight="1">
      <c r="A212" s="586"/>
      <c r="B212" s="586"/>
      <c r="C212" s="586"/>
      <c r="D212" s="586"/>
      <c r="E212" s="586"/>
      <c r="F212" s="586"/>
      <c r="G212" s="586"/>
      <c r="H212" s="586"/>
      <c r="I212" s="586"/>
      <c r="J212" s="586"/>
      <c r="K212" s="609"/>
      <c r="L212" s="586"/>
      <c r="M212" s="609"/>
      <c r="O212" s="781"/>
      <c r="Q212" s="586"/>
      <c r="R212" s="586"/>
      <c r="S212" s="586"/>
      <c r="T212" s="586"/>
      <c r="U212" s="586"/>
      <c r="V212" s="586"/>
      <c r="W212" s="586"/>
      <c r="X212" s="586"/>
      <c r="Y212" s="586"/>
      <c r="Z212" s="586"/>
    </row>
    <row r="213" spans="1:26" ht="15.75" customHeight="1">
      <c r="A213" s="586"/>
      <c r="B213" s="586"/>
      <c r="C213" s="586"/>
      <c r="D213" s="586"/>
      <c r="E213" s="586"/>
      <c r="F213" s="586"/>
      <c r="G213" s="586"/>
      <c r="H213" s="586"/>
      <c r="I213" s="586"/>
      <c r="J213" s="586"/>
      <c r="K213" s="609"/>
      <c r="L213" s="586"/>
      <c r="M213" s="609"/>
      <c r="O213" s="781"/>
      <c r="Q213" s="586"/>
      <c r="R213" s="586"/>
      <c r="S213" s="586"/>
      <c r="T213" s="586"/>
      <c r="U213" s="586"/>
      <c r="V213" s="586"/>
      <c r="W213" s="586"/>
      <c r="X213" s="586"/>
      <c r="Y213" s="586"/>
      <c r="Z213" s="586"/>
    </row>
    <row r="214" spans="1:26" ht="15.75" customHeight="1">
      <c r="A214" s="586"/>
      <c r="B214" s="586"/>
      <c r="C214" s="586"/>
      <c r="D214" s="586"/>
      <c r="E214" s="586"/>
      <c r="F214" s="586"/>
      <c r="G214" s="586"/>
      <c r="H214" s="586"/>
      <c r="I214" s="586"/>
      <c r="J214" s="586"/>
      <c r="K214" s="609"/>
      <c r="L214" s="586"/>
      <c r="M214" s="609"/>
      <c r="O214" s="781"/>
      <c r="Q214" s="586"/>
      <c r="R214" s="586"/>
      <c r="S214" s="586"/>
      <c r="T214" s="586"/>
      <c r="U214" s="586"/>
      <c r="V214" s="586"/>
      <c r="W214" s="586"/>
      <c r="X214" s="586"/>
      <c r="Y214" s="586"/>
      <c r="Z214" s="586"/>
    </row>
    <row r="215" spans="1:26" ht="15.75" customHeight="1">
      <c r="A215" s="586"/>
      <c r="B215" s="586"/>
      <c r="C215" s="586"/>
      <c r="D215" s="586"/>
      <c r="E215" s="586"/>
      <c r="F215" s="586"/>
      <c r="G215" s="586"/>
      <c r="H215" s="586"/>
      <c r="I215" s="586"/>
      <c r="J215" s="586"/>
      <c r="K215" s="609"/>
      <c r="L215" s="586"/>
      <c r="M215" s="609"/>
      <c r="O215" s="781"/>
      <c r="Q215" s="586"/>
      <c r="R215" s="586"/>
      <c r="S215" s="586"/>
      <c r="T215" s="586"/>
      <c r="U215" s="586"/>
      <c r="V215" s="586"/>
      <c r="W215" s="586"/>
      <c r="X215" s="586"/>
      <c r="Y215" s="586"/>
      <c r="Z215" s="586"/>
    </row>
    <row r="216" spans="1:26" ht="15.75" customHeight="1">
      <c r="A216" s="586"/>
      <c r="B216" s="586"/>
      <c r="C216" s="586"/>
      <c r="D216" s="586"/>
      <c r="E216" s="586"/>
      <c r="F216" s="586"/>
      <c r="G216" s="586"/>
      <c r="H216" s="586"/>
      <c r="I216" s="586"/>
      <c r="J216" s="586"/>
      <c r="K216" s="609"/>
      <c r="L216" s="586"/>
      <c r="M216" s="609"/>
      <c r="O216" s="781"/>
      <c r="Q216" s="586"/>
      <c r="R216" s="586"/>
      <c r="S216" s="586"/>
      <c r="T216" s="586"/>
      <c r="U216" s="586"/>
      <c r="V216" s="586"/>
      <c r="W216" s="586"/>
      <c r="X216" s="586"/>
      <c r="Y216" s="586"/>
      <c r="Z216" s="586"/>
    </row>
    <row r="217" spans="1:26" ht="15.75" customHeight="1">
      <c r="A217" s="586"/>
      <c r="B217" s="586"/>
      <c r="C217" s="586"/>
      <c r="D217" s="586"/>
      <c r="E217" s="586"/>
      <c r="F217" s="586"/>
      <c r="G217" s="586"/>
      <c r="H217" s="586"/>
      <c r="I217" s="586"/>
      <c r="J217" s="586"/>
      <c r="K217" s="609"/>
      <c r="L217" s="586"/>
      <c r="M217" s="609"/>
      <c r="O217" s="781"/>
      <c r="Q217" s="586"/>
      <c r="R217" s="586"/>
      <c r="S217" s="586"/>
      <c r="T217" s="586"/>
      <c r="U217" s="586"/>
      <c r="V217" s="586"/>
      <c r="W217" s="586"/>
      <c r="X217" s="586"/>
      <c r="Y217" s="586"/>
      <c r="Z217" s="586"/>
    </row>
    <row r="218" spans="1:26" ht="15.75" customHeight="1">
      <c r="A218" s="586"/>
      <c r="B218" s="586"/>
      <c r="C218" s="586"/>
      <c r="D218" s="586"/>
      <c r="E218" s="586"/>
      <c r="F218" s="586"/>
      <c r="G218" s="586"/>
      <c r="H218" s="586"/>
      <c r="I218" s="586"/>
      <c r="J218" s="586"/>
      <c r="K218" s="609"/>
      <c r="L218" s="586"/>
      <c r="M218" s="609"/>
      <c r="O218" s="781"/>
      <c r="Q218" s="586"/>
      <c r="R218" s="586"/>
      <c r="S218" s="586"/>
      <c r="T218" s="586"/>
      <c r="U218" s="586"/>
      <c r="V218" s="586"/>
      <c r="W218" s="586"/>
      <c r="X218" s="586"/>
      <c r="Y218" s="586"/>
      <c r="Z218" s="586"/>
    </row>
    <row r="219" spans="1:26" ht="15.75" customHeight="1">
      <c r="A219" s="586"/>
      <c r="B219" s="586"/>
      <c r="C219" s="586"/>
      <c r="D219" s="586"/>
      <c r="E219" s="586"/>
      <c r="F219" s="586"/>
      <c r="G219" s="586"/>
      <c r="H219" s="586"/>
      <c r="I219" s="586"/>
      <c r="J219" s="586"/>
      <c r="K219" s="609"/>
      <c r="L219" s="586"/>
      <c r="M219" s="609"/>
      <c r="O219" s="781"/>
      <c r="Q219" s="586"/>
      <c r="R219" s="586"/>
      <c r="S219" s="586"/>
      <c r="T219" s="586"/>
      <c r="U219" s="586"/>
      <c r="V219" s="586"/>
      <c r="W219" s="586"/>
      <c r="X219" s="586"/>
      <c r="Y219" s="586"/>
      <c r="Z219" s="586"/>
    </row>
    <row r="220" spans="1:26" ht="15.75" customHeight="1">
      <c r="A220" s="586"/>
      <c r="B220" s="586"/>
      <c r="C220" s="586"/>
      <c r="D220" s="586"/>
      <c r="E220" s="586"/>
      <c r="F220" s="586"/>
      <c r="G220" s="586"/>
      <c r="H220" s="586"/>
      <c r="I220" s="586"/>
      <c r="J220" s="586"/>
      <c r="K220" s="609"/>
      <c r="L220" s="586"/>
      <c r="M220" s="609"/>
      <c r="O220" s="781"/>
      <c r="Q220" s="586"/>
      <c r="R220" s="586"/>
      <c r="S220" s="586"/>
      <c r="T220" s="586"/>
      <c r="U220" s="586"/>
      <c r="V220" s="586"/>
      <c r="W220" s="586"/>
      <c r="X220" s="586"/>
      <c r="Y220" s="586"/>
      <c r="Z220" s="586"/>
    </row>
    <row r="221" spans="1:26" ht="15.75" customHeight="1">
      <c r="A221" s="586"/>
      <c r="B221" s="586"/>
      <c r="C221" s="586"/>
      <c r="D221" s="586"/>
      <c r="E221" s="586"/>
      <c r="F221" s="586"/>
      <c r="G221" s="586"/>
      <c r="H221" s="586"/>
      <c r="I221" s="586"/>
      <c r="J221" s="586"/>
      <c r="K221" s="609"/>
      <c r="L221" s="586"/>
      <c r="M221" s="609"/>
      <c r="O221" s="781"/>
      <c r="Q221" s="586"/>
      <c r="R221" s="586"/>
      <c r="S221" s="586"/>
      <c r="T221" s="586"/>
      <c r="U221" s="586"/>
      <c r="V221" s="586"/>
      <c r="W221" s="586"/>
      <c r="X221" s="586"/>
      <c r="Y221" s="586"/>
      <c r="Z221" s="586"/>
    </row>
    <row r="222" spans="1:26" ht="15.75" customHeight="1">
      <c r="A222" s="586"/>
      <c r="B222" s="586"/>
      <c r="C222" s="586"/>
      <c r="D222" s="586"/>
      <c r="E222" s="586"/>
      <c r="F222" s="586"/>
      <c r="G222" s="586"/>
      <c r="H222" s="586"/>
      <c r="I222" s="586"/>
      <c r="J222" s="586"/>
      <c r="K222" s="609"/>
      <c r="L222" s="586"/>
      <c r="M222" s="609"/>
      <c r="O222" s="781"/>
      <c r="Q222" s="586"/>
      <c r="R222" s="586"/>
      <c r="S222" s="586"/>
      <c r="T222" s="586"/>
      <c r="U222" s="586"/>
      <c r="V222" s="586"/>
      <c r="W222" s="586"/>
      <c r="X222" s="586"/>
      <c r="Y222" s="586"/>
      <c r="Z222" s="586"/>
    </row>
    <row r="223" spans="1:26" ht="15.75" customHeight="1">
      <c r="A223" s="586"/>
      <c r="B223" s="586"/>
      <c r="C223" s="586"/>
      <c r="D223" s="586"/>
      <c r="E223" s="586"/>
      <c r="F223" s="586"/>
      <c r="G223" s="586"/>
      <c r="H223" s="586"/>
      <c r="I223" s="586"/>
      <c r="J223" s="586"/>
      <c r="K223" s="609"/>
      <c r="L223" s="586"/>
      <c r="M223" s="609"/>
      <c r="O223" s="781"/>
      <c r="Q223" s="586"/>
      <c r="R223" s="586"/>
      <c r="S223" s="586"/>
      <c r="T223" s="586"/>
      <c r="U223" s="586"/>
      <c r="V223" s="586"/>
      <c r="W223" s="586"/>
      <c r="X223" s="586"/>
      <c r="Y223" s="586"/>
      <c r="Z223" s="586"/>
    </row>
    <row r="224" spans="1:26" ht="15.75" customHeight="1">
      <c r="A224" s="586"/>
      <c r="B224" s="586"/>
      <c r="C224" s="586"/>
      <c r="D224" s="586"/>
      <c r="E224" s="586"/>
      <c r="F224" s="586"/>
      <c r="G224" s="586"/>
      <c r="H224" s="586"/>
      <c r="I224" s="586"/>
      <c r="J224" s="586"/>
      <c r="K224" s="609"/>
      <c r="L224" s="586"/>
      <c r="M224" s="609"/>
      <c r="O224" s="781"/>
      <c r="Q224" s="586"/>
      <c r="R224" s="586"/>
      <c r="S224" s="586"/>
      <c r="T224" s="586"/>
      <c r="U224" s="586"/>
      <c r="V224" s="586"/>
      <c r="W224" s="586"/>
      <c r="X224" s="586"/>
      <c r="Y224" s="586"/>
      <c r="Z224" s="586"/>
    </row>
    <row r="225" spans="1:26" ht="15.75" customHeight="1">
      <c r="A225" s="586"/>
      <c r="B225" s="586"/>
      <c r="C225" s="586"/>
      <c r="D225" s="586"/>
      <c r="E225" s="586"/>
      <c r="F225" s="586"/>
      <c r="G225" s="586"/>
      <c r="H225" s="586"/>
      <c r="I225" s="586"/>
      <c r="J225" s="586"/>
      <c r="K225" s="609"/>
      <c r="L225" s="586"/>
      <c r="M225" s="609"/>
      <c r="O225" s="781"/>
      <c r="Q225" s="586"/>
      <c r="R225" s="586"/>
      <c r="S225" s="586"/>
      <c r="T225" s="586"/>
      <c r="U225" s="586"/>
      <c r="V225" s="586"/>
      <c r="W225" s="586"/>
      <c r="X225" s="586"/>
      <c r="Y225" s="586"/>
      <c r="Z225" s="586"/>
    </row>
    <row r="226" spans="1:26" ht="15.75" customHeight="1">
      <c r="A226" s="586"/>
      <c r="B226" s="586"/>
      <c r="C226" s="586"/>
      <c r="D226" s="586"/>
      <c r="E226" s="586"/>
      <c r="F226" s="586"/>
      <c r="G226" s="586"/>
      <c r="H226" s="586"/>
      <c r="I226" s="586"/>
      <c r="J226" s="586"/>
      <c r="K226" s="609"/>
      <c r="L226" s="586"/>
      <c r="M226" s="609"/>
      <c r="O226" s="781"/>
      <c r="Q226" s="586"/>
      <c r="R226" s="586"/>
      <c r="S226" s="586"/>
      <c r="T226" s="586"/>
      <c r="U226" s="586"/>
      <c r="V226" s="586"/>
      <c r="W226" s="586"/>
      <c r="X226" s="586"/>
      <c r="Y226" s="586"/>
      <c r="Z226" s="586"/>
    </row>
    <row r="227" spans="1:26" ht="15.75" customHeight="1">
      <c r="A227" s="586"/>
      <c r="B227" s="586"/>
      <c r="C227" s="586"/>
      <c r="D227" s="586"/>
      <c r="E227" s="586"/>
      <c r="F227" s="586"/>
      <c r="G227" s="586"/>
      <c r="H227" s="586"/>
      <c r="I227" s="586"/>
      <c r="J227" s="586"/>
      <c r="K227" s="609"/>
      <c r="L227" s="586"/>
      <c r="M227" s="609"/>
      <c r="O227" s="781"/>
      <c r="Q227" s="586"/>
      <c r="R227" s="586"/>
      <c r="S227" s="586"/>
      <c r="T227" s="586"/>
      <c r="U227" s="586"/>
      <c r="V227" s="586"/>
      <c r="W227" s="586"/>
      <c r="X227" s="586"/>
      <c r="Y227" s="586"/>
      <c r="Z227" s="586"/>
    </row>
    <row r="228" spans="1:26" ht="15.75" customHeight="1">
      <c r="A228" s="586"/>
      <c r="B228" s="586"/>
      <c r="C228" s="586"/>
      <c r="D228" s="586"/>
      <c r="E228" s="586"/>
      <c r="F228" s="586"/>
      <c r="G228" s="586"/>
      <c r="H228" s="586"/>
      <c r="I228" s="586"/>
      <c r="J228" s="586"/>
      <c r="K228" s="609"/>
      <c r="L228" s="586"/>
      <c r="M228" s="609"/>
      <c r="O228" s="781"/>
      <c r="Q228" s="586"/>
      <c r="R228" s="586"/>
      <c r="S228" s="586"/>
      <c r="T228" s="586"/>
      <c r="U228" s="586"/>
      <c r="V228" s="586"/>
      <c r="W228" s="586"/>
      <c r="X228" s="586"/>
      <c r="Y228" s="586"/>
      <c r="Z228" s="586"/>
    </row>
    <row r="229" spans="1:26" ht="15.75" customHeight="1">
      <c r="A229" s="586"/>
      <c r="B229" s="586"/>
      <c r="C229" s="586"/>
      <c r="D229" s="586"/>
      <c r="E229" s="586"/>
      <c r="F229" s="586"/>
      <c r="G229" s="586"/>
      <c r="H229" s="586"/>
      <c r="I229" s="586"/>
      <c r="J229" s="586"/>
      <c r="K229" s="609"/>
      <c r="L229" s="586"/>
      <c r="M229" s="609"/>
      <c r="O229" s="781"/>
      <c r="Q229" s="586"/>
      <c r="R229" s="586"/>
      <c r="S229" s="586"/>
      <c r="T229" s="586"/>
      <c r="U229" s="586"/>
      <c r="V229" s="586"/>
      <c r="W229" s="586"/>
      <c r="X229" s="586"/>
      <c r="Y229" s="586"/>
      <c r="Z229" s="586"/>
    </row>
    <row r="230" spans="1:26" ht="15.75" customHeight="1">
      <c r="A230" s="586"/>
      <c r="B230" s="586"/>
      <c r="C230" s="586"/>
      <c r="D230" s="586"/>
      <c r="E230" s="586"/>
      <c r="F230" s="586"/>
      <c r="G230" s="586"/>
      <c r="H230" s="586"/>
      <c r="I230" s="586"/>
      <c r="J230" s="586"/>
      <c r="K230" s="609"/>
      <c r="L230" s="586"/>
      <c r="M230" s="609"/>
      <c r="O230" s="781"/>
      <c r="Q230" s="586"/>
      <c r="R230" s="586"/>
      <c r="S230" s="586"/>
      <c r="T230" s="586"/>
      <c r="U230" s="586"/>
      <c r="V230" s="586"/>
      <c r="W230" s="586"/>
      <c r="X230" s="586"/>
      <c r="Y230" s="586"/>
      <c r="Z230" s="586"/>
    </row>
    <row r="231" spans="1:26" ht="15.75" customHeight="1">
      <c r="A231" s="586"/>
      <c r="B231" s="586"/>
      <c r="C231" s="586"/>
      <c r="D231" s="586"/>
      <c r="E231" s="586"/>
      <c r="F231" s="586"/>
      <c r="G231" s="586"/>
      <c r="H231" s="586"/>
      <c r="I231" s="586"/>
      <c r="J231" s="586"/>
      <c r="K231" s="609"/>
      <c r="L231" s="586"/>
      <c r="M231" s="609"/>
      <c r="O231" s="781"/>
      <c r="Q231" s="586"/>
      <c r="R231" s="586"/>
      <c r="S231" s="586"/>
      <c r="T231" s="586"/>
      <c r="U231" s="586"/>
      <c r="V231" s="586"/>
      <c r="W231" s="586"/>
      <c r="X231" s="586"/>
      <c r="Y231" s="586"/>
      <c r="Z231" s="586"/>
    </row>
    <row r="232" spans="1:26" ht="15.75" customHeight="1">
      <c r="A232" s="586"/>
      <c r="B232" s="586"/>
      <c r="C232" s="586"/>
      <c r="D232" s="586"/>
      <c r="E232" s="586"/>
      <c r="F232" s="586"/>
      <c r="G232" s="586"/>
      <c r="H232" s="586"/>
      <c r="I232" s="586"/>
      <c r="J232" s="586"/>
      <c r="K232" s="609"/>
      <c r="L232" s="586"/>
      <c r="M232" s="609"/>
      <c r="O232" s="781"/>
      <c r="Q232" s="586"/>
      <c r="R232" s="586"/>
      <c r="S232" s="586"/>
      <c r="T232" s="586"/>
      <c r="U232" s="586"/>
      <c r="V232" s="586"/>
      <c r="W232" s="586"/>
      <c r="X232" s="586"/>
      <c r="Y232" s="586"/>
      <c r="Z232" s="586"/>
    </row>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32">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hyperlinks>
    <hyperlink ref="P32" r:id="rId1"/>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D6" sqref="D6"/>
    </sheetView>
  </sheetViews>
  <sheetFormatPr baseColWidth="10" defaultColWidth="12.625" defaultRowHeight="15" customHeight="1"/>
  <cols>
    <col min="1" max="1" width="6.5" style="571" customWidth="1"/>
    <col min="2" max="2" width="13.875" style="571" customWidth="1"/>
    <col min="3" max="3" width="16.5" style="571" customWidth="1"/>
    <col min="4" max="4" width="10.25" style="571" customWidth="1"/>
    <col min="5" max="5" width="26" style="571" customWidth="1"/>
    <col min="6" max="6" width="9" style="571" customWidth="1"/>
    <col min="7" max="7" width="30.75" style="571" customWidth="1"/>
    <col min="8" max="8" width="5.125" style="571" customWidth="1"/>
    <col min="9" max="9" width="4.625" style="571" customWidth="1"/>
    <col min="10" max="10" width="36.5" style="571" customWidth="1"/>
    <col min="11" max="11" width="9.125" style="571" customWidth="1"/>
    <col min="12" max="12" width="25.5" style="571" customWidth="1"/>
    <col min="13" max="13" width="9.125" style="571" customWidth="1"/>
    <col min="14" max="14" width="55.75" style="571" customWidth="1"/>
    <col min="15" max="15" width="5.75" style="571" customWidth="1"/>
    <col min="16" max="16" width="53.125" style="571" customWidth="1"/>
    <col min="17" max="19" width="12.875" style="571" customWidth="1"/>
    <col min="20" max="26" width="38.5" style="571" customWidth="1"/>
    <col min="27" max="16384" width="12.625" style="571"/>
  </cols>
  <sheetData>
    <row r="1" spans="1:26" ht="16.5" customHeight="1">
      <c r="A1" s="1115" t="s">
        <v>0</v>
      </c>
      <c r="B1" s="1113" t="s">
        <v>1</v>
      </c>
      <c r="C1" s="1113" t="s">
        <v>2</v>
      </c>
      <c r="D1" s="1113" t="s">
        <v>3</v>
      </c>
      <c r="E1" s="1125" t="s">
        <v>3</v>
      </c>
      <c r="F1" s="1115" t="s">
        <v>4</v>
      </c>
      <c r="G1" s="1113" t="s">
        <v>4</v>
      </c>
      <c r="H1" s="1117" t="s">
        <v>5</v>
      </c>
      <c r="I1" s="1119" t="s">
        <v>7</v>
      </c>
      <c r="J1" s="1107" t="s">
        <v>10</v>
      </c>
      <c r="K1" s="1108"/>
      <c r="L1" s="1108"/>
      <c r="M1" s="1109"/>
      <c r="N1" s="1107" t="s">
        <v>11</v>
      </c>
      <c r="O1" s="1108"/>
      <c r="P1" s="1123"/>
      <c r="Q1" s="1107" t="s">
        <v>12</v>
      </c>
      <c r="R1" s="1108"/>
      <c r="S1" s="1109"/>
      <c r="T1" s="169"/>
      <c r="U1" s="169"/>
      <c r="V1" s="169"/>
      <c r="W1" s="169"/>
      <c r="X1" s="169"/>
      <c r="Y1" s="169"/>
      <c r="Z1" s="169"/>
    </row>
    <row r="2" spans="1:26" ht="86.25" customHeight="1">
      <c r="A2" s="1124"/>
      <c r="B2" s="1121"/>
      <c r="C2" s="1121"/>
      <c r="D2" s="1121"/>
      <c r="E2" s="1122"/>
      <c r="F2" s="1124"/>
      <c r="G2" s="1121"/>
      <c r="H2" s="1121"/>
      <c r="I2" s="1122"/>
      <c r="J2" s="143" t="s">
        <v>13</v>
      </c>
      <c r="K2" s="144" t="s">
        <v>14</v>
      </c>
      <c r="L2" s="639" t="s">
        <v>15</v>
      </c>
      <c r="M2" s="640" t="s">
        <v>14</v>
      </c>
      <c r="N2" s="143" t="s">
        <v>254</v>
      </c>
      <c r="O2" s="144" t="s">
        <v>14</v>
      </c>
      <c r="P2" s="863" t="s">
        <v>19</v>
      </c>
      <c r="Q2" s="143" t="s">
        <v>20</v>
      </c>
      <c r="R2" s="639" t="s">
        <v>21</v>
      </c>
      <c r="S2" s="644" t="s">
        <v>22</v>
      </c>
      <c r="T2" s="169"/>
      <c r="U2" s="169"/>
      <c r="V2" s="169"/>
      <c r="W2" s="169"/>
      <c r="X2" s="169"/>
      <c r="Y2" s="169"/>
      <c r="Z2" s="169"/>
    </row>
    <row r="3" spans="1:26" ht="162" customHeight="1">
      <c r="A3" s="645" t="s">
        <v>16</v>
      </c>
      <c r="B3" s="646" t="s">
        <v>17</v>
      </c>
      <c r="C3" s="646" t="s">
        <v>24</v>
      </c>
      <c r="D3" s="647" t="s">
        <v>25</v>
      </c>
      <c r="E3" s="648" t="s">
        <v>26</v>
      </c>
      <c r="F3" s="647" t="s">
        <v>31</v>
      </c>
      <c r="G3" s="648" t="s">
        <v>34</v>
      </c>
      <c r="H3" s="649" t="s">
        <v>36</v>
      </c>
      <c r="I3" s="650"/>
      <c r="J3" s="651" t="s">
        <v>41</v>
      </c>
      <c r="K3" s="770">
        <v>10000000</v>
      </c>
      <c r="L3" s="648" t="s">
        <v>256</v>
      </c>
      <c r="M3" s="771">
        <v>20000000</v>
      </c>
      <c r="N3" s="651" t="s">
        <v>258</v>
      </c>
      <c r="O3" s="785" t="s">
        <v>259</v>
      </c>
      <c r="P3" s="867" t="s">
        <v>260</v>
      </c>
      <c r="Q3" s="645" t="s">
        <v>151</v>
      </c>
      <c r="R3" s="647"/>
      <c r="S3" s="786"/>
      <c r="T3" s="134"/>
      <c r="U3" s="134"/>
      <c r="V3" s="134"/>
      <c r="W3" s="134"/>
      <c r="X3" s="134"/>
      <c r="Y3" s="134"/>
      <c r="Z3" s="134"/>
    </row>
    <row r="4" spans="1:26" ht="247.5">
      <c r="A4" s="577" t="s">
        <v>16</v>
      </c>
      <c r="B4" s="132" t="s">
        <v>17</v>
      </c>
      <c r="C4" s="132" t="s">
        <v>24</v>
      </c>
      <c r="D4" s="578" t="s">
        <v>25</v>
      </c>
      <c r="E4" s="579" t="s">
        <v>26</v>
      </c>
      <c r="F4" s="578" t="s">
        <v>100</v>
      </c>
      <c r="G4" s="579" t="s">
        <v>101</v>
      </c>
      <c r="H4" s="580" t="s">
        <v>36</v>
      </c>
      <c r="I4" s="581"/>
      <c r="J4" s="145" t="s">
        <v>104</v>
      </c>
      <c r="K4" s="582">
        <v>20000000</v>
      </c>
      <c r="L4" s="579" t="s">
        <v>105</v>
      </c>
      <c r="M4" s="583">
        <v>40000000</v>
      </c>
      <c r="N4" s="145" t="s">
        <v>262</v>
      </c>
      <c r="O4" s="584" t="s">
        <v>263</v>
      </c>
      <c r="P4" s="868" t="s">
        <v>264</v>
      </c>
      <c r="Q4" s="577" t="s">
        <v>151</v>
      </c>
      <c r="R4" s="578"/>
      <c r="S4" s="621"/>
      <c r="T4" s="134"/>
      <c r="U4" s="134"/>
      <c r="V4" s="134"/>
      <c r="W4" s="134"/>
      <c r="X4" s="134"/>
      <c r="Y4" s="134"/>
      <c r="Z4" s="134"/>
    </row>
    <row r="5" spans="1:26" ht="148.5">
      <c r="A5" s="577" t="s">
        <v>16</v>
      </c>
      <c r="B5" s="132" t="s">
        <v>17</v>
      </c>
      <c r="C5" s="132" t="s">
        <v>24</v>
      </c>
      <c r="D5" s="578" t="s">
        <v>25</v>
      </c>
      <c r="E5" s="579" t="s">
        <v>26</v>
      </c>
      <c r="F5" s="578" t="s">
        <v>145</v>
      </c>
      <c r="G5" s="579" t="s">
        <v>146</v>
      </c>
      <c r="H5" s="580" t="s">
        <v>36</v>
      </c>
      <c r="I5" s="581"/>
      <c r="J5" s="145" t="s">
        <v>149</v>
      </c>
      <c r="K5" s="582">
        <v>8000000</v>
      </c>
      <c r="L5" s="579" t="s">
        <v>150</v>
      </c>
      <c r="M5" s="583">
        <v>10000000</v>
      </c>
      <c r="N5" s="145" t="s">
        <v>269</v>
      </c>
      <c r="O5" s="584" t="s">
        <v>263</v>
      </c>
      <c r="P5" s="868" t="s">
        <v>271</v>
      </c>
      <c r="Q5" s="577" t="s">
        <v>151</v>
      </c>
      <c r="R5" s="578"/>
      <c r="S5" s="621"/>
      <c r="T5" s="134"/>
      <c r="U5" s="134"/>
      <c r="V5" s="134"/>
      <c r="W5" s="134"/>
      <c r="X5" s="134"/>
      <c r="Y5" s="134"/>
      <c r="Z5" s="134"/>
    </row>
    <row r="6" spans="1:26" ht="148.5">
      <c r="A6" s="577" t="s">
        <v>16</v>
      </c>
      <c r="B6" s="132" t="s">
        <v>17</v>
      </c>
      <c r="C6" s="132" t="s">
        <v>24</v>
      </c>
      <c r="D6" s="578" t="s">
        <v>25</v>
      </c>
      <c r="E6" s="579" t="s">
        <v>26</v>
      </c>
      <c r="F6" s="578" t="s">
        <v>173</v>
      </c>
      <c r="G6" s="579" t="s">
        <v>174</v>
      </c>
      <c r="H6" s="580" t="s">
        <v>36</v>
      </c>
      <c r="I6" s="581"/>
      <c r="J6" s="145" t="s">
        <v>175</v>
      </c>
      <c r="K6" s="582">
        <v>15000000</v>
      </c>
      <c r="L6" s="579" t="s">
        <v>176</v>
      </c>
      <c r="M6" s="583">
        <v>50000000</v>
      </c>
      <c r="N6" s="630" t="s">
        <v>272</v>
      </c>
      <c r="O6" s="584" t="s">
        <v>263</v>
      </c>
      <c r="P6" s="868" t="s">
        <v>275</v>
      </c>
      <c r="Q6" s="577" t="s">
        <v>151</v>
      </c>
      <c r="R6" s="578"/>
      <c r="S6" s="621"/>
      <c r="T6" s="134"/>
      <c r="U6" s="134"/>
      <c r="V6" s="134"/>
      <c r="W6" s="134"/>
      <c r="X6" s="134"/>
      <c r="Y6" s="134"/>
      <c r="Z6" s="134"/>
    </row>
    <row r="7" spans="1:26" ht="75" customHeight="1">
      <c r="A7" s="592" t="s">
        <v>16</v>
      </c>
      <c r="B7" s="593" t="s">
        <v>17</v>
      </c>
      <c r="C7" s="593" t="s">
        <v>24</v>
      </c>
      <c r="D7" s="594" t="s">
        <v>25</v>
      </c>
      <c r="E7" s="595" t="s">
        <v>26</v>
      </c>
      <c r="F7" s="594" t="s">
        <v>179</v>
      </c>
      <c r="G7" s="595" t="s">
        <v>180</v>
      </c>
      <c r="H7" s="596" t="s">
        <v>36</v>
      </c>
      <c r="I7" s="597"/>
      <c r="J7" s="598" t="s">
        <v>181</v>
      </c>
      <c r="K7" s="599">
        <v>5000000</v>
      </c>
      <c r="L7" s="595" t="s">
        <v>182</v>
      </c>
      <c r="M7" s="600">
        <v>5000000</v>
      </c>
      <c r="N7" s="598"/>
      <c r="O7" s="790"/>
      <c r="P7" s="875"/>
      <c r="Q7" s="592"/>
      <c r="R7" s="594"/>
      <c r="S7" s="734"/>
      <c r="T7" s="134"/>
      <c r="U7" s="134"/>
      <c r="V7" s="134"/>
      <c r="W7" s="134"/>
      <c r="X7" s="134"/>
      <c r="Y7" s="134"/>
      <c r="Z7" s="134"/>
    </row>
    <row r="8" spans="1:26" ht="16.5" customHeight="1">
      <c r="A8" s="647"/>
      <c r="B8" s="648"/>
      <c r="C8" s="648"/>
      <c r="D8" s="647"/>
      <c r="E8" s="648"/>
      <c r="F8" s="647"/>
      <c r="G8" s="648"/>
      <c r="H8" s="649"/>
      <c r="I8" s="649"/>
      <c r="J8" s="648"/>
      <c r="K8" s="975"/>
      <c r="L8" s="648"/>
      <c r="M8" s="770"/>
      <c r="N8" s="134"/>
      <c r="O8" s="785"/>
      <c r="P8" s="867"/>
      <c r="Q8" s="647"/>
      <c r="R8" s="647"/>
      <c r="S8" s="783"/>
      <c r="T8" s="134"/>
      <c r="U8" s="134"/>
      <c r="V8" s="134"/>
      <c r="W8" s="134"/>
      <c r="X8" s="134"/>
      <c r="Y8" s="134"/>
      <c r="Z8" s="134"/>
    </row>
    <row r="9" spans="1:26" ht="16.5" customHeight="1">
      <c r="A9" s="578"/>
      <c r="B9" s="579"/>
      <c r="C9" s="579"/>
      <c r="D9" s="578"/>
      <c r="E9" s="579"/>
      <c r="F9" s="578"/>
      <c r="G9" s="579"/>
      <c r="H9" s="580"/>
      <c r="I9" s="580"/>
      <c r="J9" s="579"/>
      <c r="K9" s="588"/>
      <c r="L9" s="579"/>
      <c r="M9" s="582"/>
      <c r="N9" s="579"/>
      <c r="O9" s="584"/>
      <c r="P9" s="868"/>
      <c r="Q9" s="578"/>
      <c r="R9" s="578"/>
      <c r="S9" s="788"/>
      <c r="T9" s="134"/>
      <c r="U9" s="134"/>
      <c r="V9" s="134"/>
      <c r="W9" s="134"/>
      <c r="X9" s="134"/>
      <c r="Y9" s="134"/>
      <c r="Z9" s="134"/>
    </row>
    <row r="10" spans="1:26" ht="16.5" customHeight="1">
      <c r="A10" s="578"/>
      <c r="B10" s="579"/>
      <c r="C10" s="579"/>
      <c r="D10" s="578"/>
      <c r="E10" s="579"/>
      <c r="F10" s="578"/>
      <c r="G10" s="579"/>
      <c r="H10" s="580"/>
      <c r="I10" s="580"/>
      <c r="J10" s="579"/>
      <c r="K10" s="588"/>
      <c r="L10" s="579"/>
      <c r="M10" s="582"/>
      <c r="N10" s="579"/>
      <c r="O10" s="584"/>
      <c r="P10" s="868"/>
      <c r="Q10" s="578"/>
      <c r="R10" s="578"/>
      <c r="S10" s="788"/>
      <c r="T10" s="134"/>
      <c r="U10" s="134"/>
      <c r="V10" s="134"/>
      <c r="W10" s="134"/>
      <c r="X10" s="134"/>
      <c r="Y10" s="134"/>
      <c r="Z10" s="134"/>
    </row>
    <row r="11" spans="1:26" ht="16.5" customHeight="1">
      <c r="A11" s="578"/>
      <c r="B11" s="579"/>
      <c r="C11" s="579"/>
      <c r="D11" s="578"/>
      <c r="E11" s="579"/>
      <c r="F11" s="578"/>
      <c r="G11" s="579"/>
      <c r="H11" s="580"/>
      <c r="I11" s="580"/>
      <c r="J11" s="579"/>
      <c r="K11" s="588"/>
      <c r="L11" s="579"/>
      <c r="M11" s="582"/>
      <c r="N11" s="579"/>
      <c r="O11" s="584"/>
      <c r="P11" s="868"/>
      <c r="Q11" s="879"/>
      <c r="R11" s="879"/>
      <c r="S11" s="976"/>
      <c r="T11" s="134"/>
      <c r="U11" s="134"/>
      <c r="V11" s="134"/>
      <c r="W11" s="134"/>
      <c r="X11" s="134"/>
      <c r="Y11" s="134"/>
      <c r="Z11" s="134"/>
    </row>
    <row r="12" spans="1:26" ht="16.5" customHeight="1">
      <c r="A12" s="578"/>
      <c r="B12" s="579"/>
      <c r="C12" s="579"/>
      <c r="D12" s="578"/>
      <c r="E12" s="579"/>
      <c r="F12" s="578"/>
      <c r="G12" s="579"/>
      <c r="H12" s="580"/>
      <c r="I12" s="580"/>
      <c r="J12" s="579"/>
      <c r="K12" s="588"/>
      <c r="L12" s="579"/>
      <c r="M12" s="582"/>
      <c r="N12" s="579"/>
      <c r="O12" s="584"/>
      <c r="P12" s="868"/>
      <c r="Q12" s="879"/>
      <c r="R12" s="879"/>
      <c r="S12" s="976"/>
      <c r="T12" s="134"/>
      <c r="U12" s="134"/>
      <c r="V12" s="134"/>
      <c r="W12" s="134"/>
      <c r="X12" s="134"/>
      <c r="Y12" s="134"/>
      <c r="Z12" s="134"/>
    </row>
    <row r="13" spans="1:26" ht="16.5" customHeight="1">
      <c r="A13" s="578"/>
      <c r="B13" s="579"/>
      <c r="C13" s="579"/>
      <c r="D13" s="578"/>
      <c r="E13" s="579"/>
      <c r="F13" s="578"/>
      <c r="G13" s="579"/>
      <c r="H13" s="580"/>
      <c r="I13" s="580"/>
      <c r="J13" s="579"/>
      <c r="K13" s="588"/>
      <c r="L13" s="579"/>
      <c r="M13" s="582"/>
      <c r="N13" s="579"/>
      <c r="O13" s="584"/>
      <c r="P13" s="868"/>
      <c r="Q13" s="879"/>
      <c r="R13" s="879"/>
      <c r="S13" s="976"/>
      <c r="T13" s="134"/>
      <c r="U13" s="134"/>
      <c r="V13" s="134"/>
      <c r="W13" s="134"/>
      <c r="X13" s="134"/>
      <c r="Y13" s="134"/>
      <c r="Z13" s="134"/>
    </row>
    <row r="14" spans="1:26" ht="16.5" customHeight="1">
      <c r="A14" s="578"/>
      <c r="B14" s="579"/>
      <c r="C14" s="579"/>
      <c r="D14" s="578"/>
      <c r="E14" s="579"/>
      <c r="F14" s="578"/>
      <c r="G14" s="579"/>
      <c r="H14" s="580"/>
      <c r="I14" s="580"/>
      <c r="J14" s="579"/>
      <c r="K14" s="588"/>
      <c r="L14" s="579"/>
      <c r="M14" s="582"/>
      <c r="N14" s="579"/>
      <c r="O14" s="584"/>
      <c r="P14" s="868"/>
      <c r="Q14" s="879"/>
      <c r="R14" s="879"/>
      <c r="S14" s="976"/>
      <c r="T14" s="134"/>
      <c r="U14" s="134"/>
      <c r="V14" s="134"/>
      <c r="W14" s="134"/>
      <c r="X14" s="134"/>
      <c r="Y14" s="134"/>
      <c r="Z14" s="134"/>
    </row>
    <row r="15" spans="1:26" ht="16.5" customHeight="1">
      <c r="A15" s="578"/>
      <c r="B15" s="579"/>
      <c r="C15" s="579"/>
      <c r="D15" s="578"/>
      <c r="E15" s="579"/>
      <c r="F15" s="578"/>
      <c r="G15" s="579"/>
      <c r="H15" s="580"/>
      <c r="I15" s="580"/>
      <c r="J15" s="579"/>
      <c r="K15" s="588"/>
      <c r="L15" s="579"/>
      <c r="M15" s="582"/>
      <c r="N15" s="579"/>
      <c r="O15" s="584"/>
      <c r="P15" s="868"/>
      <c r="Q15" s="879"/>
      <c r="R15" s="879"/>
      <c r="S15" s="976"/>
      <c r="T15" s="134"/>
      <c r="U15" s="134"/>
      <c r="V15" s="134"/>
      <c r="W15" s="134"/>
      <c r="X15" s="134"/>
      <c r="Y15" s="134"/>
      <c r="Z15" s="134"/>
    </row>
    <row r="16" spans="1:26" ht="16.5" customHeight="1">
      <c r="A16" s="578"/>
      <c r="B16" s="579"/>
      <c r="C16" s="579"/>
      <c r="D16" s="578"/>
      <c r="E16" s="579"/>
      <c r="F16" s="578"/>
      <c r="G16" s="579"/>
      <c r="H16" s="580"/>
      <c r="I16" s="580"/>
      <c r="J16" s="579"/>
      <c r="K16" s="588"/>
      <c r="L16" s="579"/>
      <c r="M16" s="582"/>
      <c r="N16" s="579"/>
      <c r="O16" s="584"/>
      <c r="P16" s="868"/>
      <c r="Q16" s="879"/>
      <c r="R16" s="879"/>
      <c r="S16" s="976"/>
      <c r="T16" s="134"/>
      <c r="U16" s="134"/>
      <c r="V16" s="134"/>
      <c r="W16" s="134"/>
      <c r="X16" s="134"/>
      <c r="Y16" s="134"/>
      <c r="Z16" s="134"/>
    </row>
    <row r="17" spans="1:26" ht="16.5" customHeight="1">
      <c r="A17" s="578"/>
      <c r="B17" s="579"/>
      <c r="C17" s="579"/>
      <c r="D17" s="578"/>
      <c r="E17" s="579"/>
      <c r="F17" s="578"/>
      <c r="G17" s="579"/>
      <c r="H17" s="580"/>
      <c r="I17" s="580"/>
      <c r="J17" s="579"/>
      <c r="K17" s="588"/>
      <c r="L17" s="579"/>
      <c r="M17" s="582"/>
      <c r="N17" s="579"/>
      <c r="O17" s="584"/>
      <c r="P17" s="868"/>
      <c r="Q17" s="879"/>
      <c r="R17" s="879"/>
      <c r="S17" s="976"/>
      <c r="T17" s="134"/>
      <c r="U17" s="134"/>
      <c r="V17" s="134"/>
      <c r="W17" s="134"/>
      <c r="X17" s="134"/>
      <c r="Y17" s="134"/>
      <c r="Z17" s="134"/>
    </row>
    <row r="18" spans="1:26" ht="16.5" customHeight="1">
      <c r="A18" s="578"/>
      <c r="B18" s="579"/>
      <c r="C18" s="579"/>
      <c r="D18" s="578"/>
      <c r="E18" s="579"/>
      <c r="F18" s="578"/>
      <c r="G18" s="579"/>
      <c r="H18" s="580"/>
      <c r="I18" s="580"/>
      <c r="J18" s="579"/>
      <c r="K18" s="588"/>
      <c r="L18" s="579"/>
      <c r="M18" s="582"/>
      <c r="N18" s="579"/>
      <c r="O18" s="584"/>
      <c r="P18" s="579"/>
      <c r="Q18" s="879"/>
      <c r="R18" s="879"/>
      <c r="S18" s="976"/>
      <c r="T18" s="134"/>
      <c r="U18" s="134"/>
      <c r="V18" s="134"/>
      <c r="W18" s="134"/>
      <c r="X18" s="134"/>
      <c r="Y18" s="134"/>
      <c r="Z18" s="134"/>
    </row>
    <row r="19" spans="1:26" ht="16.5" customHeight="1">
      <c r="A19" s="578"/>
      <c r="B19" s="579"/>
      <c r="C19" s="579"/>
      <c r="D19" s="578"/>
      <c r="E19" s="579"/>
      <c r="F19" s="578"/>
      <c r="G19" s="579"/>
      <c r="H19" s="580"/>
      <c r="I19" s="580"/>
      <c r="J19" s="579"/>
      <c r="K19" s="588"/>
      <c r="L19" s="579"/>
      <c r="M19" s="582"/>
      <c r="N19" s="579"/>
      <c r="O19" s="584"/>
      <c r="P19" s="579"/>
      <c r="Q19" s="879"/>
      <c r="R19" s="879"/>
      <c r="S19" s="976"/>
      <c r="T19" s="134"/>
      <c r="U19" s="134"/>
      <c r="V19" s="134"/>
      <c r="W19" s="134"/>
      <c r="X19" s="134"/>
      <c r="Y19" s="134"/>
      <c r="Z19" s="134"/>
    </row>
    <row r="20" spans="1:26" ht="16.5" customHeight="1">
      <c r="A20" s="578"/>
      <c r="B20" s="579"/>
      <c r="C20" s="579"/>
      <c r="D20" s="578"/>
      <c r="E20" s="579"/>
      <c r="F20" s="578"/>
      <c r="G20" s="579"/>
      <c r="H20" s="580"/>
      <c r="I20" s="580"/>
      <c r="J20" s="579"/>
      <c r="K20" s="588"/>
      <c r="L20" s="579"/>
      <c r="M20" s="582"/>
      <c r="N20" s="579"/>
      <c r="O20" s="584"/>
      <c r="P20" s="579"/>
      <c r="Q20" s="803"/>
      <c r="R20" s="803"/>
      <c r="S20" s="803"/>
      <c r="T20" s="134"/>
      <c r="U20" s="134"/>
      <c r="V20" s="134"/>
      <c r="W20" s="134"/>
      <c r="X20" s="134"/>
      <c r="Y20" s="134"/>
      <c r="Z20" s="134"/>
    </row>
    <row r="21" spans="1:26" ht="16.5" customHeight="1">
      <c r="A21" s="578"/>
      <c r="B21" s="579"/>
      <c r="C21" s="579"/>
      <c r="D21" s="578"/>
      <c r="E21" s="579"/>
      <c r="F21" s="578"/>
      <c r="G21" s="579"/>
      <c r="H21" s="580"/>
      <c r="I21" s="580"/>
      <c r="J21" s="579"/>
      <c r="K21" s="588"/>
      <c r="L21" s="579"/>
      <c r="M21" s="582"/>
      <c r="N21" s="579"/>
      <c r="O21" s="584"/>
      <c r="P21" s="579"/>
      <c r="Q21" s="803"/>
      <c r="R21" s="803"/>
      <c r="S21" s="803"/>
      <c r="T21" s="134"/>
      <c r="U21" s="134"/>
      <c r="V21" s="134"/>
      <c r="W21" s="134"/>
      <c r="X21" s="134"/>
      <c r="Y21" s="134"/>
      <c r="Z21" s="134"/>
    </row>
    <row r="22" spans="1:26" ht="16.5" customHeight="1">
      <c r="A22" s="578"/>
      <c r="B22" s="579"/>
      <c r="C22" s="579"/>
      <c r="D22" s="578"/>
      <c r="E22" s="579"/>
      <c r="F22" s="578"/>
      <c r="G22" s="579"/>
      <c r="H22" s="580"/>
      <c r="I22" s="580"/>
      <c r="J22" s="579"/>
      <c r="K22" s="588"/>
      <c r="L22" s="579"/>
      <c r="M22" s="582"/>
      <c r="N22" s="579"/>
      <c r="O22" s="584"/>
      <c r="P22" s="579"/>
      <c r="Q22" s="803"/>
      <c r="R22" s="803"/>
      <c r="S22" s="803"/>
      <c r="T22" s="134"/>
      <c r="U22" s="134"/>
      <c r="V22" s="134"/>
      <c r="W22" s="134"/>
      <c r="X22" s="134"/>
      <c r="Y22" s="134"/>
      <c r="Z22" s="134"/>
    </row>
    <row r="23" spans="1:26" ht="16.5" customHeight="1">
      <c r="A23" s="578"/>
      <c r="B23" s="579"/>
      <c r="C23" s="579"/>
      <c r="D23" s="578"/>
      <c r="E23" s="579"/>
      <c r="F23" s="578"/>
      <c r="G23" s="579"/>
      <c r="H23" s="580"/>
      <c r="I23" s="580"/>
      <c r="J23" s="579"/>
      <c r="K23" s="588"/>
      <c r="L23" s="579"/>
      <c r="M23" s="582"/>
      <c r="N23" s="579"/>
      <c r="O23" s="584"/>
      <c r="P23" s="579"/>
      <c r="Q23" s="803"/>
      <c r="R23" s="803"/>
      <c r="S23" s="803"/>
      <c r="T23" s="134"/>
      <c r="U23" s="134"/>
      <c r="V23" s="134"/>
      <c r="W23" s="134"/>
      <c r="X23" s="134"/>
      <c r="Y23" s="134"/>
      <c r="Z23" s="134"/>
    </row>
    <row r="24" spans="1:26" ht="16.5" customHeight="1">
      <c r="A24" s="578"/>
      <c r="B24" s="579"/>
      <c r="C24" s="579"/>
      <c r="D24" s="578"/>
      <c r="E24" s="579"/>
      <c r="F24" s="578"/>
      <c r="G24" s="579"/>
      <c r="H24" s="580"/>
      <c r="I24" s="580"/>
      <c r="J24" s="579"/>
      <c r="K24" s="588"/>
      <c r="L24" s="579"/>
      <c r="M24" s="582"/>
      <c r="N24" s="579"/>
      <c r="O24" s="584"/>
      <c r="P24" s="579"/>
      <c r="Q24" s="803"/>
      <c r="R24" s="803"/>
      <c r="S24" s="803"/>
      <c r="T24" s="134"/>
      <c r="U24" s="134"/>
      <c r="V24" s="134"/>
      <c r="W24" s="134"/>
      <c r="X24" s="134"/>
      <c r="Y24" s="134"/>
      <c r="Z24" s="134"/>
    </row>
    <row r="25" spans="1:26" ht="16.5" customHeight="1">
      <c r="A25" s="578"/>
      <c r="B25" s="579"/>
      <c r="C25" s="579"/>
      <c r="D25" s="578"/>
      <c r="E25" s="579"/>
      <c r="F25" s="578"/>
      <c r="G25" s="579"/>
      <c r="H25" s="580"/>
      <c r="I25" s="580"/>
      <c r="J25" s="579"/>
      <c r="K25" s="588"/>
      <c r="L25" s="579"/>
      <c r="M25" s="582"/>
      <c r="N25" s="579"/>
      <c r="O25" s="584"/>
      <c r="P25" s="579"/>
      <c r="Q25" s="803"/>
      <c r="R25" s="803"/>
      <c r="S25" s="803"/>
      <c r="T25" s="134"/>
      <c r="U25" s="134"/>
      <c r="V25" s="134"/>
      <c r="W25" s="134"/>
      <c r="X25" s="134"/>
      <c r="Y25" s="134"/>
      <c r="Z25" s="134"/>
    </row>
    <row r="26" spans="1:26" ht="16.5" customHeight="1">
      <c r="A26" s="578"/>
      <c r="B26" s="579"/>
      <c r="C26" s="579"/>
      <c r="D26" s="578"/>
      <c r="E26" s="579"/>
      <c r="F26" s="578"/>
      <c r="G26" s="579"/>
      <c r="H26" s="580"/>
      <c r="I26" s="580"/>
      <c r="J26" s="579"/>
      <c r="K26" s="588"/>
      <c r="L26" s="579"/>
      <c r="M26" s="582"/>
      <c r="N26" s="579"/>
      <c r="O26" s="584"/>
      <c r="P26" s="579"/>
      <c r="Q26" s="803"/>
      <c r="R26" s="803"/>
      <c r="S26" s="803"/>
      <c r="T26" s="134"/>
      <c r="U26" s="134"/>
      <c r="V26" s="134"/>
      <c r="W26" s="134"/>
      <c r="X26" s="134"/>
      <c r="Y26" s="134"/>
      <c r="Z26" s="134"/>
    </row>
    <row r="27" spans="1:26" ht="16.5" customHeight="1">
      <c r="A27" s="578"/>
      <c r="B27" s="579"/>
      <c r="C27" s="579"/>
      <c r="D27" s="578"/>
      <c r="E27" s="579"/>
      <c r="F27" s="578"/>
      <c r="G27" s="579"/>
      <c r="H27" s="580"/>
      <c r="I27" s="580"/>
      <c r="J27" s="579"/>
      <c r="K27" s="588"/>
      <c r="L27" s="579"/>
      <c r="M27" s="582"/>
      <c r="N27" s="579"/>
      <c r="O27" s="584"/>
      <c r="P27" s="579"/>
      <c r="Q27" s="803"/>
      <c r="R27" s="803"/>
      <c r="S27" s="803"/>
      <c r="T27" s="134"/>
      <c r="U27" s="134"/>
      <c r="V27" s="134"/>
      <c r="W27" s="134"/>
      <c r="X27" s="134"/>
      <c r="Y27" s="134"/>
      <c r="Z27" s="134"/>
    </row>
    <row r="28" spans="1:26" ht="16.5" customHeight="1">
      <c r="A28" s="578"/>
      <c r="B28" s="579"/>
      <c r="C28" s="579"/>
      <c r="D28" s="578"/>
      <c r="E28" s="579"/>
      <c r="F28" s="578"/>
      <c r="G28" s="579"/>
      <c r="H28" s="580"/>
      <c r="I28" s="580"/>
      <c r="J28" s="579"/>
      <c r="K28" s="588"/>
      <c r="L28" s="579"/>
      <c r="M28" s="582"/>
      <c r="N28" s="579"/>
      <c r="O28" s="584"/>
      <c r="P28" s="579"/>
      <c r="Q28" s="803"/>
      <c r="R28" s="803"/>
      <c r="S28" s="803"/>
      <c r="T28" s="134"/>
      <c r="U28" s="134"/>
      <c r="V28" s="134"/>
      <c r="W28" s="134"/>
      <c r="X28" s="134"/>
      <c r="Y28" s="134"/>
      <c r="Z28" s="134"/>
    </row>
    <row r="29" spans="1:26" ht="16.5" customHeight="1">
      <c r="A29" s="578"/>
      <c r="B29" s="579"/>
      <c r="C29" s="579"/>
      <c r="D29" s="578"/>
      <c r="E29" s="579"/>
      <c r="F29" s="578"/>
      <c r="G29" s="579"/>
      <c r="H29" s="580"/>
      <c r="I29" s="580"/>
      <c r="J29" s="579"/>
      <c r="K29" s="588"/>
      <c r="L29" s="579"/>
      <c r="M29" s="582"/>
      <c r="N29" s="579"/>
      <c r="O29" s="584"/>
      <c r="P29" s="579"/>
      <c r="Q29" s="803"/>
      <c r="R29" s="803"/>
      <c r="S29" s="803"/>
      <c r="T29" s="134"/>
      <c r="U29" s="134"/>
      <c r="V29" s="134"/>
      <c r="W29" s="134"/>
      <c r="X29" s="134"/>
      <c r="Y29" s="134"/>
      <c r="Z29" s="134"/>
    </row>
    <row r="30" spans="1:26" ht="16.5" customHeight="1">
      <c r="A30" s="578"/>
      <c r="B30" s="579"/>
      <c r="C30" s="579"/>
      <c r="D30" s="578"/>
      <c r="E30" s="579"/>
      <c r="F30" s="578"/>
      <c r="G30" s="579"/>
      <c r="H30" s="580"/>
      <c r="I30" s="580"/>
      <c r="J30" s="579"/>
      <c r="K30" s="588"/>
      <c r="L30" s="579"/>
      <c r="M30" s="582"/>
      <c r="N30" s="579"/>
      <c r="O30" s="584"/>
      <c r="P30" s="579"/>
      <c r="Q30" s="803"/>
      <c r="R30" s="803"/>
      <c r="S30" s="803"/>
      <c r="T30" s="134"/>
      <c r="U30" s="134"/>
      <c r="V30" s="134"/>
      <c r="W30" s="134"/>
      <c r="X30" s="134"/>
      <c r="Y30" s="134"/>
      <c r="Z30" s="134"/>
    </row>
    <row r="31" spans="1:26" ht="16.5" customHeight="1">
      <c r="A31" s="578"/>
      <c r="B31" s="579"/>
      <c r="C31" s="579"/>
      <c r="D31" s="578"/>
      <c r="E31" s="579"/>
      <c r="F31" s="578"/>
      <c r="G31" s="579"/>
      <c r="H31" s="580"/>
      <c r="I31" s="580"/>
      <c r="J31" s="579"/>
      <c r="K31" s="588"/>
      <c r="L31" s="579"/>
      <c r="M31" s="582"/>
      <c r="N31" s="579"/>
      <c r="O31" s="584"/>
      <c r="P31" s="579"/>
      <c r="Q31" s="803"/>
      <c r="R31" s="803"/>
      <c r="S31" s="803"/>
      <c r="T31" s="134"/>
      <c r="U31" s="134"/>
      <c r="V31" s="134"/>
      <c r="W31" s="134"/>
      <c r="X31" s="134"/>
      <c r="Y31" s="134"/>
      <c r="Z31" s="134"/>
    </row>
    <row r="32" spans="1:26" ht="16.5" customHeight="1">
      <c r="A32" s="578"/>
      <c r="B32" s="579"/>
      <c r="C32" s="579"/>
      <c r="D32" s="578"/>
      <c r="E32" s="579"/>
      <c r="F32" s="578"/>
      <c r="G32" s="579"/>
      <c r="H32" s="580"/>
      <c r="I32" s="580"/>
      <c r="J32" s="579"/>
      <c r="K32" s="588"/>
      <c r="L32" s="579"/>
      <c r="M32" s="582"/>
      <c r="N32" s="579"/>
      <c r="O32" s="584"/>
      <c r="P32" s="579"/>
      <c r="Q32" s="803"/>
      <c r="R32" s="803"/>
      <c r="S32" s="803"/>
      <c r="T32" s="134"/>
      <c r="U32" s="134"/>
      <c r="V32" s="134"/>
      <c r="W32" s="134"/>
      <c r="X32" s="134"/>
      <c r="Y32" s="134"/>
      <c r="Z32" s="134"/>
    </row>
    <row r="33" spans="1:26" ht="16.5" customHeight="1">
      <c r="A33" s="578"/>
      <c r="B33" s="579"/>
      <c r="C33" s="579"/>
      <c r="D33" s="578"/>
      <c r="E33" s="579"/>
      <c r="F33" s="578"/>
      <c r="G33" s="579"/>
      <c r="H33" s="580"/>
      <c r="I33" s="580"/>
      <c r="J33" s="579"/>
      <c r="K33" s="588"/>
      <c r="L33" s="579"/>
      <c r="M33" s="582"/>
      <c r="N33" s="579"/>
      <c r="O33" s="584"/>
      <c r="P33" s="579"/>
      <c r="Q33" s="803"/>
      <c r="R33" s="803"/>
      <c r="S33" s="803"/>
      <c r="T33" s="134"/>
      <c r="U33" s="134"/>
      <c r="V33" s="134"/>
      <c r="W33" s="134"/>
      <c r="X33" s="134"/>
      <c r="Y33" s="134"/>
      <c r="Z33" s="134"/>
    </row>
    <row r="34" spans="1:26" ht="16.5" customHeight="1">
      <c r="A34" s="578"/>
      <c r="B34" s="579"/>
      <c r="C34" s="579"/>
      <c r="D34" s="578"/>
      <c r="E34" s="579"/>
      <c r="F34" s="578"/>
      <c r="G34" s="579"/>
      <c r="H34" s="580"/>
      <c r="I34" s="580"/>
      <c r="J34" s="579"/>
      <c r="K34" s="588"/>
      <c r="L34" s="579"/>
      <c r="M34" s="582"/>
      <c r="N34" s="579"/>
      <c r="O34" s="584"/>
      <c r="P34" s="579"/>
      <c r="Q34" s="803"/>
      <c r="R34" s="803"/>
      <c r="S34" s="803"/>
      <c r="T34" s="134"/>
      <c r="U34" s="134"/>
      <c r="V34" s="134"/>
      <c r="W34" s="134"/>
      <c r="X34" s="134"/>
      <c r="Y34" s="134"/>
      <c r="Z34" s="134"/>
    </row>
    <row r="35" spans="1:26" ht="16.5" customHeight="1">
      <c r="A35" s="578"/>
      <c r="B35" s="579"/>
      <c r="C35" s="579"/>
      <c r="D35" s="578"/>
      <c r="E35" s="579"/>
      <c r="F35" s="578"/>
      <c r="G35" s="579"/>
      <c r="H35" s="580"/>
      <c r="I35" s="580"/>
      <c r="J35" s="579"/>
      <c r="K35" s="588"/>
      <c r="L35" s="579"/>
      <c r="M35" s="582"/>
      <c r="N35" s="579"/>
      <c r="O35" s="584"/>
      <c r="P35" s="579"/>
      <c r="Q35" s="803"/>
      <c r="R35" s="803"/>
      <c r="S35" s="803"/>
      <c r="T35" s="134"/>
      <c r="U35" s="134"/>
      <c r="V35" s="134"/>
      <c r="W35" s="134"/>
      <c r="X35" s="134"/>
      <c r="Y35" s="134"/>
      <c r="Z35" s="134"/>
    </row>
    <row r="36" spans="1:26" ht="16.5" customHeight="1">
      <c r="A36" s="578"/>
      <c r="B36" s="579"/>
      <c r="C36" s="579"/>
      <c r="D36" s="578"/>
      <c r="E36" s="579"/>
      <c r="F36" s="578"/>
      <c r="G36" s="579"/>
      <c r="H36" s="580"/>
      <c r="I36" s="580"/>
      <c r="J36" s="579"/>
      <c r="K36" s="588"/>
      <c r="L36" s="579"/>
      <c r="M36" s="582"/>
      <c r="N36" s="579"/>
      <c r="O36" s="584"/>
      <c r="P36" s="579"/>
      <c r="Q36" s="803"/>
      <c r="R36" s="803"/>
      <c r="S36" s="803"/>
      <c r="T36" s="134"/>
      <c r="U36" s="134"/>
      <c r="V36" s="134"/>
      <c r="W36" s="134"/>
      <c r="X36" s="134"/>
      <c r="Y36" s="134"/>
      <c r="Z36" s="134"/>
    </row>
    <row r="37" spans="1:26" ht="16.5" customHeight="1">
      <c r="A37" s="578"/>
      <c r="B37" s="579"/>
      <c r="C37" s="579"/>
      <c r="D37" s="578"/>
      <c r="E37" s="579"/>
      <c r="F37" s="578"/>
      <c r="G37" s="579"/>
      <c r="H37" s="580"/>
      <c r="I37" s="580"/>
      <c r="J37" s="579"/>
      <c r="K37" s="588"/>
      <c r="L37" s="579"/>
      <c r="M37" s="582"/>
      <c r="N37" s="579"/>
      <c r="O37" s="584"/>
      <c r="P37" s="579"/>
      <c r="Q37" s="803"/>
      <c r="R37" s="803"/>
      <c r="S37" s="803"/>
      <c r="T37" s="134"/>
      <c r="U37" s="134"/>
      <c r="V37" s="134"/>
      <c r="W37" s="134"/>
      <c r="X37" s="134"/>
      <c r="Y37" s="134"/>
      <c r="Z37" s="134"/>
    </row>
    <row r="38" spans="1:26" ht="16.5" customHeight="1">
      <c r="A38" s="578"/>
      <c r="B38" s="579"/>
      <c r="C38" s="579"/>
      <c r="D38" s="578"/>
      <c r="E38" s="579"/>
      <c r="F38" s="578"/>
      <c r="G38" s="579"/>
      <c r="H38" s="580"/>
      <c r="I38" s="580"/>
      <c r="J38" s="579"/>
      <c r="K38" s="588"/>
      <c r="L38" s="579"/>
      <c r="M38" s="582"/>
      <c r="N38" s="579"/>
      <c r="O38" s="584"/>
      <c r="P38" s="579"/>
      <c r="Q38" s="803"/>
      <c r="R38" s="803"/>
      <c r="S38" s="803"/>
      <c r="T38" s="134"/>
      <c r="U38" s="134"/>
      <c r="V38" s="134"/>
      <c r="W38" s="134"/>
      <c r="X38" s="134"/>
      <c r="Y38" s="134"/>
      <c r="Z38" s="134"/>
    </row>
    <row r="39" spans="1:26" ht="16.5" customHeight="1">
      <c r="A39" s="578"/>
      <c r="B39" s="579"/>
      <c r="C39" s="579"/>
      <c r="D39" s="578"/>
      <c r="E39" s="579"/>
      <c r="F39" s="578"/>
      <c r="G39" s="579"/>
      <c r="H39" s="580"/>
      <c r="I39" s="580"/>
      <c r="J39" s="579"/>
      <c r="K39" s="588"/>
      <c r="L39" s="579"/>
      <c r="M39" s="582"/>
      <c r="N39" s="579"/>
      <c r="O39" s="584"/>
      <c r="P39" s="579"/>
      <c r="Q39" s="803"/>
      <c r="R39" s="803"/>
      <c r="S39" s="803"/>
      <c r="T39" s="134"/>
      <c r="U39" s="134"/>
      <c r="V39" s="134"/>
      <c r="W39" s="134"/>
      <c r="X39" s="134"/>
      <c r="Y39" s="134"/>
      <c r="Z39" s="134"/>
    </row>
    <row r="40" spans="1:26" ht="16.5" customHeight="1">
      <c r="A40" s="578"/>
      <c r="B40" s="579"/>
      <c r="C40" s="579"/>
      <c r="D40" s="578"/>
      <c r="E40" s="579"/>
      <c r="F40" s="578"/>
      <c r="G40" s="579"/>
      <c r="H40" s="580"/>
      <c r="I40" s="580"/>
      <c r="J40" s="579"/>
      <c r="K40" s="588"/>
      <c r="L40" s="579"/>
      <c r="M40" s="582"/>
      <c r="N40" s="579"/>
      <c r="O40" s="584"/>
      <c r="P40" s="579"/>
      <c r="Q40" s="803"/>
      <c r="R40" s="803"/>
      <c r="S40" s="803"/>
      <c r="T40" s="134"/>
      <c r="U40" s="134"/>
      <c r="V40" s="134"/>
      <c r="W40" s="134"/>
      <c r="X40" s="134"/>
      <c r="Y40" s="134"/>
      <c r="Z40" s="134"/>
    </row>
    <row r="41" spans="1:26" ht="16.5" customHeight="1">
      <c r="A41" s="578"/>
      <c r="B41" s="579"/>
      <c r="C41" s="579"/>
      <c r="D41" s="578"/>
      <c r="E41" s="579"/>
      <c r="F41" s="578"/>
      <c r="G41" s="579"/>
      <c r="H41" s="580"/>
      <c r="I41" s="580"/>
      <c r="J41" s="579"/>
      <c r="K41" s="588"/>
      <c r="L41" s="579"/>
      <c r="M41" s="582"/>
      <c r="N41" s="579"/>
      <c r="O41" s="584"/>
      <c r="P41" s="579"/>
      <c r="Q41" s="803"/>
      <c r="R41" s="803"/>
      <c r="S41" s="803"/>
      <c r="T41" s="134"/>
      <c r="U41" s="134"/>
      <c r="V41" s="134"/>
      <c r="W41" s="134"/>
      <c r="X41" s="134"/>
      <c r="Y41" s="134"/>
      <c r="Z41" s="134"/>
    </row>
    <row r="42" spans="1:26" ht="16.5" customHeight="1">
      <c r="A42" s="578"/>
      <c r="B42" s="579"/>
      <c r="C42" s="579"/>
      <c r="D42" s="578"/>
      <c r="E42" s="579"/>
      <c r="F42" s="578"/>
      <c r="G42" s="579"/>
      <c r="H42" s="580"/>
      <c r="I42" s="580"/>
      <c r="J42" s="579"/>
      <c r="K42" s="588"/>
      <c r="L42" s="579"/>
      <c r="M42" s="582"/>
      <c r="N42" s="579"/>
      <c r="O42" s="584"/>
      <c r="P42" s="579"/>
      <c r="Q42" s="803"/>
      <c r="R42" s="803"/>
      <c r="S42" s="803"/>
      <c r="T42" s="134"/>
      <c r="U42" s="134"/>
      <c r="V42" s="134"/>
      <c r="W42" s="134"/>
      <c r="X42" s="134"/>
      <c r="Y42" s="134"/>
      <c r="Z42" s="134"/>
    </row>
    <row r="43" spans="1:26" ht="16.5" customHeight="1">
      <c r="A43" s="578"/>
      <c r="B43" s="579"/>
      <c r="C43" s="579"/>
      <c r="D43" s="578"/>
      <c r="E43" s="579"/>
      <c r="F43" s="578"/>
      <c r="G43" s="579"/>
      <c r="H43" s="580"/>
      <c r="I43" s="580"/>
      <c r="J43" s="579"/>
      <c r="K43" s="588"/>
      <c r="L43" s="579"/>
      <c r="M43" s="582"/>
      <c r="N43" s="579"/>
      <c r="O43" s="584"/>
      <c r="P43" s="579"/>
      <c r="Q43" s="803"/>
      <c r="R43" s="803"/>
      <c r="S43" s="803"/>
      <c r="T43" s="134"/>
      <c r="U43" s="134"/>
      <c r="V43" s="134"/>
      <c r="W43" s="134"/>
      <c r="X43" s="134"/>
      <c r="Y43" s="134"/>
      <c r="Z43" s="134"/>
    </row>
    <row r="44" spans="1:26" ht="16.5" customHeight="1">
      <c r="A44" s="578"/>
      <c r="B44" s="579"/>
      <c r="C44" s="579"/>
      <c r="D44" s="578"/>
      <c r="E44" s="579"/>
      <c r="F44" s="578"/>
      <c r="G44" s="579"/>
      <c r="H44" s="580"/>
      <c r="I44" s="580"/>
      <c r="J44" s="579"/>
      <c r="K44" s="588"/>
      <c r="L44" s="579"/>
      <c r="M44" s="582"/>
      <c r="N44" s="579"/>
      <c r="O44" s="584"/>
      <c r="P44" s="579"/>
      <c r="Q44" s="803"/>
      <c r="R44" s="803"/>
      <c r="S44" s="803"/>
      <c r="T44" s="134"/>
      <c r="U44" s="134"/>
      <c r="V44" s="134"/>
      <c r="W44" s="134"/>
      <c r="X44" s="134"/>
      <c r="Y44" s="134"/>
      <c r="Z44" s="134"/>
    </row>
    <row r="45" spans="1:26" ht="16.5" customHeight="1">
      <c r="A45" s="578"/>
      <c r="B45" s="579"/>
      <c r="C45" s="579"/>
      <c r="D45" s="578"/>
      <c r="E45" s="579"/>
      <c r="F45" s="578"/>
      <c r="G45" s="579"/>
      <c r="H45" s="580"/>
      <c r="I45" s="580"/>
      <c r="J45" s="579"/>
      <c r="K45" s="588"/>
      <c r="L45" s="579"/>
      <c r="M45" s="582"/>
      <c r="N45" s="579"/>
      <c r="O45" s="584"/>
      <c r="P45" s="579"/>
      <c r="Q45" s="803"/>
      <c r="R45" s="803"/>
      <c r="S45" s="803"/>
      <c r="T45" s="134"/>
      <c r="U45" s="134"/>
      <c r="V45" s="134"/>
      <c r="W45" s="134"/>
      <c r="X45" s="134"/>
      <c r="Y45" s="134"/>
      <c r="Z45" s="134"/>
    </row>
    <row r="46" spans="1:26" ht="16.5" customHeight="1">
      <c r="A46" s="578"/>
      <c r="B46" s="579"/>
      <c r="C46" s="579"/>
      <c r="D46" s="578"/>
      <c r="E46" s="579"/>
      <c r="F46" s="578"/>
      <c r="G46" s="579"/>
      <c r="H46" s="580"/>
      <c r="I46" s="580"/>
      <c r="J46" s="579"/>
      <c r="K46" s="588"/>
      <c r="L46" s="579"/>
      <c r="M46" s="582"/>
      <c r="N46" s="579"/>
      <c r="O46" s="584"/>
      <c r="P46" s="579"/>
      <c r="Q46" s="803"/>
      <c r="R46" s="803"/>
      <c r="S46" s="803"/>
      <c r="T46" s="134"/>
      <c r="U46" s="134"/>
      <c r="V46" s="134"/>
      <c r="W46" s="134"/>
      <c r="X46" s="134"/>
      <c r="Y46" s="134"/>
      <c r="Z46" s="134"/>
    </row>
    <row r="47" spans="1:26" ht="16.5" customHeight="1">
      <c r="A47" s="578"/>
      <c r="B47" s="579"/>
      <c r="C47" s="579"/>
      <c r="D47" s="578"/>
      <c r="E47" s="579"/>
      <c r="F47" s="578"/>
      <c r="G47" s="579"/>
      <c r="H47" s="580"/>
      <c r="I47" s="580"/>
      <c r="J47" s="579"/>
      <c r="K47" s="588"/>
      <c r="L47" s="579"/>
      <c r="M47" s="582"/>
      <c r="N47" s="579"/>
      <c r="O47" s="584"/>
      <c r="P47" s="579"/>
      <c r="Q47" s="803"/>
      <c r="R47" s="803"/>
      <c r="S47" s="803"/>
      <c r="T47" s="134"/>
      <c r="U47" s="134"/>
      <c r="V47" s="134"/>
      <c r="W47" s="134"/>
      <c r="X47" s="134"/>
      <c r="Y47" s="134"/>
      <c r="Z47" s="134"/>
    </row>
    <row r="48" spans="1:26" ht="16.5" customHeight="1">
      <c r="A48" s="578"/>
      <c r="B48" s="579"/>
      <c r="C48" s="579"/>
      <c r="D48" s="578"/>
      <c r="E48" s="579"/>
      <c r="F48" s="578"/>
      <c r="G48" s="579"/>
      <c r="H48" s="580"/>
      <c r="I48" s="580"/>
      <c r="J48" s="579"/>
      <c r="K48" s="588"/>
      <c r="L48" s="579"/>
      <c r="M48" s="582"/>
      <c r="N48" s="579"/>
      <c r="O48" s="584"/>
      <c r="P48" s="579"/>
      <c r="Q48" s="803"/>
      <c r="R48" s="803"/>
      <c r="S48" s="803"/>
      <c r="T48" s="134"/>
      <c r="U48" s="134"/>
      <c r="V48" s="134"/>
      <c r="W48" s="134"/>
      <c r="X48" s="134"/>
      <c r="Y48" s="134"/>
      <c r="Z48" s="134"/>
    </row>
    <row r="49" spans="1:26" ht="16.5" customHeight="1">
      <c r="A49" s="578"/>
      <c r="B49" s="579"/>
      <c r="C49" s="579"/>
      <c r="D49" s="578"/>
      <c r="E49" s="579"/>
      <c r="F49" s="578"/>
      <c r="G49" s="579"/>
      <c r="H49" s="580"/>
      <c r="I49" s="580"/>
      <c r="J49" s="579"/>
      <c r="K49" s="588"/>
      <c r="L49" s="579"/>
      <c r="M49" s="582"/>
      <c r="N49" s="579"/>
      <c r="O49" s="584"/>
      <c r="P49" s="579"/>
      <c r="Q49" s="803"/>
      <c r="R49" s="803"/>
      <c r="S49" s="803"/>
      <c r="T49" s="134"/>
      <c r="U49" s="134"/>
      <c r="V49" s="134"/>
      <c r="W49" s="134"/>
      <c r="X49" s="134"/>
      <c r="Y49" s="134"/>
      <c r="Z49" s="134"/>
    </row>
    <row r="50" spans="1:26" ht="16.5" customHeight="1">
      <c r="A50" s="578"/>
      <c r="B50" s="579"/>
      <c r="C50" s="579"/>
      <c r="D50" s="578"/>
      <c r="E50" s="579"/>
      <c r="F50" s="578"/>
      <c r="G50" s="579"/>
      <c r="H50" s="580"/>
      <c r="I50" s="580"/>
      <c r="J50" s="579"/>
      <c r="K50" s="588"/>
      <c r="L50" s="579"/>
      <c r="M50" s="582"/>
      <c r="N50" s="579"/>
      <c r="O50" s="584"/>
      <c r="P50" s="579"/>
      <c r="Q50" s="803"/>
      <c r="R50" s="803"/>
      <c r="S50" s="803"/>
      <c r="T50" s="134"/>
      <c r="U50" s="134"/>
      <c r="V50" s="134"/>
      <c r="W50" s="134"/>
      <c r="X50" s="134"/>
      <c r="Y50" s="134"/>
      <c r="Z50" s="134"/>
    </row>
    <row r="51" spans="1:26" ht="16.5" customHeight="1">
      <c r="A51" s="578"/>
      <c r="B51" s="579"/>
      <c r="C51" s="579"/>
      <c r="D51" s="578"/>
      <c r="E51" s="579"/>
      <c r="F51" s="578"/>
      <c r="G51" s="579"/>
      <c r="H51" s="580"/>
      <c r="I51" s="580"/>
      <c r="J51" s="579"/>
      <c r="K51" s="588"/>
      <c r="L51" s="579"/>
      <c r="M51" s="582"/>
      <c r="N51" s="579"/>
      <c r="O51" s="584"/>
      <c r="P51" s="579"/>
      <c r="Q51" s="803"/>
      <c r="R51" s="803"/>
      <c r="S51" s="803"/>
      <c r="T51" s="134"/>
      <c r="U51" s="134"/>
      <c r="V51" s="134"/>
      <c r="W51" s="134"/>
      <c r="X51" s="134"/>
      <c r="Y51" s="134"/>
      <c r="Z51" s="134"/>
    </row>
    <row r="52" spans="1:26" ht="16.5" customHeight="1">
      <c r="A52" s="578"/>
      <c r="B52" s="579"/>
      <c r="C52" s="579"/>
      <c r="D52" s="578"/>
      <c r="E52" s="579"/>
      <c r="F52" s="578"/>
      <c r="G52" s="579"/>
      <c r="H52" s="580"/>
      <c r="I52" s="580"/>
      <c r="J52" s="579"/>
      <c r="K52" s="588"/>
      <c r="L52" s="579"/>
      <c r="M52" s="582"/>
      <c r="N52" s="579"/>
      <c r="O52" s="584"/>
      <c r="P52" s="579"/>
      <c r="Q52" s="803"/>
      <c r="R52" s="803"/>
      <c r="S52" s="803"/>
      <c r="T52" s="134"/>
      <c r="U52" s="134"/>
      <c r="V52" s="134"/>
      <c r="W52" s="134"/>
      <c r="X52" s="134"/>
      <c r="Y52" s="134"/>
      <c r="Z52" s="134"/>
    </row>
    <row r="53" spans="1:26" ht="16.5" customHeight="1">
      <c r="A53" s="578"/>
      <c r="B53" s="579"/>
      <c r="C53" s="579"/>
      <c r="D53" s="578"/>
      <c r="E53" s="579"/>
      <c r="F53" s="578"/>
      <c r="G53" s="579"/>
      <c r="H53" s="580"/>
      <c r="I53" s="580"/>
      <c r="J53" s="579"/>
      <c r="K53" s="588"/>
      <c r="L53" s="579"/>
      <c r="M53" s="582"/>
      <c r="N53" s="579"/>
      <c r="O53" s="584"/>
      <c r="P53" s="579"/>
      <c r="Q53" s="803"/>
      <c r="R53" s="803"/>
      <c r="S53" s="803"/>
      <c r="T53" s="134"/>
      <c r="U53" s="134"/>
      <c r="V53" s="134"/>
      <c r="W53" s="134"/>
      <c r="X53" s="134"/>
      <c r="Y53" s="134"/>
      <c r="Z53" s="134"/>
    </row>
    <row r="54" spans="1:26" ht="16.5" customHeight="1">
      <c r="A54" s="578"/>
      <c r="B54" s="579"/>
      <c r="C54" s="579"/>
      <c r="D54" s="578"/>
      <c r="E54" s="579"/>
      <c r="F54" s="578"/>
      <c r="G54" s="579"/>
      <c r="H54" s="580"/>
      <c r="I54" s="580"/>
      <c r="J54" s="579"/>
      <c r="K54" s="588"/>
      <c r="L54" s="579"/>
      <c r="M54" s="582"/>
      <c r="N54" s="579"/>
      <c r="O54" s="584"/>
      <c r="P54" s="579"/>
      <c r="Q54" s="803"/>
      <c r="R54" s="803"/>
      <c r="S54" s="803"/>
      <c r="T54" s="134"/>
      <c r="U54" s="134"/>
      <c r="V54" s="134"/>
      <c r="W54" s="134"/>
      <c r="X54" s="134"/>
      <c r="Y54" s="134"/>
      <c r="Z54" s="134"/>
    </row>
    <row r="55" spans="1:26" ht="16.5" customHeight="1">
      <c r="A55" s="578"/>
      <c r="B55" s="579"/>
      <c r="C55" s="579"/>
      <c r="D55" s="578"/>
      <c r="E55" s="579"/>
      <c r="F55" s="578"/>
      <c r="G55" s="579"/>
      <c r="H55" s="580"/>
      <c r="I55" s="580"/>
      <c r="J55" s="579"/>
      <c r="K55" s="588"/>
      <c r="L55" s="579"/>
      <c r="M55" s="582"/>
      <c r="N55" s="579"/>
      <c r="O55" s="584"/>
      <c r="P55" s="579"/>
      <c r="Q55" s="803"/>
      <c r="R55" s="803"/>
      <c r="S55" s="803"/>
      <c r="T55" s="134"/>
      <c r="U55" s="134"/>
      <c r="V55" s="134"/>
      <c r="W55" s="134"/>
      <c r="X55" s="134"/>
      <c r="Y55" s="134"/>
      <c r="Z55" s="134"/>
    </row>
    <row r="56" spans="1:26" ht="16.5" customHeight="1">
      <c r="A56" s="578"/>
      <c r="B56" s="579"/>
      <c r="C56" s="579"/>
      <c r="D56" s="578"/>
      <c r="E56" s="579"/>
      <c r="F56" s="578"/>
      <c r="G56" s="579"/>
      <c r="H56" s="580"/>
      <c r="I56" s="580"/>
      <c r="J56" s="579"/>
      <c r="K56" s="588"/>
      <c r="L56" s="579"/>
      <c r="M56" s="582"/>
      <c r="N56" s="579"/>
      <c r="O56" s="584"/>
      <c r="P56" s="579"/>
      <c r="Q56" s="803"/>
      <c r="R56" s="803"/>
      <c r="S56" s="803"/>
      <c r="T56" s="134"/>
      <c r="U56" s="134"/>
      <c r="V56" s="134"/>
      <c r="W56" s="134"/>
      <c r="X56" s="134"/>
      <c r="Y56" s="134"/>
      <c r="Z56" s="134"/>
    </row>
    <row r="57" spans="1:26" ht="16.5" customHeight="1">
      <c r="A57" s="578"/>
      <c r="B57" s="579"/>
      <c r="C57" s="579"/>
      <c r="D57" s="578"/>
      <c r="E57" s="579"/>
      <c r="F57" s="578"/>
      <c r="G57" s="579"/>
      <c r="H57" s="580"/>
      <c r="I57" s="580"/>
      <c r="J57" s="579"/>
      <c r="K57" s="588"/>
      <c r="L57" s="579"/>
      <c r="M57" s="582"/>
      <c r="N57" s="579"/>
      <c r="O57" s="584"/>
      <c r="P57" s="579"/>
      <c r="Q57" s="803"/>
      <c r="R57" s="803"/>
      <c r="S57" s="803"/>
      <c r="T57" s="134"/>
      <c r="U57" s="134"/>
      <c r="V57" s="134"/>
      <c r="W57" s="134"/>
      <c r="X57" s="134"/>
      <c r="Y57" s="134"/>
      <c r="Z57" s="134"/>
    </row>
    <row r="58" spans="1:26" ht="16.5" customHeight="1">
      <c r="A58" s="578"/>
      <c r="B58" s="579"/>
      <c r="C58" s="579"/>
      <c r="D58" s="578"/>
      <c r="E58" s="579"/>
      <c r="F58" s="578"/>
      <c r="G58" s="579"/>
      <c r="H58" s="580"/>
      <c r="I58" s="580"/>
      <c r="J58" s="579"/>
      <c r="K58" s="588"/>
      <c r="L58" s="579"/>
      <c r="M58" s="582"/>
      <c r="N58" s="579"/>
      <c r="O58" s="584"/>
      <c r="P58" s="579"/>
      <c r="Q58" s="803"/>
      <c r="R58" s="803"/>
      <c r="S58" s="803"/>
      <c r="T58" s="134"/>
      <c r="U58" s="134"/>
      <c r="V58" s="134"/>
      <c r="W58" s="134"/>
      <c r="X58" s="134"/>
      <c r="Y58" s="134"/>
      <c r="Z58" s="134"/>
    </row>
    <row r="59" spans="1:26" ht="16.5" customHeight="1">
      <c r="A59" s="578"/>
      <c r="B59" s="579"/>
      <c r="C59" s="579"/>
      <c r="D59" s="578"/>
      <c r="E59" s="579"/>
      <c r="F59" s="578"/>
      <c r="G59" s="579"/>
      <c r="H59" s="580"/>
      <c r="I59" s="580"/>
      <c r="J59" s="579"/>
      <c r="K59" s="588"/>
      <c r="L59" s="579"/>
      <c r="M59" s="582"/>
      <c r="N59" s="579"/>
      <c r="O59" s="584"/>
      <c r="P59" s="579"/>
      <c r="Q59" s="803"/>
      <c r="R59" s="803"/>
      <c r="S59" s="803"/>
      <c r="T59" s="134"/>
      <c r="U59" s="134"/>
      <c r="V59" s="134"/>
      <c r="W59" s="134"/>
      <c r="X59" s="134"/>
      <c r="Y59" s="134"/>
      <c r="Z59" s="134"/>
    </row>
    <row r="60" spans="1:26" ht="16.5" customHeight="1">
      <c r="A60" s="578"/>
      <c r="B60" s="579"/>
      <c r="C60" s="579"/>
      <c r="D60" s="578"/>
      <c r="E60" s="579"/>
      <c r="F60" s="578"/>
      <c r="G60" s="579"/>
      <c r="H60" s="580"/>
      <c r="I60" s="580"/>
      <c r="J60" s="579"/>
      <c r="K60" s="588"/>
      <c r="L60" s="579"/>
      <c r="M60" s="582"/>
      <c r="N60" s="579"/>
      <c r="O60" s="584"/>
      <c r="P60" s="579"/>
      <c r="Q60" s="803"/>
      <c r="R60" s="803"/>
      <c r="S60" s="803"/>
      <c r="T60" s="134"/>
      <c r="U60" s="134"/>
      <c r="V60" s="134"/>
      <c r="W60" s="134"/>
      <c r="X60" s="134"/>
      <c r="Y60" s="134"/>
      <c r="Z60" s="134"/>
    </row>
    <row r="61" spans="1:26" ht="16.5" customHeight="1">
      <c r="A61" s="578"/>
      <c r="B61" s="579"/>
      <c r="C61" s="579"/>
      <c r="D61" s="578"/>
      <c r="E61" s="579"/>
      <c r="F61" s="578"/>
      <c r="G61" s="579"/>
      <c r="H61" s="580"/>
      <c r="I61" s="580"/>
      <c r="J61" s="579"/>
      <c r="K61" s="588"/>
      <c r="L61" s="579"/>
      <c r="M61" s="582"/>
      <c r="N61" s="579"/>
      <c r="O61" s="584"/>
      <c r="P61" s="579"/>
      <c r="Q61" s="803"/>
      <c r="R61" s="803"/>
      <c r="S61" s="803"/>
      <c r="T61" s="134"/>
      <c r="U61" s="134"/>
      <c r="V61" s="134"/>
      <c r="W61" s="134"/>
      <c r="X61" s="134"/>
      <c r="Y61" s="134"/>
      <c r="Z61" s="134"/>
    </row>
    <row r="62" spans="1:26" ht="16.5" customHeight="1">
      <c r="A62" s="578"/>
      <c r="B62" s="579"/>
      <c r="C62" s="579"/>
      <c r="D62" s="578"/>
      <c r="E62" s="579"/>
      <c r="F62" s="578"/>
      <c r="G62" s="579"/>
      <c r="H62" s="580"/>
      <c r="I62" s="580"/>
      <c r="J62" s="579"/>
      <c r="K62" s="588"/>
      <c r="L62" s="579"/>
      <c r="M62" s="582"/>
      <c r="N62" s="579"/>
      <c r="O62" s="584"/>
      <c r="P62" s="579"/>
      <c r="Q62" s="803"/>
      <c r="R62" s="803"/>
      <c r="S62" s="803"/>
      <c r="T62" s="134"/>
      <c r="U62" s="134"/>
      <c r="V62" s="134"/>
      <c r="W62" s="134"/>
      <c r="X62" s="134"/>
      <c r="Y62" s="134"/>
      <c r="Z62" s="134"/>
    </row>
    <row r="63" spans="1:26" ht="16.5" customHeight="1">
      <c r="A63" s="578"/>
      <c r="B63" s="579"/>
      <c r="C63" s="579"/>
      <c r="D63" s="578"/>
      <c r="E63" s="579"/>
      <c r="F63" s="578"/>
      <c r="G63" s="579"/>
      <c r="H63" s="580"/>
      <c r="I63" s="580"/>
      <c r="J63" s="579"/>
      <c r="K63" s="588"/>
      <c r="L63" s="579"/>
      <c r="M63" s="582"/>
      <c r="N63" s="579"/>
      <c r="O63" s="584"/>
      <c r="P63" s="579"/>
      <c r="Q63" s="803"/>
      <c r="R63" s="803"/>
      <c r="S63" s="803"/>
      <c r="T63" s="134"/>
      <c r="U63" s="134"/>
      <c r="V63" s="134"/>
      <c r="W63" s="134"/>
      <c r="X63" s="134"/>
      <c r="Y63" s="134"/>
      <c r="Z63" s="134"/>
    </row>
    <row r="64" spans="1:26" ht="16.5" customHeight="1">
      <c r="A64" s="578"/>
      <c r="B64" s="579"/>
      <c r="C64" s="579"/>
      <c r="D64" s="578"/>
      <c r="E64" s="579"/>
      <c r="F64" s="578"/>
      <c r="G64" s="579"/>
      <c r="H64" s="580"/>
      <c r="I64" s="580"/>
      <c r="J64" s="579"/>
      <c r="K64" s="588"/>
      <c r="L64" s="579"/>
      <c r="M64" s="582"/>
      <c r="N64" s="579"/>
      <c r="O64" s="584"/>
      <c r="P64" s="579"/>
      <c r="Q64" s="803"/>
      <c r="R64" s="803"/>
      <c r="S64" s="803"/>
      <c r="T64" s="134"/>
      <c r="U64" s="134"/>
      <c r="V64" s="134"/>
      <c r="W64" s="134"/>
      <c r="X64" s="134"/>
      <c r="Y64" s="134"/>
      <c r="Z64" s="134"/>
    </row>
    <row r="65" spans="1:26" ht="16.5" customHeight="1">
      <c r="A65" s="578"/>
      <c r="B65" s="579"/>
      <c r="C65" s="579"/>
      <c r="D65" s="578"/>
      <c r="E65" s="579"/>
      <c r="F65" s="578"/>
      <c r="G65" s="579"/>
      <c r="H65" s="580"/>
      <c r="I65" s="580"/>
      <c r="J65" s="579"/>
      <c r="K65" s="588"/>
      <c r="L65" s="579"/>
      <c r="M65" s="582"/>
      <c r="N65" s="579"/>
      <c r="O65" s="584"/>
      <c r="P65" s="579"/>
      <c r="Q65" s="803"/>
      <c r="R65" s="803"/>
      <c r="S65" s="803"/>
      <c r="T65" s="134"/>
      <c r="U65" s="134"/>
      <c r="V65" s="134"/>
      <c r="W65" s="134"/>
      <c r="X65" s="134"/>
      <c r="Y65" s="134"/>
      <c r="Z65" s="134"/>
    </row>
    <row r="66" spans="1:26" ht="16.5" customHeight="1">
      <c r="A66" s="578"/>
      <c r="B66" s="579"/>
      <c r="C66" s="579"/>
      <c r="D66" s="578"/>
      <c r="E66" s="579"/>
      <c r="F66" s="578"/>
      <c r="G66" s="579"/>
      <c r="H66" s="580"/>
      <c r="I66" s="580"/>
      <c r="J66" s="579"/>
      <c r="K66" s="588"/>
      <c r="L66" s="579"/>
      <c r="M66" s="582"/>
      <c r="N66" s="579"/>
      <c r="O66" s="584"/>
      <c r="P66" s="579"/>
      <c r="Q66" s="803"/>
      <c r="R66" s="803"/>
      <c r="S66" s="803"/>
      <c r="T66" s="134"/>
      <c r="U66" s="134"/>
      <c r="V66" s="134"/>
      <c r="W66" s="134"/>
      <c r="X66" s="134"/>
      <c r="Y66" s="134"/>
      <c r="Z66" s="134"/>
    </row>
    <row r="67" spans="1:26" ht="16.5" customHeight="1">
      <c r="A67" s="578"/>
      <c r="B67" s="579"/>
      <c r="C67" s="579"/>
      <c r="D67" s="578"/>
      <c r="E67" s="579"/>
      <c r="F67" s="578"/>
      <c r="G67" s="579"/>
      <c r="H67" s="580"/>
      <c r="I67" s="580"/>
      <c r="J67" s="579"/>
      <c r="K67" s="588"/>
      <c r="L67" s="579"/>
      <c r="M67" s="582"/>
      <c r="N67" s="579"/>
      <c r="O67" s="584"/>
      <c r="P67" s="579"/>
      <c r="Q67" s="803"/>
      <c r="R67" s="803"/>
      <c r="S67" s="803"/>
      <c r="T67" s="134"/>
      <c r="U67" s="134"/>
      <c r="V67" s="134"/>
      <c r="W67" s="134"/>
      <c r="X67" s="134"/>
      <c r="Y67" s="134"/>
      <c r="Z67" s="134"/>
    </row>
    <row r="68" spans="1:26" ht="16.5" customHeight="1">
      <c r="A68" s="578"/>
      <c r="B68" s="579"/>
      <c r="C68" s="579"/>
      <c r="D68" s="578"/>
      <c r="E68" s="579"/>
      <c r="F68" s="578"/>
      <c r="G68" s="579"/>
      <c r="H68" s="580"/>
      <c r="I68" s="580"/>
      <c r="J68" s="579"/>
      <c r="K68" s="588"/>
      <c r="L68" s="579"/>
      <c r="M68" s="582"/>
      <c r="N68" s="579"/>
      <c r="O68" s="584"/>
      <c r="P68" s="579"/>
      <c r="Q68" s="803"/>
      <c r="R68" s="803"/>
      <c r="S68" s="803"/>
      <c r="T68" s="134"/>
      <c r="U68" s="134"/>
      <c r="V68" s="134"/>
      <c r="W68" s="134"/>
      <c r="X68" s="134"/>
      <c r="Y68" s="134"/>
      <c r="Z68" s="134"/>
    </row>
    <row r="69" spans="1:26" ht="16.5" customHeight="1">
      <c r="A69" s="578"/>
      <c r="B69" s="579"/>
      <c r="C69" s="579"/>
      <c r="D69" s="578"/>
      <c r="E69" s="579"/>
      <c r="F69" s="578"/>
      <c r="G69" s="579"/>
      <c r="H69" s="580"/>
      <c r="I69" s="580"/>
      <c r="J69" s="579"/>
      <c r="K69" s="588"/>
      <c r="L69" s="579"/>
      <c r="M69" s="582"/>
      <c r="N69" s="579"/>
      <c r="O69" s="584"/>
      <c r="P69" s="579"/>
      <c r="Q69" s="803"/>
      <c r="R69" s="803"/>
      <c r="S69" s="803"/>
      <c r="T69" s="134"/>
      <c r="U69" s="134"/>
      <c r="V69" s="134"/>
      <c r="W69" s="134"/>
      <c r="X69" s="134"/>
      <c r="Y69" s="134"/>
      <c r="Z69" s="134"/>
    </row>
    <row r="70" spans="1:26" ht="16.5" customHeight="1">
      <c r="A70" s="578"/>
      <c r="B70" s="579"/>
      <c r="C70" s="579"/>
      <c r="D70" s="578"/>
      <c r="E70" s="579"/>
      <c r="F70" s="578"/>
      <c r="G70" s="579"/>
      <c r="H70" s="580"/>
      <c r="I70" s="580"/>
      <c r="J70" s="579"/>
      <c r="K70" s="588"/>
      <c r="L70" s="579"/>
      <c r="M70" s="582"/>
      <c r="N70" s="579"/>
      <c r="O70" s="584"/>
      <c r="P70" s="579"/>
      <c r="Q70" s="803"/>
      <c r="R70" s="803"/>
      <c r="S70" s="803"/>
      <c r="T70" s="134"/>
      <c r="U70" s="134"/>
      <c r="V70" s="134"/>
      <c r="W70" s="134"/>
      <c r="X70" s="134"/>
      <c r="Y70" s="134"/>
      <c r="Z70" s="134"/>
    </row>
    <row r="71" spans="1:26" ht="16.5" customHeight="1">
      <c r="A71" s="578"/>
      <c r="B71" s="579"/>
      <c r="C71" s="579"/>
      <c r="D71" s="578"/>
      <c r="E71" s="579"/>
      <c r="F71" s="578"/>
      <c r="G71" s="579"/>
      <c r="H71" s="580"/>
      <c r="I71" s="580"/>
      <c r="J71" s="579"/>
      <c r="K71" s="588"/>
      <c r="L71" s="579"/>
      <c r="M71" s="582"/>
      <c r="N71" s="579"/>
      <c r="O71" s="584"/>
      <c r="P71" s="579"/>
      <c r="Q71" s="803"/>
      <c r="R71" s="803"/>
      <c r="S71" s="803"/>
      <c r="T71" s="134"/>
      <c r="U71" s="134"/>
      <c r="V71" s="134"/>
      <c r="W71" s="134"/>
      <c r="X71" s="134"/>
      <c r="Y71" s="134"/>
      <c r="Z71" s="134"/>
    </row>
    <row r="72" spans="1:26" ht="16.5" customHeight="1">
      <c r="A72" s="578"/>
      <c r="B72" s="579"/>
      <c r="C72" s="579"/>
      <c r="D72" s="578"/>
      <c r="E72" s="579"/>
      <c r="F72" s="578"/>
      <c r="G72" s="579"/>
      <c r="H72" s="580"/>
      <c r="I72" s="580"/>
      <c r="J72" s="579"/>
      <c r="K72" s="588"/>
      <c r="L72" s="579"/>
      <c r="M72" s="582"/>
      <c r="N72" s="579"/>
      <c r="O72" s="584"/>
      <c r="P72" s="579"/>
      <c r="Q72" s="803"/>
      <c r="R72" s="803"/>
      <c r="S72" s="803"/>
      <c r="T72" s="134"/>
      <c r="U72" s="134"/>
      <c r="V72" s="134"/>
      <c r="W72" s="134"/>
      <c r="X72" s="134"/>
      <c r="Y72" s="134"/>
      <c r="Z72" s="134"/>
    </row>
    <row r="73" spans="1:26" ht="16.5" customHeight="1">
      <c r="A73" s="578"/>
      <c r="B73" s="579"/>
      <c r="C73" s="579"/>
      <c r="D73" s="578"/>
      <c r="E73" s="579"/>
      <c r="F73" s="578"/>
      <c r="G73" s="579"/>
      <c r="H73" s="580"/>
      <c r="I73" s="580"/>
      <c r="J73" s="579"/>
      <c r="K73" s="588"/>
      <c r="L73" s="579"/>
      <c r="M73" s="582"/>
      <c r="N73" s="579"/>
      <c r="O73" s="584"/>
      <c r="P73" s="579"/>
      <c r="Q73" s="803"/>
      <c r="R73" s="803"/>
      <c r="S73" s="803"/>
      <c r="T73" s="134"/>
      <c r="U73" s="134"/>
      <c r="V73" s="134"/>
      <c r="W73" s="134"/>
      <c r="X73" s="134"/>
      <c r="Y73" s="134"/>
      <c r="Z73" s="134"/>
    </row>
    <row r="74" spans="1:26" ht="16.5" customHeight="1">
      <c r="A74" s="578"/>
      <c r="B74" s="579"/>
      <c r="C74" s="579"/>
      <c r="D74" s="578"/>
      <c r="E74" s="579"/>
      <c r="F74" s="578"/>
      <c r="G74" s="579"/>
      <c r="H74" s="580"/>
      <c r="I74" s="580"/>
      <c r="J74" s="579"/>
      <c r="K74" s="588"/>
      <c r="L74" s="579"/>
      <c r="M74" s="582"/>
      <c r="N74" s="579"/>
      <c r="O74" s="584"/>
      <c r="P74" s="579"/>
      <c r="Q74" s="803"/>
      <c r="R74" s="803"/>
      <c r="S74" s="803"/>
      <c r="T74" s="134"/>
      <c r="U74" s="134"/>
      <c r="V74" s="134"/>
      <c r="W74" s="134"/>
      <c r="X74" s="134"/>
      <c r="Y74" s="134"/>
      <c r="Z74" s="134"/>
    </row>
    <row r="75" spans="1:26" ht="16.5" customHeight="1">
      <c r="A75" s="578"/>
      <c r="B75" s="579"/>
      <c r="C75" s="579"/>
      <c r="D75" s="578"/>
      <c r="E75" s="579"/>
      <c r="F75" s="578"/>
      <c r="G75" s="579"/>
      <c r="H75" s="580"/>
      <c r="I75" s="580"/>
      <c r="J75" s="579"/>
      <c r="K75" s="588"/>
      <c r="L75" s="579"/>
      <c r="M75" s="582"/>
      <c r="N75" s="579"/>
      <c r="O75" s="584"/>
      <c r="P75" s="579"/>
      <c r="Q75" s="803"/>
      <c r="R75" s="803"/>
      <c r="S75" s="803"/>
      <c r="T75" s="134"/>
      <c r="U75" s="134"/>
      <c r="V75" s="134"/>
      <c r="W75" s="134"/>
      <c r="X75" s="134"/>
      <c r="Y75" s="134"/>
      <c r="Z75" s="134"/>
    </row>
    <row r="76" spans="1:26" ht="16.5" customHeight="1">
      <c r="A76" s="578"/>
      <c r="B76" s="579"/>
      <c r="C76" s="579"/>
      <c r="D76" s="578"/>
      <c r="E76" s="579"/>
      <c r="F76" s="578"/>
      <c r="G76" s="579"/>
      <c r="H76" s="580"/>
      <c r="I76" s="580"/>
      <c r="J76" s="579"/>
      <c r="K76" s="588"/>
      <c r="L76" s="579"/>
      <c r="M76" s="582"/>
      <c r="N76" s="579"/>
      <c r="O76" s="584"/>
      <c r="P76" s="579"/>
      <c r="Q76" s="803"/>
      <c r="R76" s="803"/>
      <c r="S76" s="803"/>
      <c r="T76" s="134"/>
      <c r="U76" s="134"/>
      <c r="V76" s="134"/>
      <c r="W76" s="134"/>
      <c r="X76" s="134"/>
      <c r="Y76" s="134"/>
      <c r="Z76" s="134"/>
    </row>
    <row r="77" spans="1:26" ht="16.5" customHeight="1">
      <c r="A77" s="578"/>
      <c r="B77" s="579"/>
      <c r="C77" s="579"/>
      <c r="D77" s="578"/>
      <c r="E77" s="579"/>
      <c r="F77" s="578"/>
      <c r="G77" s="579"/>
      <c r="H77" s="580"/>
      <c r="I77" s="580"/>
      <c r="J77" s="579"/>
      <c r="K77" s="588"/>
      <c r="L77" s="579"/>
      <c r="M77" s="582"/>
      <c r="N77" s="579"/>
      <c r="O77" s="584"/>
      <c r="P77" s="579"/>
      <c r="Q77" s="803"/>
      <c r="R77" s="803"/>
      <c r="S77" s="803"/>
      <c r="T77" s="134"/>
      <c r="U77" s="134"/>
      <c r="V77" s="134"/>
      <c r="W77" s="134"/>
      <c r="X77" s="134"/>
      <c r="Y77" s="134"/>
      <c r="Z77" s="134"/>
    </row>
    <row r="78" spans="1:26" ht="16.5" customHeight="1">
      <c r="A78" s="578"/>
      <c r="B78" s="579"/>
      <c r="C78" s="579"/>
      <c r="D78" s="578"/>
      <c r="E78" s="579"/>
      <c r="F78" s="578"/>
      <c r="G78" s="579"/>
      <c r="H78" s="580"/>
      <c r="I78" s="580"/>
      <c r="J78" s="579"/>
      <c r="K78" s="588"/>
      <c r="L78" s="579"/>
      <c r="M78" s="582"/>
      <c r="N78" s="579"/>
      <c r="O78" s="584"/>
      <c r="P78" s="579"/>
      <c r="Q78" s="803"/>
      <c r="R78" s="803"/>
      <c r="S78" s="803"/>
      <c r="T78" s="134"/>
      <c r="U78" s="134"/>
      <c r="V78" s="134"/>
      <c r="W78" s="134"/>
      <c r="X78" s="134"/>
      <c r="Y78" s="134"/>
      <c r="Z78" s="134"/>
    </row>
    <row r="79" spans="1:26" ht="16.5" customHeight="1">
      <c r="A79" s="578"/>
      <c r="B79" s="579"/>
      <c r="C79" s="579"/>
      <c r="D79" s="578"/>
      <c r="E79" s="579"/>
      <c r="F79" s="578"/>
      <c r="G79" s="579"/>
      <c r="H79" s="580"/>
      <c r="I79" s="580"/>
      <c r="J79" s="579"/>
      <c r="K79" s="588"/>
      <c r="L79" s="579"/>
      <c r="M79" s="582"/>
      <c r="N79" s="579"/>
      <c r="O79" s="584"/>
      <c r="P79" s="579"/>
      <c r="Q79" s="803"/>
      <c r="R79" s="803"/>
      <c r="S79" s="803"/>
      <c r="T79" s="134"/>
      <c r="U79" s="134"/>
      <c r="V79" s="134"/>
      <c r="W79" s="134"/>
      <c r="X79" s="134"/>
      <c r="Y79" s="134"/>
      <c r="Z79" s="134"/>
    </row>
    <row r="80" spans="1:26" ht="16.5" customHeight="1">
      <c r="A80" s="578"/>
      <c r="B80" s="579"/>
      <c r="C80" s="579"/>
      <c r="D80" s="578"/>
      <c r="E80" s="579"/>
      <c r="F80" s="578"/>
      <c r="G80" s="579"/>
      <c r="H80" s="580"/>
      <c r="I80" s="580"/>
      <c r="J80" s="579"/>
      <c r="K80" s="588"/>
      <c r="L80" s="579"/>
      <c r="M80" s="582"/>
      <c r="N80" s="579"/>
      <c r="O80" s="584"/>
      <c r="P80" s="579"/>
      <c r="Q80" s="803"/>
      <c r="R80" s="803"/>
      <c r="S80" s="803"/>
      <c r="T80" s="134"/>
      <c r="U80" s="134"/>
      <c r="V80" s="134"/>
      <c r="W80" s="134"/>
      <c r="X80" s="134"/>
      <c r="Y80" s="134"/>
      <c r="Z80" s="134"/>
    </row>
    <row r="81" spans="1:26" ht="16.5" customHeight="1">
      <c r="A81" s="578"/>
      <c r="B81" s="579"/>
      <c r="C81" s="579"/>
      <c r="D81" s="578"/>
      <c r="E81" s="579"/>
      <c r="F81" s="578"/>
      <c r="G81" s="579"/>
      <c r="H81" s="580"/>
      <c r="I81" s="580"/>
      <c r="J81" s="579"/>
      <c r="K81" s="588"/>
      <c r="L81" s="579"/>
      <c r="M81" s="582"/>
      <c r="N81" s="579"/>
      <c r="O81" s="584"/>
      <c r="P81" s="579"/>
      <c r="Q81" s="803"/>
      <c r="R81" s="803"/>
      <c r="S81" s="803"/>
      <c r="T81" s="134"/>
      <c r="U81" s="134"/>
      <c r="V81" s="134"/>
      <c r="W81" s="134"/>
      <c r="X81" s="134"/>
      <c r="Y81" s="134"/>
      <c r="Z81" s="134"/>
    </row>
    <row r="82" spans="1:26" ht="16.5" customHeight="1">
      <c r="A82" s="578"/>
      <c r="B82" s="579"/>
      <c r="C82" s="579"/>
      <c r="D82" s="578"/>
      <c r="E82" s="579"/>
      <c r="F82" s="578"/>
      <c r="G82" s="579"/>
      <c r="H82" s="580"/>
      <c r="I82" s="580"/>
      <c r="J82" s="579"/>
      <c r="K82" s="588"/>
      <c r="L82" s="579"/>
      <c r="M82" s="582"/>
      <c r="N82" s="579"/>
      <c r="O82" s="584"/>
      <c r="P82" s="579"/>
      <c r="Q82" s="803"/>
      <c r="R82" s="803"/>
      <c r="S82" s="803"/>
      <c r="T82" s="134"/>
      <c r="U82" s="134"/>
      <c r="V82" s="134"/>
      <c r="W82" s="134"/>
      <c r="X82" s="134"/>
      <c r="Y82" s="134"/>
      <c r="Z82" s="134"/>
    </row>
    <row r="83" spans="1:26" ht="16.5" customHeight="1">
      <c r="A83" s="578"/>
      <c r="B83" s="579"/>
      <c r="C83" s="579"/>
      <c r="D83" s="578"/>
      <c r="E83" s="579"/>
      <c r="F83" s="578"/>
      <c r="G83" s="579"/>
      <c r="H83" s="580"/>
      <c r="I83" s="580"/>
      <c r="J83" s="579"/>
      <c r="K83" s="588"/>
      <c r="L83" s="579"/>
      <c r="M83" s="582"/>
      <c r="N83" s="579"/>
      <c r="O83" s="584"/>
      <c r="P83" s="579"/>
      <c r="Q83" s="803"/>
      <c r="R83" s="803"/>
      <c r="S83" s="803"/>
      <c r="T83" s="134"/>
      <c r="U83" s="134"/>
      <c r="V83" s="134"/>
      <c r="W83" s="134"/>
      <c r="X83" s="134"/>
      <c r="Y83" s="134"/>
      <c r="Z83" s="134"/>
    </row>
    <row r="84" spans="1:26" ht="16.5" customHeight="1">
      <c r="A84" s="578"/>
      <c r="B84" s="579"/>
      <c r="C84" s="579"/>
      <c r="D84" s="578"/>
      <c r="E84" s="579"/>
      <c r="F84" s="578"/>
      <c r="G84" s="579"/>
      <c r="H84" s="580"/>
      <c r="I84" s="580"/>
      <c r="J84" s="579"/>
      <c r="K84" s="588"/>
      <c r="L84" s="579"/>
      <c r="M84" s="582"/>
      <c r="N84" s="579"/>
      <c r="O84" s="584"/>
      <c r="P84" s="579"/>
      <c r="Q84" s="803"/>
      <c r="R84" s="803"/>
      <c r="S84" s="803"/>
      <c r="T84" s="134"/>
      <c r="U84" s="134"/>
      <c r="V84" s="134"/>
      <c r="W84" s="134"/>
      <c r="X84" s="134"/>
      <c r="Y84" s="134"/>
      <c r="Z84" s="134"/>
    </row>
    <row r="85" spans="1:26" ht="16.5" customHeight="1">
      <c r="A85" s="578"/>
      <c r="B85" s="579"/>
      <c r="C85" s="579"/>
      <c r="D85" s="578"/>
      <c r="E85" s="579"/>
      <c r="F85" s="578"/>
      <c r="G85" s="579"/>
      <c r="H85" s="580"/>
      <c r="I85" s="580"/>
      <c r="J85" s="579"/>
      <c r="K85" s="588"/>
      <c r="L85" s="579"/>
      <c r="M85" s="582"/>
      <c r="N85" s="579"/>
      <c r="O85" s="584"/>
      <c r="P85" s="579"/>
      <c r="Q85" s="803"/>
      <c r="R85" s="803"/>
      <c r="S85" s="803"/>
      <c r="T85" s="134"/>
      <c r="U85" s="134"/>
      <c r="V85" s="134"/>
      <c r="W85" s="134"/>
      <c r="X85" s="134"/>
      <c r="Y85" s="134"/>
      <c r="Z85" s="134"/>
    </row>
    <row r="86" spans="1:26" ht="16.5" customHeight="1">
      <c r="A86" s="578"/>
      <c r="B86" s="579"/>
      <c r="C86" s="579"/>
      <c r="D86" s="578"/>
      <c r="E86" s="579"/>
      <c r="F86" s="578"/>
      <c r="G86" s="579"/>
      <c r="H86" s="580"/>
      <c r="I86" s="580"/>
      <c r="J86" s="579"/>
      <c r="K86" s="588"/>
      <c r="L86" s="579"/>
      <c r="M86" s="582"/>
      <c r="N86" s="579"/>
      <c r="O86" s="584"/>
      <c r="P86" s="579"/>
      <c r="Q86" s="803"/>
      <c r="R86" s="803"/>
      <c r="S86" s="803"/>
      <c r="T86" s="134"/>
      <c r="U86" s="134"/>
      <c r="V86" s="134"/>
      <c r="W86" s="134"/>
      <c r="X86" s="134"/>
      <c r="Y86" s="134"/>
      <c r="Z86" s="134"/>
    </row>
    <row r="87" spans="1:26" ht="16.5" customHeight="1">
      <c r="A87" s="578"/>
      <c r="B87" s="579"/>
      <c r="C87" s="579"/>
      <c r="D87" s="578"/>
      <c r="E87" s="579"/>
      <c r="F87" s="578"/>
      <c r="G87" s="579"/>
      <c r="H87" s="580"/>
      <c r="I87" s="580"/>
      <c r="J87" s="579"/>
      <c r="K87" s="588"/>
      <c r="L87" s="579"/>
      <c r="M87" s="582"/>
      <c r="N87" s="579"/>
      <c r="O87" s="584"/>
      <c r="P87" s="579"/>
      <c r="Q87" s="803"/>
      <c r="R87" s="803"/>
      <c r="S87" s="803"/>
      <c r="T87" s="134"/>
      <c r="U87" s="134"/>
      <c r="V87" s="134"/>
      <c r="W87" s="134"/>
      <c r="X87" s="134"/>
      <c r="Y87" s="134"/>
      <c r="Z87" s="134"/>
    </row>
    <row r="88" spans="1:26" ht="16.5" customHeight="1">
      <c r="A88" s="578"/>
      <c r="B88" s="579"/>
      <c r="C88" s="579"/>
      <c r="D88" s="578"/>
      <c r="E88" s="579"/>
      <c r="F88" s="578"/>
      <c r="G88" s="579"/>
      <c r="H88" s="580"/>
      <c r="I88" s="580"/>
      <c r="J88" s="579"/>
      <c r="K88" s="588"/>
      <c r="L88" s="579"/>
      <c r="M88" s="582"/>
      <c r="N88" s="579"/>
      <c r="O88" s="584"/>
      <c r="P88" s="579"/>
      <c r="Q88" s="803"/>
      <c r="R88" s="803"/>
      <c r="S88" s="803"/>
      <c r="T88" s="134"/>
      <c r="U88" s="134"/>
      <c r="V88" s="134"/>
      <c r="W88" s="134"/>
      <c r="X88" s="134"/>
      <c r="Y88" s="134"/>
      <c r="Z88" s="134"/>
    </row>
    <row r="89" spans="1:26" ht="16.5" customHeight="1">
      <c r="A89" s="578"/>
      <c r="B89" s="579"/>
      <c r="C89" s="579"/>
      <c r="D89" s="578"/>
      <c r="E89" s="579"/>
      <c r="F89" s="578"/>
      <c r="G89" s="579"/>
      <c r="H89" s="580"/>
      <c r="I89" s="580"/>
      <c r="J89" s="579"/>
      <c r="K89" s="588"/>
      <c r="L89" s="579"/>
      <c r="M89" s="582"/>
      <c r="N89" s="579"/>
      <c r="O89" s="584"/>
      <c r="P89" s="579"/>
      <c r="Q89" s="803"/>
      <c r="R89" s="803"/>
      <c r="S89" s="803"/>
      <c r="T89" s="134"/>
      <c r="U89" s="134"/>
      <c r="V89" s="134"/>
      <c r="W89" s="134"/>
      <c r="X89" s="134"/>
      <c r="Y89" s="134"/>
      <c r="Z89" s="134"/>
    </row>
    <row r="90" spans="1:26" ht="16.5" customHeight="1">
      <c r="A90" s="578"/>
      <c r="B90" s="579"/>
      <c r="C90" s="579"/>
      <c r="D90" s="578"/>
      <c r="E90" s="579"/>
      <c r="F90" s="578"/>
      <c r="G90" s="579"/>
      <c r="H90" s="580"/>
      <c r="I90" s="580"/>
      <c r="J90" s="579"/>
      <c r="K90" s="588"/>
      <c r="L90" s="579"/>
      <c r="M90" s="582"/>
      <c r="N90" s="579"/>
      <c r="O90" s="584"/>
      <c r="P90" s="579"/>
      <c r="Q90" s="803"/>
      <c r="R90" s="803"/>
      <c r="S90" s="803"/>
      <c r="T90" s="134"/>
      <c r="U90" s="134"/>
      <c r="V90" s="134"/>
      <c r="W90" s="134"/>
      <c r="X90" s="134"/>
      <c r="Y90" s="134"/>
      <c r="Z90" s="134"/>
    </row>
    <row r="91" spans="1:26" ht="16.5" customHeight="1">
      <c r="A91" s="578"/>
      <c r="B91" s="579"/>
      <c r="C91" s="579"/>
      <c r="D91" s="578"/>
      <c r="E91" s="579"/>
      <c r="F91" s="578"/>
      <c r="G91" s="579"/>
      <c r="H91" s="580"/>
      <c r="I91" s="580"/>
      <c r="J91" s="579"/>
      <c r="K91" s="588"/>
      <c r="L91" s="579"/>
      <c r="M91" s="582"/>
      <c r="N91" s="579"/>
      <c r="O91" s="584"/>
      <c r="P91" s="579"/>
      <c r="Q91" s="803"/>
      <c r="R91" s="803"/>
      <c r="S91" s="803"/>
      <c r="T91" s="134"/>
      <c r="U91" s="134"/>
      <c r="V91" s="134"/>
      <c r="W91" s="134"/>
      <c r="X91" s="134"/>
      <c r="Y91" s="134"/>
      <c r="Z91" s="134"/>
    </row>
    <row r="92" spans="1:26" ht="16.5" customHeight="1">
      <c r="A92" s="578"/>
      <c r="B92" s="579"/>
      <c r="C92" s="579"/>
      <c r="D92" s="578"/>
      <c r="E92" s="579"/>
      <c r="F92" s="578"/>
      <c r="G92" s="579"/>
      <c r="H92" s="580"/>
      <c r="I92" s="580"/>
      <c r="J92" s="579"/>
      <c r="K92" s="588"/>
      <c r="L92" s="579"/>
      <c r="M92" s="582"/>
      <c r="N92" s="579"/>
      <c r="O92" s="584"/>
      <c r="P92" s="579"/>
      <c r="Q92" s="803"/>
      <c r="R92" s="803"/>
      <c r="S92" s="803"/>
      <c r="T92" s="134"/>
      <c r="U92" s="134"/>
      <c r="V92" s="134"/>
      <c r="W92" s="134"/>
      <c r="X92" s="134"/>
      <c r="Y92" s="134"/>
      <c r="Z92" s="134"/>
    </row>
    <row r="93" spans="1:26" ht="16.5" customHeight="1">
      <c r="A93" s="578"/>
      <c r="B93" s="579"/>
      <c r="C93" s="579"/>
      <c r="D93" s="578"/>
      <c r="E93" s="579"/>
      <c r="F93" s="578"/>
      <c r="G93" s="579"/>
      <c r="H93" s="580"/>
      <c r="I93" s="580"/>
      <c r="J93" s="579"/>
      <c r="K93" s="588"/>
      <c r="L93" s="579"/>
      <c r="M93" s="582"/>
      <c r="N93" s="579"/>
      <c r="O93" s="584"/>
      <c r="P93" s="579"/>
      <c r="Q93" s="803"/>
      <c r="R93" s="803"/>
      <c r="S93" s="803"/>
      <c r="T93" s="134"/>
      <c r="U93" s="134"/>
      <c r="V93" s="134"/>
      <c r="W93" s="134"/>
      <c r="X93" s="134"/>
      <c r="Y93" s="134"/>
      <c r="Z93" s="134"/>
    </row>
    <row r="94" spans="1:26" ht="16.5" customHeight="1">
      <c r="A94" s="578"/>
      <c r="B94" s="579"/>
      <c r="C94" s="579"/>
      <c r="D94" s="578"/>
      <c r="E94" s="579"/>
      <c r="F94" s="578"/>
      <c r="G94" s="579"/>
      <c r="H94" s="580"/>
      <c r="I94" s="580"/>
      <c r="J94" s="579"/>
      <c r="K94" s="588"/>
      <c r="L94" s="579"/>
      <c r="M94" s="582"/>
      <c r="N94" s="579"/>
      <c r="O94" s="584"/>
      <c r="P94" s="579"/>
      <c r="Q94" s="803"/>
      <c r="R94" s="803"/>
      <c r="S94" s="803"/>
      <c r="T94" s="134"/>
      <c r="U94" s="134"/>
      <c r="V94" s="134"/>
      <c r="W94" s="134"/>
      <c r="X94" s="134"/>
      <c r="Y94" s="134"/>
      <c r="Z94" s="134"/>
    </row>
    <row r="95" spans="1:26" ht="16.5" customHeight="1">
      <c r="A95" s="578"/>
      <c r="B95" s="579"/>
      <c r="C95" s="579"/>
      <c r="D95" s="578"/>
      <c r="E95" s="579"/>
      <c r="F95" s="578"/>
      <c r="G95" s="579"/>
      <c r="H95" s="580"/>
      <c r="I95" s="580"/>
      <c r="J95" s="579"/>
      <c r="K95" s="588"/>
      <c r="L95" s="579"/>
      <c r="M95" s="582"/>
      <c r="N95" s="579"/>
      <c r="O95" s="584"/>
      <c r="P95" s="579"/>
      <c r="Q95" s="803"/>
      <c r="R95" s="803"/>
      <c r="S95" s="803"/>
      <c r="T95" s="134"/>
      <c r="U95" s="134"/>
      <c r="V95" s="134"/>
      <c r="W95" s="134"/>
      <c r="X95" s="134"/>
      <c r="Y95" s="134"/>
      <c r="Z95" s="134"/>
    </row>
    <row r="96" spans="1:26" ht="16.5" customHeight="1">
      <c r="A96" s="578"/>
      <c r="B96" s="579"/>
      <c r="C96" s="579"/>
      <c r="D96" s="578"/>
      <c r="E96" s="579"/>
      <c r="F96" s="578"/>
      <c r="G96" s="579"/>
      <c r="H96" s="580"/>
      <c r="I96" s="580"/>
      <c r="J96" s="579"/>
      <c r="K96" s="588"/>
      <c r="L96" s="579"/>
      <c r="M96" s="582"/>
      <c r="N96" s="579"/>
      <c r="O96" s="584"/>
      <c r="P96" s="579"/>
      <c r="Q96" s="803"/>
      <c r="R96" s="803"/>
      <c r="S96" s="803"/>
      <c r="T96" s="134"/>
      <c r="U96" s="134"/>
      <c r="V96" s="134"/>
      <c r="W96" s="134"/>
      <c r="X96" s="134"/>
      <c r="Y96" s="134"/>
      <c r="Z96" s="134"/>
    </row>
    <row r="97" spans="1:26" ht="16.5" customHeight="1">
      <c r="A97" s="578"/>
      <c r="B97" s="579"/>
      <c r="C97" s="579"/>
      <c r="D97" s="578"/>
      <c r="E97" s="579"/>
      <c r="F97" s="578"/>
      <c r="G97" s="579"/>
      <c r="H97" s="580"/>
      <c r="I97" s="580"/>
      <c r="J97" s="579"/>
      <c r="K97" s="588"/>
      <c r="L97" s="579"/>
      <c r="M97" s="582"/>
      <c r="N97" s="579"/>
      <c r="O97" s="584"/>
      <c r="P97" s="579"/>
      <c r="Q97" s="803"/>
      <c r="R97" s="803"/>
      <c r="S97" s="803"/>
      <c r="T97" s="134"/>
      <c r="U97" s="134"/>
      <c r="V97" s="134"/>
      <c r="W97" s="134"/>
      <c r="X97" s="134"/>
      <c r="Y97" s="134"/>
      <c r="Z97" s="134"/>
    </row>
    <row r="98" spans="1:26" ht="16.5" customHeight="1">
      <c r="A98" s="578"/>
      <c r="B98" s="579"/>
      <c r="C98" s="579"/>
      <c r="D98" s="578"/>
      <c r="E98" s="579"/>
      <c r="F98" s="578"/>
      <c r="G98" s="579"/>
      <c r="H98" s="580"/>
      <c r="I98" s="580"/>
      <c r="J98" s="579"/>
      <c r="K98" s="588"/>
      <c r="L98" s="579"/>
      <c r="M98" s="582"/>
      <c r="N98" s="579"/>
      <c r="O98" s="584"/>
      <c r="P98" s="579"/>
      <c r="Q98" s="803"/>
      <c r="R98" s="803"/>
      <c r="S98" s="803"/>
      <c r="T98" s="134"/>
      <c r="U98" s="134"/>
      <c r="V98" s="134"/>
      <c r="W98" s="134"/>
      <c r="X98" s="134"/>
      <c r="Y98" s="134"/>
      <c r="Z98" s="134"/>
    </row>
    <row r="99" spans="1:26" ht="16.5" customHeight="1">
      <c r="A99" s="578"/>
      <c r="B99" s="579"/>
      <c r="C99" s="579"/>
      <c r="D99" s="578"/>
      <c r="E99" s="579"/>
      <c r="F99" s="578"/>
      <c r="G99" s="579"/>
      <c r="H99" s="580"/>
      <c r="I99" s="580"/>
      <c r="J99" s="579"/>
      <c r="K99" s="588"/>
      <c r="L99" s="579"/>
      <c r="M99" s="582"/>
      <c r="N99" s="579"/>
      <c r="O99" s="584"/>
      <c r="P99" s="579"/>
      <c r="Q99" s="803"/>
      <c r="R99" s="803"/>
      <c r="S99" s="803"/>
      <c r="T99" s="134"/>
      <c r="U99" s="134"/>
      <c r="V99" s="134"/>
      <c r="W99" s="134"/>
      <c r="X99" s="134"/>
      <c r="Y99" s="134"/>
      <c r="Z99" s="134"/>
    </row>
    <row r="100" spans="1:26" ht="16.5" customHeight="1">
      <c r="A100" s="578"/>
      <c r="B100" s="579"/>
      <c r="C100" s="579"/>
      <c r="D100" s="578"/>
      <c r="E100" s="579"/>
      <c r="F100" s="578"/>
      <c r="G100" s="579"/>
      <c r="H100" s="580"/>
      <c r="I100" s="580"/>
      <c r="J100" s="579"/>
      <c r="K100" s="588"/>
      <c r="L100" s="579"/>
      <c r="M100" s="582"/>
      <c r="N100" s="579"/>
      <c r="O100" s="584"/>
      <c r="P100" s="579"/>
      <c r="Q100" s="803"/>
      <c r="R100" s="803"/>
      <c r="S100" s="803"/>
      <c r="T100" s="134"/>
      <c r="U100" s="134"/>
      <c r="V100" s="134"/>
      <c r="W100" s="134"/>
      <c r="X100" s="134"/>
      <c r="Y100" s="134"/>
      <c r="Z100" s="134"/>
    </row>
    <row r="101" spans="1:26" ht="16.5" customHeight="1">
      <c r="A101" s="578"/>
      <c r="B101" s="579"/>
      <c r="C101" s="579"/>
      <c r="D101" s="578"/>
      <c r="E101" s="579"/>
      <c r="F101" s="578"/>
      <c r="G101" s="579"/>
      <c r="H101" s="580"/>
      <c r="I101" s="580"/>
      <c r="J101" s="579"/>
      <c r="K101" s="588"/>
      <c r="L101" s="579"/>
      <c r="M101" s="582"/>
      <c r="N101" s="579"/>
      <c r="O101" s="584"/>
      <c r="P101" s="579"/>
      <c r="Q101" s="803"/>
      <c r="R101" s="803"/>
      <c r="S101" s="803"/>
      <c r="T101" s="134"/>
      <c r="U101" s="134"/>
      <c r="V101" s="134"/>
      <c r="W101" s="134"/>
      <c r="X101" s="134"/>
      <c r="Y101" s="134"/>
      <c r="Z101" s="134"/>
    </row>
    <row r="102" spans="1:26" ht="16.5" customHeight="1">
      <c r="A102" s="578"/>
      <c r="B102" s="579"/>
      <c r="C102" s="579"/>
      <c r="D102" s="578"/>
      <c r="E102" s="579"/>
      <c r="F102" s="578"/>
      <c r="G102" s="579"/>
      <c r="H102" s="580"/>
      <c r="I102" s="580"/>
      <c r="J102" s="579"/>
      <c r="K102" s="588"/>
      <c r="L102" s="579"/>
      <c r="M102" s="582"/>
      <c r="N102" s="579"/>
      <c r="O102" s="584"/>
      <c r="P102" s="579"/>
      <c r="Q102" s="803"/>
      <c r="R102" s="803"/>
      <c r="S102" s="803"/>
      <c r="T102" s="134"/>
      <c r="U102" s="134"/>
      <c r="V102" s="134"/>
      <c r="W102" s="134"/>
      <c r="X102" s="134"/>
      <c r="Y102" s="134"/>
      <c r="Z102" s="134"/>
    </row>
    <row r="103" spans="1:26" ht="16.5" customHeight="1">
      <c r="A103" s="578"/>
      <c r="B103" s="579"/>
      <c r="C103" s="579"/>
      <c r="D103" s="578"/>
      <c r="E103" s="579"/>
      <c r="F103" s="578"/>
      <c r="G103" s="579"/>
      <c r="H103" s="580"/>
      <c r="I103" s="580"/>
      <c r="J103" s="579"/>
      <c r="K103" s="588"/>
      <c r="L103" s="579"/>
      <c r="M103" s="582"/>
      <c r="N103" s="579"/>
      <c r="O103" s="584"/>
      <c r="P103" s="579"/>
      <c r="Q103" s="803"/>
      <c r="R103" s="803"/>
      <c r="S103" s="803"/>
      <c r="T103" s="134"/>
      <c r="U103" s="134"/>
      <c r="V103" s="134"/>
      <c r="W103" s="134"/>
      <c r="X103" s="134"/>
      <c r="Y103" s="134"/>
      <c r="Z103" s="134"/>
    </row>
    <row r="104" spans="1:26" ht="16.5" customHeight="1">
      <c r="A104" s="578"/>
      <c r="B104" s="579"/>
      <c r="C104" s="579"/>
      <c r="D104" s="578"/>
      <c r="E104" s="579"/>
      <c r="F104" s="578"/>
      <c r="G104" s="579"/>
      <c r="H104" s="580"/>
      <c r="I104" s="580"/>
      <c r="J104" s="579"/>
      <c r="K104" s="588"/>
      <c r="L104" s="579"/>
      <c r="M104" s="582"/>
      <c r="N104" s="579"/>
      <c r="O104" s="584"/>
      <c r="P104" s="579"/>
      <c r="Q104" s="803"/>
      <c r="R104" s="803"/>
      <c r="S104" s="803"/>
      <c r="T104" s="134"/>
      <c r="U104" s="134"/>
      <c r="V104" s="134"/>
      <c r="W104" s="134"/>
      <c r="X104" s="134"/>
      <c r="Y104" s="134"/>
      <c r="Z104" s="134"/>
    </row>
    <row r="105" spans="1:26" ht="16.5" customHeight="1">
      <c r="A105" s="578"/>
      <c r="B105" s="579"/>
      <c r="C105" s="579"/>
      <c r="D105" s="578"/>
      <c r="E105" s="579"/>
      <c r="F105" s="578"/>
      <c r="G105" s="579"/>
      <c r="H105" s="580"/>
      <c r="I105" s="580"/>
      <c r="J105" s="579"/>
      <c r="K105" s="588"/>
      <c r="L105" s="579"/>
      <c r="M105" s="582"/>
      <c r="N105" s="579"/>
      <c r="O105" s="584"/>
      <c r="P105" s="579"/>
      <c r="Q105" s="803"/>
      <c r="R105" s="803"/>
      <c r="S105" s="803"/>
      <c r="T105" s="134"/>
      <c r="U105" s="134"/>
      <c r="V105" s="134"/>
      <c r="W105" s="134"/>
      <c r="X105" s="134"/>
      <c r="Y105" s="134"/>
      <c r="Z105" s="134"/>
    </row>
    <row r="106" spans="1:26" ht="16.5" customHeight="1">
      <c r="A106" s="578"/>
      <c r="B106" s="579"/>
      <c r="C106" s="579"/>
      <c r="D106" s="578"/>
      <c r="E106" s="579"/>
      <c r="F106" s="578"/>
      <c r="G106" s="579"/>
      <c r="H106" s="580"/>
      <c r="I106" s="580"/>
      <c r="J106" s="579"/>
      <c r="K106" s="588"/>
      <c r="L106" s="579"/>
      <c r="M106" s="582"/>
      <c r="N106" s="579"/>
      <c r="O106" s="584"/>
      <c r="P106" s="579"/>
      <c r="Q106" s="803"/>
      <c r="R106" s="803"/>
      <c r="S106" s="803"/>
      <c r="T106" s="134"/>
      <c r="U106" s="134"/>
      <c r="V106" s="134"/>
      <c r="W106" s="134"/>
      <c r="X106" s="134"/>
      <c r="Y106" s="134"/>
      <c r="Z106" s="134"/>
    </row>
    <row r="107" spans="1:26" ht="16.5" customHeight="1">
      <c r="A107" s="578"/>
      <c r="B107" s="579"/>
      <c r="C107" s="579"/>
      <c r="D107" s="578"/>
      <c r="E107" s="579"/>
      <c r="F107" s="578"/>
      <c r="G107" s="579"/>
      <c r="H107" s="580"/>
      <c r="I107" s="580"/>
      <c r="J107" s="579"/>
      <c r="K107" s="588"/>
      <c r="L107" s="579"/>
      <c r="M107" s="582"/>
      <c r="N107" s="579"/>
      <c r="O107" s="584"/>
      <c r="P107" s="579"/>
      <c r="Q107" s="803"/>
      <c r="R107" s="803"/>
      <c r="S107" s="803"/>
      <c r="T107" s="134"/>
      <c r="U107" s="134"/>
      <c r="V107" s="134"/>
      <c r="W107" s="134"/>
      <c r="X107" s="134"/>
      <c r="Y107" s="134"/>
      <c r="Z107" s="134"/>
    </row>
    <row r="108" spans="1:26" ht="16.5" customHeight="1">
      <c r="A108" s="578"/>
      <c r="B108" s="579"/>
      <c r="C108" s="579"/>
      <c r="D108" s="578"/>
      <c r="E108" s="579"/>
      <c r="F108" s="578"/>
      <c r="G108" s="579"/>
      <c r="H108" s="580"/>
      <c r="I108" s="580"/>
      <c r="J108" s="579"/>
      <c r="K108" s="588"/>
      <c r="L108" s="579"/>
      <c r="M108" s="582"/>
      <c r="N108" s="579"/>
      <c r="O108" s="584"/>
      <c r="P108" s="579"/>
      <c r="Q108" s="803"/>
      <c r="R108" s="803"/>
      <c r="S108" s="803"/>
      <c r="T108" s="134"/>
      <c r="U108" s="134"/>
      <c r="V108" s="134"/>
      <c r="W108" s="134"/>
      <c r="X108" s="134"/>
      <c r="Y108" s="134"/>
      <c r="Z108" s="134"/>
    </row>
    <row r="109" spans="1:26" ht="16.5" customHeight="1">
      <c r="A109" s="578"/>
      <c r="B109" s="579"/>
      <c r="C109" s="579"/>
      <c r="D109" s="578"/>
      <c r="E109" s="579"/>
      <c r="F109" s="578"/>
      <c r="G109" s="579"/>
      <c r="H109" s="580"/>
      <c r="I109" s="580"/>
      <c r="J109" s="579"/>
      <c r="K109" s="588"/>
      <c r="L109" s="579"/>
      <c r="M109" s="582"/>
      <c r="N109" s="579"/>
      <c r="O109" s="584"/>
      <c r="P109" s="579"/>
      <c r="Q109" s="803"/>
      <c r="R109" s="803"/>
      <c r="S109" s="803"/>
      <c r="T109" s="134"/>
      <c r="U109" s="134"/>
      <c r="V109" s="134"/>
      <c r="W109" s="134"/>
      <c r="X109" s="134"/>
      <c r="Y109" s="134"/>
      <c r="Z109" s="134"/>
    </row>
    <row r="110" spans="1:26" ht="16.5" customHeight="1">
      <c r="A110" s="578"/>
      <c r="B110" s="579"/>
      <c r="C110" s="579"/>
      <c r="D110" s="578"/>
      <c r="E110" s="579"/>
      <c r="F110" s="578"/>
      <c r="G110" s="579"/>
      <c r="H110" s="580"/>
      <c r="I110" s="580"/>
      <c r="J110" s="579"/>
      <c r="K110" s="588"/>
      <c r="L110" s="579"/>
      <c r="M110" s="582"/>
      <c r="N110" s="579"/>
      <c r="O110" s="584"/>
      <c r="P110" s="579"/>
      <c r="Q110" s="803"/>
      <c r="R110" s="803"/>
      <c r="S110" s="803"/>
      <c r="T110" s="134"/>
      <c r="U110" s="134"/>
      <c r="V110" s="134"/>
      <c r="W110" s="134"/>
      <c r="X110" s="134"/>
      <c r="Y110" s="134"/>
      <c r="Z110" s="134"/>
    </row>
    <row r="111" spans="1:26" ht="16.5" customHeight="1">
      <c r="A111" s="578"/>
      <c r="B111" s="579"/>
      <c r="C111" s="579"/>
      <c r="D111" s="578"/>
      <c r="E111" s="579"/>
      <c r="F111" s="578"/>
      <c r="G111" s="579"/>
      <c r="H111" s="580"/>
      <c r="I111" s="580"/>
      <c r="J111" s="579"/>
      <c r="K111" s="588"/>
      <c r="L111" s="579"/>
      <c r="M111" s="582"/>
      <c r="N111" s="579"/>
      <c r="O111" s="584"/>
      <c r="P111" s="579"/>
      <c r="Q111" s="803"/>
      <c r="R111" s="803"/>
      <c r="S111" s="803"/>
      <c r="T111" s="134"/>
      <c r="U111" s="134"/>
      <c r="V111" s="134"/>
      <c r="W111" s="134"/>
      <c r="X111" s="134"/>
      <c r="Y111" s="134"/>
      <c r="Z111" s="134"/>
    </row>
    <row r="112" spans="1:26" ht="16.5" customHeight="1">
      <c r="A112" s="578"/>
      <c r="B112" s="579"/>
      <c r="C112" s="579"/>
      <c r="D112" s="578"/>
      <c r="E112" s="579"/>
      <c r="F112" s="578"/>
      <c r="G112" s="579"/>
      <c r="H112" s="580"/>
      <c r="I112" s="580"/>
      <c r="J112" s="579"/>
      <c r="K112" s="588"/>
      <c r="L112" s="579"/>
      <c r="M112" s="582"/>
      <c r="N112" s="579"/>
      <c r="O112" s="584"/>
      <c r="P112" s="579"/>
      <c r="Q112" s="803"/>
      <c r="R112" s="803"/>
      <c r="S112" s="803"/>
      <c r="T112" s="134"/>
      <c r="U112" s="134"/>
      <c r="V112" s="134"/>
      <c r="W112" s="134"/>
      <c r="X112" s="134"/>
      <c r="Y112" s="134"/>
      <c r="Z112" s="134"/>
    </row>
    <row r="113" spans="1:26" ht="16.5" customHeight="1">
      <c r="A113" s="578"/>
      <c r="B113" s="579"/>
      <c r="C113" s="579"/>
      <c r="D113" s="578"/>
      <c r="E113" s="579"/>
      <c r="F113" s="578"/>
      <c r="G113" s="579"/>
      <c r="H113" s="580"/>
      <c r="I113" s="580"/>
      <c r="J113" s="579"/>
      <c r="K113" s="588"/>
      <c r="L113" s="579"/>
      <c r="M113" s="582"/>
      <c r="N113" s="579"/>
      <c r="O113" s="584"/>
      <c r="P113" s="579"/>
      <c r="Q113" s="803"/>
      <c r="R113" s="803"/>
      <c r="S113" s="803"/>
      <c r="T113" s="134"/>
      <c r="U113" s="134"/>
      <c r="V113" s="134"/>
      <c r="W113" s="134"/>
      <c r="X113" s="134"/>
      <c r="Y113" s="134"/>
      <c r="Z113" s="134"/>
    </row>
    <row r="114" spans="1:26" ht="16.5" customHeight="1">
      <c r="A114" s="578"/>
      <c r="B114" s="579"/>
      <c r="C114" s="579"/>
      <c r="D114" s="578"/>
      <c r="E114" s="579"/>
      <c r="F114" s="578"/>
      <c r="G114" s="579"/>
      <c r="H114" s="580"/>
      <c r="I114" s="580"/>
      <c r="J114" s="579"/>
      <c r="K114" s="588"/>
      <c r="L114" s="579"/>
      <c r="M114" s="582"/>
      <c r="N114" s="579"/>
      <c r="O114" s="584"/>
      <c r="P114" s="579"/>
      <c r="Q114" s="803"/>
      <c r="R114" s="803"/>
      <c r="S114" s="803"/>
      <c r="T114" s="134"/>
      <c r="U114" s="134"/>
      <c r="V114" s="134"/>
      <c r="W114" s="134"/>
      <c r="X114" s="134"/>
      <c r="Y114" s="134"/>
      <c r="Z114" s="134"/>
    </row>
    <row r="115" spans="1:26" ht="16.5" customHeight="1">
      <c r="A115" s="578"/>
      <c r="B115" s="579"/>
      <c r="C115" s="579"/>
      <c r="D115" s="578"/>
      <c r="E115" s="579"/>
      <c r="F115" s="578"/>
      <c r="G115" s="579"/>
      <c r="H115" s="580"/>
      <c r="I115" s="580"/>
      <c r="J115" s="579"/>
      <c r="K115" s="588"/>
      <c r="L115" s="579"/>
      <c r="M115" s="582"/>
      <c r="N115" s="579"/>
      <c r="O115" s="584"/>
      <c r="P115" s="579"/>
      <c r="Q115" s="803"/>
      <c r="R115" s="803"/>
      <c r="S115" s="803"/>
      <c r="T115" s="134"/>
      <c r="U115" s="134"/>
      <c r="V115" s="134"/>
      <c r="W115" s="134"/>
      <c r="X115" s="134"/>
      <c r="Y115" s="134"/>
      <c r="Z115" s="134"/>
    </row>
    <row r="116" spans="1:26" ht="16.5" customHeight="1">
      <c r="A116" s="578"/>
      <c r="B116" s="579"/>
      <c r="C116" s="579"/>
      <c r="D116" s="578"/>
      <c r="E116" s="579"/>
      <c r="F116" s="578"/>
      <c r="G116" s="579"/>
      <c r="H116" s="580"/>
      <c r="I116" s="580"/>
      <c r="J116" s="579"/>
      <c r="K116" s="588"/>
      <c r="L116" s="579"/>
      <c r="M116" s="582"/>
      <c r="N116" s="579"/>
      <c r="O116" s="584"/>
      <c r="P116" s="579"/>
      <c r="Q116" s="803"/>
      <c r="R116" s="803"/>
      <c r="S116" s="803"/>
      <c r="T116" s="134"/>
      <c r="U116" s="134"/>
      <c r="V116" s="134"/>
      <c r="W116" s="134"/>
      <c r="X116" s="134"/>
      <c r="Y116" s="134"/>
      <c r="Z116" s="134"/>
    </row>
    <row r="117" spans="1:26" ht="16.5" customHeight="1">
      <c r="A117" s="578"/>
      <c r="B117" s="579"/>
      <c r="C117" s="579"/>
      <c r="D117" s="578"/>
      <c r="E117" s="579"/>
      <c r="F117" s="578"/>
      <c r="G117" s="579"/>
      <c r="H117" s="580"/>
      <c r="I117" s="580"/>
      <c r="J117" s="579"/>
      <c r="K117" s="588"/>
      <c r="L117" s="579"/>
      <c r="M117" s="582"/>
      <c r="N117" s="579"/>
      <c r="O117" s="584"/>
      <c r="P117" s="579"/>
      <c r="Q117" s="803"/>
      <c r="R117" s="803"/>
      <c r="S117" s="803"/>
      <c r="T117" s="134"/>
      <c r="U117" s="134"/>
      <c r="V117" s="134"/>
      <c r="W117" s="134"/>
      <c r="X117" s="134"/>
      <c r="Y117" s="134"/>
      <c r="Z117" s="134"/>
    </row>
    <row r="118" spans="1:26" ht="16.5" customHeight="1">
      <c r="A118" s="578"/>
      <c r="B118" s="579"/>
      <c r="C118" s="579"/>
      <c r="D118" s="578"/>
      <c r="E118" s="579"/>
      <c r="F118" s="578"/>
      <c r="G118" s="579"/>
      <c r="H118" s="580"/>
      <c r="I118" s="580"/>
      <c r="J118" s="579"/>
      <c r="K118" s="588"/>
      <c r="L118" s="579"/>
      <c r="M118" s="582"/>
      <c r="N118" s="579"/>
      <c r="O118" s="584"/>
      <c r="P118" s="579"/>
      <c r="Q118" s="803"/>
      <c r="R118" s="803"/>
      <c r="S118" s="803"/>
      <c r="T118" s="134"/>
      <c r="U118" s="134"/>
      <c r="V118" s="134"/>
      <c r="W118" s="134"/>
      <c r="X118" s="134"/>
      <c r="Y118" s="134"/>
      <c r="Z118" s="134"/>
    </row>
    <row r="119" spans="1:26" ht="16.5" customHeight="1">
      <c r="A119" s="578"/>
      <c r="B119" s="579"/>
      <c r="C119" s="579"/>
      <c r="D119" s="578"/>
      <c r="E119" s="579"/>
      <c r="F119" s="578"/>
      <c r="G119" s="579"/>
      <c r="H119" s="580"/>
      <c r="I119" s="580"/>
      <c r="J119" s="579"/>
      <c r="K119" s="588"/>
      <c r="L119" s="579"/>
      <c r="M119" s="582"/>
      <c r="N119" s="579"/>
      <c r="O119" s="584"/>
      <c r="P119" s="579"/>
      <c r="Q119" s="803"/>
      <c r="R119" s="803"/>
      <c r="S119" s="803"/>
      <c r="T119" s="134"/>
      <c r="U119" s="134"/>
      <c r="V119" s="134"/>
      <c r="W119" s="134"/>
      <c r="X119" s="134"/>
      <c r="Y119" s="134"/>
      <c r="Z119" s="134"/>
    </row>
    <row r="120" spans="1:26" ht="16.5" customHeight="1">
      <c r="A120" s="578"/>
      <c r="B120" s="579"/>
      <c r="C120" s="579"/>
      <c r="D120" s="578"/>
      <c r="E120" s="579"/>
      <c r="F120" s="578"/>
      <c r="G120" s="579"/>
      <c r="H120" s="580"/>
      <c r="I120" s="580"/>
      <c r="J120" s="579"/>
      <c r="K120" s="588"/>
      <c r="L120" s="579"/>
      <c r="M120" s="582"/>
      <c r="N120" s="579"/>
      <c r="O120" s="584"/>
      <c r="P120" s="579"/>
      <c r="Q120" s="803"/>
      <c r="R120" s="803"/>
      <c r="S120" s="803"/>
      <c r="T120" s="134"/>
      <c r="U120" s="134"/>
      <c r="V120" s="134"/>
      <c r="W120" s="134"/>
      <c r="X120" s="134"/>
      <c r="Y120" s="134"/>
      <c r="Z120" s="134"/>
    </row>
    <row r="121" spans="1:26" ht="16.5" customHeight="1">
      <c r="A121" s="578"/>
      <c r="B121" s="579"/>
      <c r="C121" s="579"/>
      <c r="D121" s="578"/>
      <c r="E121" s="579"/>
      <c r="F121" s="578"/>
      <c r="G121" s="579"/>
      <c r="H121" s="580"/>
      <c r="I121" s="580"/>
      <c r="J121" s="579"/>
      <c r="K121" s="588"/>
      <c r="L121" s="579"/>
      <c r="M121" s="582"/>
      <c r="N121" s="579"/>
      <c r="O121" s="584"/>
      <c r="P121" s="579"/>
      <c r="Q121" s="803"/>
      <c r="R121" s="803"/>
      <c r="S121" s="803"/>
      <c r="T121" s="134"/>
      <c r="U121" s="134"/>
      <c r="V121" s="134"/>
      <c r="W121" s="134"/>
      <c r="X121" s="134"/>
      <c r="Y121" s="134"/>
      <c r="Z121" s="134"/>
    </row>
    <row r="122" spans="1:26" ht="16.5" customHeight="1">
      <c r="A122" s="578"/>
      <c r="B122" s="579"/>
      <c r="C122" s="579"/>
      <c r="D122" s="578"/>
      <c r="E122" s="579"/>
      <c r="F122" s="578"/>
      <c r="G122" s="579"/>
      <c r="H122" s="580"/>
      <c r="I122" s="580"/>
      <c r="J122" s="579"/>
      <c r="K122" s="588"/>
      <c r="L122" s="579"/>
      <c r="M122" s="582"/>
      <c r="N122" s="579"/>
      <c r="O122" s="584"/>
      <c r="P122" s="579"/>
      <c r="Q122" s="803"/>
      <c r="R122" s="803"/>
      <c r="S122" s="803"/>
      <c r="T122" s="134"/>
      <c r="U122" s="134"/>
      <c r="V122" s="134"/>
      <c r="W122" s="134"/>
      <c r="X122" s="134"/>
      <c r="Y122" s="134"/>
      <c r="Z122" s="134"/>
    </row>
    <row r="123" spans="1:26" ht="16.5" customHeight="1">
      <c r="A123" s="578"/>
      <c r="B123" s="579"/>
      <c r="C123" s="579"/>
      <c r="D123" s="578"/>
      <c r="E123" s="579"/>
      <c r="F123" s="578"/>
      <c r="G123" s="579"/>
      <c r="H123" s="580"/>
      <c r="I123" s="580"/>
      <c r="J123" s="579"/>
      <c r="K123" s="588"/>
      <c r="L123" s="579"/>
      <c r="M123" s="582"/>
      <c r="N123" s="579"/>
      <c r="O123" s="584"/>
      <c r="P123" s="579"/>
      <c r="Q123" s="803"/>
      <c r="R123" s="803"/>
      <c r="S123" s="803"/>
      <c r="T123" s="134"/>
      <c r="U123" s="134"/>
      <c r="V123" s="134"/>
      <c r="W123" s="134"/>
      <c r="X123" s="134"/>
      <c r="Y123" s="134"/>
      <c r="Z123" s="134"/>
    </row>
    <row r="124" spans="1:26" ht="16.5" customHeight="1">
      <c r="A124" s="578"/>
      <c r="B124" s="579"/>
      <c r="C124" s="579"/>
      <c r="D124" s="578"/>
      <c r="E124" s="579"/>
      <c r="F124" s="578"/>
      <c r="G124" s="579"/>
      <c r="H124" s="580"/>
      <c r="I124" s="580"/>
      <c r="J124" s="579"/>
      <c r="K124" s="588"/>
      <c r="L124" s="579"/>
      <c r="M124" s="582"/>
      <c r="N124" s="579"/>
      <c r="O124" s="584"/>
      <c r="P124" s="579"/>
      <c r="Q124" s="803"/>
      <c r="R124" s="803"/>
      <c r="S124" s="803"/>
      <c r="T124" s="134"/>
      <c r="U124" s="134"/>
      <c r="V124" s="134"/>
      <c r="W124" s="134"/>
      <c r="X124" s="134"/>
      <c r="Y124" s="134"/>
      <c r="Z124" s="134"/>
    </row>
    <row r="125" spans="1:26" ht="16.5" customHeight="1">
      <c r="A125" s="578"/>
      <c r="B125" s="579"/>
      <c r="C125" s="579"/>
      <c r="D125" s="578"/>
      <c r="E125" s="579"/>
      <c r="F125" s="578"/>
      <c r="G125" s="579"/>
      <c r="H125" s="580"/>
      <c r="I125" s="580"/>
      <c r="J125" s="579"/>
      <c r="K125" s="588"/>
      <c r="L125" s="579"/>
      <c r="M125" s="582"/>
      <c r="N125" s="579"/>
      <c r="O125" s="584"/>
      <c r="P125" s="579"/>
      <c r="Q125" s="803"/>
      <c r="R125" s="803"/>
      <c r="S125" s="803"/>
      <c r="T125" s="134"/>
      <c r="U125" s="134"/>
      <c r="V125" s="134"/>
      <c r="W125" s="134"/>
      <c r="X125" s="134"/>
      <c r="Y125" s="134"/>
      <c r="Z125" s="134"/>
    </row>
    <row r="126" spans="1:26" ht="16.5" customHeight="1">
      <c r="A126" s="578"/>
      <c r="B126" s="579"/>
      <c r="C126" s="579"/>
      <c r="D126" s="578"/>
      <c r="E126" s="579"/>
      <c r="F126" s="578"/>
      <c r="G126" s="579"/>
      <c r="H126" s="580"/>
      <c r="I126" s="580"/>
      <c r="J126" s="579"/>
      <c r="K126" s="588"/>
      <c r="L126" s="579"/>
      <c r="M126" s="582"/>
      <c r="N126" s="579"/>
      <c r="O126" s="584"/>
      <c r="P126" s="579"/>
      <c r="Q126" s="803"/>
      <c r="R126" s="803"/>
      <c r="S126" s="803"/>
      <c r="T126" s="134"/>
      <c r="U126" s="134"/>
      <c r="V126" s="134"/>
      <c r="W126" s="134"/>
      <c r="X126" s="134"/>
      <c r="Y126" s="134"/>
      <c r="Z126" s="134"/>
    </row>
    <row r="127" spans="1:26" ht="16.5" customHeight="1">
      <c r="A127" s="578"/>
      <c r="B127" s="579"/>
      <c r="C127" s="579"/>
      <c r="D127" s="578"/>
      <c r="E127" s="579"/>
      <c r="F127" s="578"/>
      <c r="G127" s="579"/>
      <c r="H127" s="580"/>
      <c r="I127" s="580"/>
      <c r="J127" s="579"/>
      <c r="K127" s="588"/>
      <c r="L127" s="579"/>
      <c r="M127" s="582"/>
      <c r="N127" s="579"/>
      <c r="O127" s="584"/>
      <c r="P127" s="579"/>
      <c r="Q127" s="803"/>
      <c r="R127" s="803"/>
      <c r="S127" s="803"/>
      <c r="T127" s="134"/>
      <c r="U127" s="134"/>
      <c r="V127" s="134"/>
      <c r="W127" s="134"/>
      <c r="X127" s="134"/>
      <c r="Y127" s="134"/>
      <c r="Z127" s="134"/>
    </row>
    <row r="128" spans="1:26" ht="16.5" customHeight="1">
      <c r="A128" s="578"/>
      <c r="B128" s="579"/>
      <c r="C128" s="579"/>
      <c r="D128" s="578"/>
      <c r="E128" s="579"/>
      <c r="F128" s="578"/>
      <c r="G128" s="579"/>
      <c r="H128" s="580"/>
      <c r="I128" s="580"/>
      <c r="J128" s="579"/>
      <c r="K128" s="588"/>
      <c r="L128" s="579"/>
      <c r="M128" s="582"/>
      <c r="N128" s="579"/>
      <c r="O128" s="584"/>
      <c r="P128" s="579"/>
      <c r="Q128" s="803"/>
      <c r="R128" s="803"/>
      <c r="S128" s="803"/>
      <c r="T128" s="134"/>
      <c r="U128" s="134"/>
      <c r="V128" s="134"/>
      <c r="W128" s="134"/>
      <c r="X128" s="134"/>
      <c r="Y128" s="134"/>
      <c r="Z128" s="134"/>
    </row>
    <row r="129" spans="1:26" ht="16.5" customHeight="1">
      <c r="A129" s="578"/>
      <c r="B129" s="579"/>
      <c r="C129" s="579"/>
      <c r="D129" s="578"/>
      <c r="E129" s="579"/>
      <c r="F129" s="578"/>
      <c r="G129" s="579"/>
      <c r="H129" s="580"/>
      <c r="I129" s="580"/>
      <c r="J129" s="579"/>
      <c r="K129" s="588"/>
      <c r="L129" s="579"/>
      <c r="M129" s="582"/>
      <c r="N129" s="579"/>
      <c r="O129" s="584"/>
      <c r="P129" s="579"/>
      <c r="Q129" s="803"/>
      <c r="R129" s="803"/>
      <c r="S129" s="803"/>
      <c r="T129" s="134"/>
      <c r="U129" s="134"/>
      <c r="V129" s="134"/>
      <c r="W129" s="134"/>
      <c r="X129" s="134"/>
      <c r="Y129" s="134"/>
      <c r="Z129" s="134"/>
    </row>
    <row r="130" spans="1:26" ht="16.5" customHeight="1">
      <c r="A130" s="578"/>
      <c r="B130" s="579"/>
      <c r="C130" s="579"/>
      <c r="D130" s="578"/>
      <c r="E130" s="579"/>
      <c r="F130" s="578"/>
      <c r="G130" s="579"/>
      <c r="H130" s="580"/>
      <c r="I130" s="580"/>
      <c r="J130" s="579"/>
      <c r="K130" s="588"/>
      <c r="L130" s="579"/>
      <c r="M130" s="582"/>
      <c r="N130" s="579"/>
      <c r="O130" s="584"/>
      <c r="P130" s="579"/>
      <c r="Q130" s="803"/>
      <c r="R130" s="803"/>
      <c r="S130" s="803"/>
      <c r="T130" s="134"/>
      <c r="U130" s="134"/>
      <c r="V130" s="134"/>
      <c r="W130" s="134"/>
      <c r="X130" s="134"/>
      <c r="Y130" s="134"/>
      <c r="Z130" s="134"/>
    </row>
    <row r="131" spans="1:26" ht="16.5" customHeight="1">
      <c r="A131" s="578"/>
      <c r="B131" s="579"/>
      <c r="C131" s="579"/>
      <c r="D131" s="578"/>
      <c r="E131" s="579"/>
      <c r="F131" s="578"/>
      <c r="G131" s="579"/>
      <c r="H131" s="580"/>
      <c r="I131" s="580"/>
      <c r="J131" s="579"/>
      <c r="K131" s="588"/>
      <c r="L131" s="579"/>
      <c r="M131" s="582"/>
      <c r="N131" s="579"/>
      <c r="O131" s="584"/>
      <c r="P131" s="579"/>
      <c r="Q131" s="803"/>
      <c r="R131" s="803"/>
      <c r="S131" s="803"/>
      <c r="T131" s="134"/>
      <c r="U131" s="134"/>
      <c r="V131" s="134"/>
      <c r="W131" s="134"/>
      <c r="X131" s="134"/>
      <c r="Y131" s="134"/>
      <c r="Z131" s="134"/>
    </row>
    <row r="132" spans="1:26" ht="16.5" customHeight="1">
      <c r="A132" s="578"/>
      <c r="B132" s="579"/>
      <c r="C132" s="579"/>
      <c r="D132" s="578"/>
      <c r="E132" s="579"/>
      <c r="F132" s="578"/>
      <c r="G132" s="579"/>
      <c r="H132" s="580"/>
      <c r="I132" s="580"/>
      <c r="J132" s="579"/>
      <c r="K132" s="588"/>
      <c r="L132" s="579"/>
      <c r="M132" s="582"/>
      <c r="N132" s="579"/>
      <c r="O132" s="584"/>
      <c r="P132" s="579"/>
      <c r="Q132" s="803"/>
      <c r="R132" s="803"/>
      <c r="S132" s="803"/>
      <c r="T132" s="134"/>
      <c r="U132" s="134"/>
      <c r="V132" s="134"/>
      <c r="W132" s="134"/>
      <c r="X132" s="134"/>
      <c r="Y132" s="134"/>
      <c r="Z132" s="134"/>
    </row>
    <row r="133" spans="1:26" ht="16.5" customHeight="1">
      <c r="A133" s="578"/>
      <c r="B133" s="579"/>
      <c r="C133" s="579"/>
      <c r="D133" s="578"/>
      <c r="E133" s="579"/>
      <c r="F133" s="578"/>
      <c r="G133" s="579"/>
      <c r="H133" s="580"/>
      <c r="I133" s="580"/>
      <c r="J133" s="579"/>
      <c r="K133" s="588"/>
      <c r="L133" s="579"/>
      <c r="M133" s="582"/>
      <c r="N133" s="579"/>
      <c r="O133" s="584"/>
      <c r="P133" s="579"/>
      <c r="Q133" s="803"/>
      <c r="R133" s="803"/>
      <c r="S133" s="803"/>
      <c r="T133" s="134"/>
      <c r="U133" s="134"/>
      <c r="V133" s="134"/>
      <c r="W133" s="134"/>
      <c r="X133" s="134"/>
      <c r="Y133" s="134"/>
      <c r="Z133" s="134"/>
    </row>
    <row r="134" spans="1:26" ht="16.5" customHeight="1">
      <c r="A134" s="578"/>
      <c r="B134" s="579"/>
      <c r="C134" s="579"/>
      <c r="D134" s="578"/>
      <c r="E134" s="579"/>
      <c r="F134" s="578"/>
      <c r="G134" s="579"/>
      <c r="H134" s="580"/>
      <c r="I134" s="580"/>
      <c r="J134" s="579"/>
      <c r="K134" s="588"/>
      <c r="L134" s="579"/>
      <c r="M134" s="582"/>
      <c r="N134" s="579"/>
      <c r="O134" s="584"/>
      <c r="P134" s="579"/>
      <c r="Q134" s="803"/>
      <c r="R134" s="803"/>
      <c r="S134" s="803"/>
      <c r="T134" s="134"/>
      <c r="U134" s="134"/>
      <c r="V134" s="134"/>
      <c r="W134" s="134"/>
      <c r="X134" s="134"/>
      <c r="Y134" s="134"/>
      <c r="Z134" s="134"/>
    </row>
    <row r="135" spans="1:26" ht="16.5" customHeight="1">
      <c r="A135" s="578"/>
      <c r="B135" s="579"/>
      <c r="C135" s="579"/>
      <c r="D135" s="578"/>
      <c r="E135" s="579"/>
      <c r="F135" s="578"/>
      <c r="G135" s="579"/>
      <c r="H135" s="580"/>
      <c r="I135" s="580"/>
      <c r="J135" s="579"/>
      <c r="K135" s="588"/>
      <c r="L135" s="579"/>
      <c r="M135" s="582"/>
      <c r="N135" s="579"/>
      <c r="O135" s="584"/>
      <c r="P135" s="579"/>
      <c r="Q135" s="803"/>
      <c r="R135" s="803"/>
      <c r="S135" s="803"/>
      <c r="T135" s="134"/>
      <c r="U135" s="134"/>
      <c r="V135" s="134"/>
      <c r="W135" s="134"/>
      <c r="X135" s="134"/>
      <c r="Y135" s="134"/>
      <c r="Z135" s="134"/>
    </row>
    <row r="136" spans="1:26" ht="16.5" customHeight="1">
      <c r="A136" s="578"/>
      <c r="B136" s="579"/>
      <c r="C136" s="579"/>
      <c r="D136" s="578"/>
      <c r="E136" s="579"/>
      <c r="F136" s="578"/>
      <c r="G136" s="579"/>
      <c r="H136" s="580"/>
      <c r="I136" s="580"/>
      <c r="J136" s="579"/>
      <c r="K136" s="588"/>
      <c r="L136" s="579"/>
      <c r="M136" s="582"/>
      <c r="N136" s="579"/>
      <c r="O136" s="584"/>
      <c r="P136" s="579"/>
      <c r="Q136" s="803"/>
      <c r="R136" s="803"/>
      <c r="S136" s="803"/>
      <c r="T136" s="134"/>
      <c r="U136" s="134"/>
      <c r="V136" s="134"/>
      <c r="W136" s="134"/>
      <c r="X136" s="134"/>
      <c r="Y136" s="134"/>
      <c r="Z136" s="134"/>
    </row>
    <row r="137" spans="1:26" ht="16.5" customHeight="1">
      <c r="A137" s="578"/>
      <c r="B137" s="579"/>
      <c r="C137" s="579"/>
      <c r="D137" s="578"/>
      <c r="E137" s="579"/>
      <c r="F137" s="578"/>
      <c r="G137" s="579"/>
      <c r="H137" s="580"/>
      <c r="I137" s="580"/>
      <c r="J137" s="579"/>
      <c r="K137" s="588"/>
      <c r="L137" s="579"/>
      <c r="M137" s="582"/>
      <c r="N137" s="579"/>
      <c r="O137" s="584"/>
      <c r="P137" s="579"/>
      <c r="Q137" s="803"/>
      <c r="R137" s="803"/>
      <c r="S137" s="803"/>
      <c r="T137" s="134"/>
      <c r="U137" s="134"/>
      <c r="V137" s="134"/>
      <c r="W137" s="134"/>
      <c r="X137" s="134"/>
      <c r="Y137" s="134"/>
      <c r="Z137" s="134"/>
    </row>
    <row r="138" spans="1:26" ht="16.5" customHeight="1">
      <c r="A138" s="578"/>
      <c r="B138" s="579"/>
      <c r="C138" s="579"/>
      <c r="D138" s="578"/>
      <c r="E138" s="579"/>
      <c r="F138" s="578"/>
      <c r="G138" s="579"/>
      <c r="H138" s="580"/>
      <c r="I138" s="580"/>
      <c r="J138" s="579"/>
      <c r="K138" s="588"/>
      <c r="L138" s="579"/>
      <c r="M138" s="582"/>
      <c r="N138" s="579"/>
      <c r="O138" s="584"/>
      <c r="P138" s="579"/>
      <c r="Q138" s="803"/>
      <c r="R138" s="803"/>
      <c r="S138" s="803"/>
      <c r="T138" s="134"/>
      <c r="U138" s="134"/>
      <c r="V138" s="134"/>
      <c r="W138" s="134"/>
      <c r="X138" s="134"/>
      <c r="Y138" s="134"/>
      <c r="Z138" s="134"/>
    </row>
    <row r="139" spans="1:26" ht="16.5" customHeight="1">
      <c r="A139" s="578"/>
      <c r="B139" s="579"/>
      <c r="C139" s="579"/>
      <c r="D139" s="578"/>
      <c r="E139" s="579"/>
      <c r="F139" s="578"/>
      <c r="G139" s="579"/>
      <c r="H139" s="580"/>
      <c r="I139" s="580"/>
      <c r="J139" s="579"/>
      <c r="K139" s="588"/>
      <c r="L139" s="579"/>
      <c r="M139" s="582"/>
      <c r="N139" s="579"/>
      <c r="O139" s="584"/>
      <c r="P139" s="579"/>
      <c r="Q139" s="803"/>
      <c r="R139" s="803"/>
      <c r="S139" s="803"/>
      <c r="T139" s="134"/>
      <c r="U139" s="134"/>
      <c r="V139" s="134"/>
      <c r="W139" s="134"/>
      <c r="X139" s="134"/>
      <c r="Y139" s="134"/>
      <c r="Z139" s="134"/>
    </row>
    <row r="140" spans="1:26" ht="16.5" customHeight="1">
      <c r="A140" s="578"/>
      <c r="B140" s="579"/>
      <c r="C140" s="579"/>
      <c r="D140" s="578"/>
      <c r="E140" s="579"/>
      <c r="F140" s="578"/>
      <c r="G140" s="579"/>
      <c r="H140" s="580"/>
      <c r="I140" s="580"/>
      <c r="J140" s="579"/>
      <c r="K140" s="588"/>
      <c r="L140" s="579"/>
      <c r="M140" s="582"/>
      <c r="N140" s="579"/>
      <c r="O140" s="584"/>
      <c r="P140" s="579"/>
      <c r="Q140" s="803"/>
      <c r="R140" s="803"/>
      <c r="S140" s="803"/>
      <c r="T140" s="134"/>
      <c r="U140" s="134"/>
      <c r="V140" s="134"/>
      <c r="W140" s="134"/>
      <c r="X140" s="134"/>
      <c r="Y140" s="134"/>
      <c r="Z140" s="134"/>
    </row>
    <row r="141" spans="1:26" ht="16.5" customHeight="1">
      <c r="A141" s="578"/>
      <c r="B141" s="579"/>
      <c r="C141" s="579"/>
      <c r="D141" s="578"/>
      <c r="E141" s="579"/>
      <c r="F141" s="578"/>
      <c r="G141" s="579"/>
      <c r="H141" s="580"/>
      <c r="I141" s="580"/>
      <c r="J141" s="579"/>
      <c r="K141" s="588"/>
      <c r="L141" s="579"/>
      <c r="M141" s="582"/>
      <c r="N141" s="579"/>
      <c r="O141" s="584"/>
      <c r="P141" s="579"/>
      <c r="Q141" s="803"/>
      <c r="R141" s="803"/>
      <c r="S141" s="803"/>
      <c r="T141" s="134"/>
      <c r="U141" s="134"/>
      <c r="V141" s="134"/>
      <c r="W141" s="134"/>
      <c r="X141" s="134"/>
      <c r="Y141" s="134"/>
      <c r="Z141" s="134"/>
    </row>
    <row r="142" spans="1:26" ht="16.5" customHeight="1">
      <c r="A142" s="578"/>
      <c r="B142" s="579"/>
      <c r="C142" s="579"/>
      <c r="D142" s="578"/>
      <c r="E142" s="579"/>
      <c r="F142" s="578"/>
      <c r="G142" s="579"/>
      <c r="H142" s="580"/>
      <c r="I142" s="580"/>
      <c r="J142" s="579"/>
      <c r="K142" s="588"/>
      <c r="L142" s="579"/>
      <c r="M142" s="582"/>
      <c r="N142" s="579"/>
      <c r="O142" s="584"/>
      <c r="P142" s="579"/>
      <c r="Q142" s="803"/>
      <c r="R142" s="803"/>
      <c r="S142" s="803"/>
      <c r="T142" s="134"/>
      <c r="U142" s="134"/>
      <c r="V142" s="134"/>
      <c r="W142" s="134"/>
      <c r="X142" s="134"/>
      <c r="Y142" s="134"/>
      <c r="Z142" s="134"/>
    </row>
    <row r="143" spans="1:26" ht="16.5" customHeight="1">
      <c r="A143" s="578"/>
      <c r="B143" s="579"/>
      <c r="C143" s="579"/>
      <c r="D143" s="578"/>
      <c r="E143" s="579"/>
      <c r="F143" s="578"/>
      <c r="G143" s="579"/>
      <c r="H143" s="580"/>
      <c r="I143" s="580"/>
      <c r="J143" s="579"/>
      <c r="K143" s="588"/>
      <c r="L143" s="579"/>
      <c r="M143" s="582"/>
      <c r="N143" s="579"/>
      <c r="O143" s="584"/>
      <c r="P143" s="579"/>
      <c r="Q143" s="803"/>
      <c r="R143" s="803"/>
      <c r="S143" s="803"/>
      <c r="T143" s="134"/>
      <c r="U143" s="134"/>
      <c r="V143" s="134"/>
      <c r="W143" s="134"/>
      <c r="X143" s="134"/>
      <c r="Y143" s="134"/>
      <c r="Z143" s="134"/>
    </row>
    <row r="144" spans="1:26" ht="16.5" customHeight="1">
      <c r="A144" s="578"/>
      <c r="B144" s="579"/>
      <c r="C144" s="579"/>
      <c r="D144" s="578"/>
      <c r="E144" s="579"/>
      <c r="F144" s="578"/>
      <c r="G144" s="579"/>
      <c r="H144" s="580"/>
      <c r="I144" s="580"/>
      <c r="J144" s="579"/>
      <c r="K144" s="588"/>
      <c r="L144" s="579"/>
      <c r="M144" s="582"/>
      <c r="N144" s="579"/>
      <c r="O144" s="584"/>
      <c r="P144" s="579"/>
      <c r="Q144" s="803"/>
      <c r="R144" s="803"/>
      <c r="S144" s="803"/>
      <c r="T144" s="134"/>
      <c r="U144" s="134"/>
      <c r="V144" s="134"/>
      <c r="W144" s="134"/>
      <c r="X144" s="134"/>
      <c r="Y144" s="134"/>
      <c r="Z144" s="134"/>
    </row>
    <row r="145" spans="1:26" ht="16.5" customHeight="1">
      <c r="A145" s="578"/>
      <c r="B145" s="579"/>
      <c r="C145" s="579"/>
      <c r="D145" s="578"/>
      <c r="E145" s="579"/>
      <c r="F145" s="578"/>
      <c r="G145" s="579"/>
      <c r="H145" s="580"/>
      <c r="I145" s="580"/>
      <c r="J145" s="579"/>
      <c r="K145" s="588"/>
      <c r="L145" s="579"/>
      <c r="M145" s="582"/>
      <c r="N145" s="579"/>
      <c r="O145" s="584"/>
      <c r="P145" s="579"/>
      <c r="Q145" s="803"/>
      <c r="R145" s="803"/>
      <c r="S145" s="803"/>
      <c r="T145" s="134"/>
      <c r="U145" s="134"/>
      <c r="V145" s="134"/>
      <c r="W145" s="134"/>
      <c r="X145" s="134"/>
      <c r="Y145" s="134"/>
      <c r="Z145" s="134"/>
    </row>
    <row r="146" spans="1:26" ht="16.5" customHeight="1">
      <c r="A146" s="578"/>
      <c r="B146" s="579"/>
      <c r="C146" s="579"/>
      <c r="D146" s="578"/>
      <c r="E146" s="579"/>
      <c r="F146" s="578"/>
      <c r="G146" s="579"/>
      <c r="H146" s="580"/>
      <c r="I146" s="580"/>
      <c r="J146" s="579"/>
      <c r="K146" s="588"/>
      <c r="L146" s="579"/>
      <c r="M146" s="582"/>
      <c r="N146" s="579"/>
      <c r="O146" s="584"/>
      <c r="P146" s="579"/>
      <c r="Q146" s="803"/>
      <c r="R146" s="803"/>
      <c r="S146" s="803"/>
      <c r="T146" s="134"/>
      <c r="U146" s="134"/>
      <c r="V146" s="134"/>
      <c r="W146" s="134"/>
      <c r="X146" s="134"/>
      <c r="Y146" s="134"/>
      <c r="Z146" s="134"/>
    </row>
    <row r="147" spans="1:26" ht="16.5" customHeight="1">
      <c r="A147" s="578"/>
      <c r="B147" s="579"/>
      <c r="C147" s="579"/>
      <c r="D147" s="578"/>
      <c r="E147" s="579"/>
      <c r="F147" s="578"/>
      <c r="G147" s="579"/>
      <c r="H147" s="580"/>
      <c r="I147" s="580"/>
      <c r="J147" s="579"/>
      <c r="K147" s="588"/>
      <c r="L147" s="579"/>
      <c r="M147" s="582"/>
      <c r="N147" s="579"/>
      <c r="O147" s="584"/>
      <c r="P147" s="579"/>
      <c r="Q147" s="803"/>
      <c r="R147" s="803"/>
      <c r="S147" s="803"/>
      <c r="T147" s="134"/>
      <c r="U147" s="134"/>
      <c r="V147" s="134"/>
      <c r="W147" s="134"/>
      <c r="X147" s="134"/>
      <c r="Y147" s="134"/>
      <c r="Z147" s="134"/>
    </row>
    <row r="148" spans="1:26" ht="16.5" customHeight="1">
      <c r="A148" s="578"/>
      <c r="B148" s="579"/>
      <c r="C148" s="579"/>
      <c r="D148" s="578"/>
      <c r="E148" s="579"/>
      <c r="F148" s="578"/>
      <c r="G148" s="579"/>
      <c r="H148" s="580"/>
      <c r="I148" s="580"/>
      <c r="J148" s="579"/>
      <c r="K148" s="588"/>
      <c r="L148" s="579"/>
      <c r="M148" s="582"/>
      <c r="N148" s="579"/>
      <c r="O148" s="584"/>
      <c r="P148" s="579"/>
      <c r="Q148" s="803"/>
      <c r="R148" s="803"/>
      <c r="S148" s="803"/>
      <c r="T148" s="134"/>
      <c r="U148" s="134"/>
      <c r="V148" s="134"/>
      <c r="W148" s="134"/>
      <c r="X148" s="134"/>
      <c r="Y148" s="134"/>
      <c r="Z148" s="134"/>
    </row>
    <row r="149" spans="1:26" ht="16.5" customHeight="1">
      <c r="A149" s="578"/>
      <c r="B149" s="579"/>
      <c r="C149" s="579"/>
      <c r="D149" s="578"/>
      <c r="E149" s="579"/>
      <c r="F149" s="578"/>
      <c r="G149" s="579"/>
      <c r="H149" s="580"/>
      <c r="I149" s="580"/>
      <c r="J149" s="579"/>
      <c r="K149" s="588"/>
      <c r="L149" s="579"/>
      <c r="M149" s="582"/>
      <c r="N149" s="579"/>
      <c r="O149" s="584"/>
      <c r="P149" s="579"/>
      <c r="Q149" s="803"/>
      <c r="R149" s="803"/>
      <c r="S149" s="803"/>
      <c r="T149" s="134"/>
      <c r="U149" s="134"/>
      <c r="V149" s="134"/>
      <c r="W149" s="134"/>
      <c r="X149" s="134"/>
      <c r="Y149" s="134"/>
      <c r="Z149" s="134"/>
    </row>
    <row r="150" spans="1:26" ht="16.5" customHeight="1">
      <c r="A150" s="578"/>
      <c r="B150" s="579"/>
      <c r="C150" s="579"/>
      <c r="D150" s="578"/>
      <c r="E150" s="579"/>
      <c r="F150" s="578"/>
      <c r="G150" s="579"/>
      <c r="H150" s="580"/>
      <c r="I150" s="580"/>
      <c r="J150" s="579"/>
      <c r="K150" s="588"/>
      <c r="L150" s="579"/>
      <c r="M150" s="582"/>
      <c r="N150" s="579"/>
      <c r="O150" s="584"/>
      <c r="P150" s="579"/>
      <c r="Q150" s="803"/>
      <c r="R150" s="803"/>
      <c r="S150" s="803"/>
      <c r="T150" s="134"/>
      <c r="U150" s="134"/>
      <c r="V150" s="134"/>
      <c r="W150" s="134"/>
      <c r="X150" s="134"/>
      <c r="Y150" s="134"/>
      <c r="Z150" s="134"/>
    </row>
    <row r="151" spans="1:26" ht="16.5" customHeight="1">
      <c r="A151" s="578"/>
      <c r="B151" s="579"/>
      <c r="C151" s="579"/>
      <c r="D151" s="578"/>
      <c r="E151" s="579"/>
      <c r="F151" s="578"/>
      <c r="G151" s="579"/>
      <c r="H151" s="580"/>
      <c r="I151" s="580"/>
      <c r="J151" s="579"/>
      <c r="K151" s="588"/>
      <c r="L151" s="579"/>
      <c r="M151" s="582"/>
      <c r="N151" s="579"/>
      <c r="O151" s="584"/>
      <c r="P151" s="579"/>
      <c r="Q151" s="803"/>
      <c r="R151" s="803"/>
      <c r="S151" s="803"/>
      <c r="T151" s="134"/>
      <c r="U151" s="134"/>
      <c r="V151" s="134"/>
      <c r="W151" s="134"/>
      <c r="X151" s="134"/>
      <c r="Y151" s="134"/>
      <c r="Z151" s="134"/>
    </row>
    <row r="152" spans="1:26" ht="16.5" customHeight="1">
      <c r="A152" s="578"/>
      <c r="B152" s="579"/>
      <c r="C152" s="579"/>
      <c r="D152" s="578"/>
      <c r="E152" s="579"/>
      <c r="F152" s="578"/>
      <c r="G152" s="579"/>
      <c r="H152" s="580"/>
      <c r="I152" s="580"/>
      <c r="J152" s="579"/>
      <c r="K152" s="588"/>
      <c r="L152" s="579"/>
      <c r="M152" s="582"/>
      <c r="N152" s="579"/>
      <c r="O152" s="584"/>
      <c r="P152" s="579"/>
      <c r="Q152" s="803"/>
      <c r="R152" s="803"/>
      <c r="S152" s="803"/>
      <c r="T152" s="134"/>
      <c r="U152" s="134"/>
      <c r="V152" s="134"/>
      <c r="W152" s="134"/>
      <c r="X152" s="134"/>
      <c r="Y152" s="134"/>
      <c r="Z152" s="134"/>
    </row>
    <row r="153" spans="1:26" ht="16.5" customHeight="1">
      <c r="A153" s="578"/>
      <c r="B153" s="579"/>
      <c r="C153" s="579"/>
      <c r="D153" s="578"/>
      <c r="E153" s="579"/>
      <c r="F153" s="578"/>
      <c r="G153" s="579"/>
      <c r="H153" s="580"/>
      <c r="I153" s="580"/>
      <c r="J153" s="579"/>
      <c r="K153" s="588"/>
      <c r="L153" s="579"/>
      <c r="M153" s="582"/>
      <c r="N153" s="579"/>
      <c r="O153" s="584"/>
      <c r="P153" s="579"/>
      <c r="Q153" s="803"/>
      <c r="R153" s="803"/>
      <c r="S153" s="803"/>
      <c r="T153" s="134"/>
      <c r="U153" s="134"/>
      <c r="V153" s="134"/>
      <c r="W153" s="134"/>
      <c r="X153" s="134"/>
      <c r="Y153" s="134"/>
      <c r="Z153" s="134"/>
    </row>
    <row r="154" spans="1:26" ht="16.5" customHeight="1">
      <c r="A154" s="578"/>
      <c r="B154" s="579"/>
      <c r="C154" s="579"/>
      <c r="D154" s="578"/>
      <c r="E154" s="579"/>
      <c r="F154" s="578"/>
      <c r="G154" s="579"/>
      <c r="H154" s="580"/>
      <c r="I154" s="580"/>
      <c r="J154" s="579"/>
      <c r="K154" s="588"/>
      <c r="L154" s="579"/>
      <c r="M154" s="582"/>
      <c r="N154" s="579"/>
      <c r="O154" s="584"/>
      <c r="P154" s="579"/>
      <c r="Q154" s="803"/>
      <c r="R154" s="803"/>
      <c r="S154" s="803"/>
      <c r="T154" s="134"/>
      <c r="U154" s="134"/>
      <c r="V154" s="134"/>
      <c r="W154" s="134"/>
      <c r="X154" s="134"/>
      <c r="Y154" s="134"/>
      <c r="Z154" s="134"/>
    </row>
    <row r="155" spans="1:26" ht="16.5" customHeight="1">
      <c r="A155" s="578"/>
      <c r="B155" s="579"/>
      <c r="C155" s="579"/>
      <c r="D155" s="578"/>
      <c r="E155" s="579"/>
      <c r="F155" s="578"/>
      <c r="G155" s="579"/>
      <c r="H155" s="580"/>
      <c r="I155" s="580"/>
      <c r="J155" s="579"/>
      <c r="K155" s="588"/>
      <c r="L155" s="579"/>
      <c r="M155" s="582"/>
      <c r="N155" s="579"/>
      <c r="O155" s="584"/>
      <c r="P155" s="579"/>
      <c r="Q155" s="803"/>
      <c r="R155" s="803"/>
      <c r="S155" s="803"/>
      <c r="T155" s="134"/>
      <c r="U155" s="134"/>
      <c r="V155" s="134"/>
      <c r="W155" s="134"/>
      <c r="X155" s="134"/>
      <c r="Y155" s="134"/>
      <c r="Z155" s="134"/>
    </row>
    <row r="156" spans="1:26" ht="16.5" customHeight="1">
      <c r="A156" s="578"/>
      <c r="B156" s="579"/>
      <c r="C156" s="579"/>
      <c r="D156" s="578"/>
      <c r="E156" s="579"/>
      <c r="F156" s="578"/>
      <c r="G156" s="579"/>
      <c r="H156" s="580"/>
      <c r="I156" s="580"/>
      <c r="J156" s="579"/>
      <c r="K156" s="588"/>
      <c r="L156" s="579"/>
      <c r="M156" s="582"/>
      <c r="N156" s="579"/>
      <c r="O156" s="584"/>
      <c r="P156" s="579"/>
      <c r="Q156" s="803"/>
      <c r="R156" s="803"/>
      <c r="S156" s="803"/>
      <c r="T156" s="134"/>
      <c r="U156" s="134"/>
      <c r="V156" s="134"/>
      <c r="W156" s="134"/>
      <c r="X156" s="134"/>
      <c r="Y156" s="134"/>
      <c r="Z156" s="134"/>
    </row>
    <row r="157" spans="1:26" ht="16.5" customHeight="1">
      <c r="A157" s="578"/>
      <c r="B157" s="579"/>
      <c r="C157" s="579"/>
      <c r="D157" s="578"/>
      <c r="E157" s="579"/>
      <c r="F157" s="578"/>
      <c r="G157" s="579"/>
      <c r="H157" s="580"/>
      <c r="I157" s="580"/>
      <c r="J157" s="579"/>
      <c r="K157" s="588"/>
      <c r="L157" s="579"/>
      <c r="M157" s="582"/>
      <c r="N157" s="579"/>
      <c r="O157" s="584"/>
      <c r="P157" s="579"/>
      <c r="Q157" s="803"/>
      <c r="R157" s="803"/>
      <c r="S157" s="803"/>
      <c r="T157" s="134"/>
      <c r="U157" s="134"/>
      <c r="V157" s="134"/>
      <c r="W157" s="134"/>
      <c r="X157" s="134"/>
      <c r="Y157" s="134"/>
      <c r="Z157" s="134"/>
    </row>
    <row r="158" spans="1:26" ht="16.5" customHeight="1">
      <c r="A158" s="578"/>
      <c r="B158" s="579"/>
      <c r="C158" s="579"/>
      <c r="D158" s="578"/>
      <c r="E158" s="579"/>
      <c r="F158" s="578"/>
      <c r="G158" s="579"/>
      <c r="H158" s="580"/>
      <c r="I158" s="580"/>
      <c r="J158" s="579"/>
      <c r="K158" s="588"/>
      <c r="L158" s="579"/>
      <c r="M158" s="582"/>
      <c r="N158" s="579"/>
      <c r="O158" s="584"/>
      <c r="P158" s="579"/>
      <c r="Q158" s="803"/>
      <c r="R158" s="803"/>
      <c r="S158" s="803"/>
      <c r="T158" s="134"/>
      <c r="U158" s="134"/>
      <c r="V158" s="134"/>
      <c r="W158" s="134"/>
      <c r="X158" s="134"/>
      <c r="Y158" s="134"/>
      <c r="Z158" s="134"/>
    </row>
    <row r="159" spans="1:26" ht="16.5" customHeight="1">
      <c r="A159" s="578"/>
      <c r="B159" s="579"/>
      <c r="C159" s="579"/>
      <c r="D159" s="578"/>
      <c r="E159" s="579"/>
      <c r="F159" s="578"/>
      <c r="G159" s="579"/>
      <c r="H159" s="580"/>
      <c r="I159" s="580"/>
      <c r="J159" s="579"/>
      <c r="K159" s="588"/>
      <c r="L159" s="579"/>
      <c r="M159" s="582"/>
      <c r="N159" s="579"/>
      <c r="O159" s="584"/>
      <c r="P159" s="579"/>
      <c r="Q159" s="803"/>
      <c r="R159" s="803"/>
      <c r="S159" s="803"/>
      <c r="T159" s="134"/>
      <c r="U159" s="134"/>
      <c r="V159" s="134"/>
      <c r="W159" s="134"/>
      <c r="X159" s="134"/>
      <c r="Y159" s="134"/>
      <c r="Z159" s="134"/>
    </row>
    <row r="160" spans="1:26" ht="16.5" customHeight="1">
      <c r="A160" s="578"/>
      <c r="B160" s="579"/>
      <c r="C160" s="579"/>
      <c r="D160" s="578"/>
      <c r="E160" s="579"/>
      <c r="F160" s="578"/>
      <c r="G160" s="579"/>
      <c r="H160" s="580"/>
      <c r="I160" s="580"/>
      <c r="J160" s="579"/>
      <c r="K160" s="588"/>
      <c r="L160" s="579"/>
      <c r="M160" s="582"/>
      <c r="N160" s="579"/>
      <c r="O160" s="584"/>
      <c r="P160" s="579"/>
      <c r="Q160" s="803"/>
      <c r="R160" s="803"/>
      <c r="S160" s="803"/>
      <c r="T160" s="134"/>
      <c r="U160" s="134"/>
      <c r="V160" s="134"/>
      <c r="W160" s="134"/>
      <c r="X160" s="134"/>
      <c r="Y160" s="134"/>
      <c r="Z160" s="134"/>
    </row>
    <row r="161" spans="1:26" ht="16.5" customHeight="1">
      <c r="A161" s="578"/>
      <c r="B161" s="579"/>
      <c r="C161" s="579"/>
      <c r="D161" s="578"/>
      <c r="E161" s="579"/>
      <c r="F161" s="578"/>
      <c r="G161" s="579"/>
      <c r="H161" s="580"/>
      <c r="I161" s="580"/>
      <c r="J161" s="579"/>
      <c r="K161" s="588"/>
      <c r="L161" s="579"/>
      <c r="M161" s="582"/>
      <c r="N161" s="579"/>
      <c r="O161" s="584"/>
      <c r="P161" s="579"/>
      <c r="Q161" s="803"/>
      <c r="R161" s="803"/>
      <c r="S161" s="803"/>
      <c r="T161" s="134"/>
      <c r="U161" s="134"/>
      <c r="V161" s="134"/>
      <c r="W161" s="134"/>
      <c r="X161" s="134"/>
      <c r="Y161" s="134"/>
      <c r="Z161" s="134"/>
    </row>
    <row r="162" spans="1:26" ht="16.5" customHeight="1">
      <c r="A162" s="578"/>
      <c r="B162" s="579"/>
      <c r="C162" s="579"/>
      <c r="D162" s="578"/>
      <c r="E162" s="579"/>
      <c r="F162" s="578"/>
      <c r="G162" s="579"/>
      <c r="H162" s="580"/>
      <c r="I162" s="580"/>
      <c r="J162" s="579"/>
      <c r="K162" s="588"/>
      <c r="L162" s="579"/>
      <c r="M162" s="582"/>
      <c r="N162" s="579"/>
      <c r="O162" s="584"/>
      <c r="P162" s="579"/>
      <c r="Q162" s="803"/>
      <c r="R162" s="803"/>
      <c r="S162" s="803"/>
      <c r="T162" s="134"/>
      <c r="U162" s="134"/>
      <c r="V162" s="134"/>
      <c r="W162" s="134"/>
      <c r="X162" s="134"/>
      <c r="Y162" s="134"/>
      <c r="Z162" s="134"/>
    </row>
    <row r="163" spans="1:26" ht="16.5" customHeight="1">
      <c r="A163" s="578"/>
      <c r="B163" s="579"/>
      <c r="C163" s="579"/>
      <c r="D163" s="578"/>
      <c r="E163" s="579"/>
      <c r="F163" s="578"/>
      <c r="G163" s="579"/>
      <c r="H163" s="580"/>
      <c r="I163" s="580"/>
      <c r="J163" s="579"/>
      <c r="K163" s="588"/>
      <c r="L163" s="579"/>
      <c r="M163" s="582"/>
      <c r="N163" s="579"/>
      <c r="O163" s="584"/>
      <c r="P163" s="579"/>
      <c r="Q163" s="803"/>
      <c r="R163" s="803"/>
      <c r="S163" s="803"/>
      <c r="T163" s="134"/>
      <c r="U163" s="134"/>
      <c r="V163" s="134"/>
      <c r="W163" s="134"/>
      <c r="X163" s="134"/>
      <c r="Y163" s="134"/>
      <c r="Z163" s="134"/>
    </row>
    <row r="164" spans="1:26" ht="16.5" customHeight="1">
      <c r="A164" s="578"/>
      <c r="B164" s="579"/>
      <c r="C164" s="579"/>
      <c r="D164" s="578"/>
      <c r="E164" s="579"/>
      <c r="F164" s="578"/>
      <c r="G164" s="579"/>
      <c r="H164" s="580"/>
      <c r="I164" s="580"/>
      <c r="J164" s="579"/>
      <c r="K164" s="588"/>
      <c r="L164" s="579"/>
      <c r="M164" s="582"/>
      <c r="N164" s="579"/>
      <c r="O164" s="584"/>
      <c r="P164" s="579"/>
      <c r="Q164" s="803"/>
      <c r="R164" s="803"/>
      <c r="S164" s="803"/>
      <c r="T164" s="134"/>
      <c r="U164" s="134"/>
      <c r="V164" s="134"/>
      <c r="W164" s="134"/>
      <c r="X164" s="134"/>
      <c r="Y164" s="134"/>
      <c r="Z164" s="134"/>
    </row>
    <row r="165" spans="1:26" ht="16.5" customHeight="1">
      <c r="A165" s="578"/>
      <c r="B165" s="579"/>
      <c r="C165" s="579"/>
      <c r="D165" s="578"/>
      <c r="E165" s="579"/>
      <c r="F165" s="578"/>
      <c r="G165" s="579"/>
      <c r="H165" s="580"/>
      <c r="I165" s="580"/>
      <c r="J165" s="579"/>
      <c r="K165" s="588"/>
      <c r="L165" s="579"/>
      <c r="M165" s="582"/>
      <c r="N165" s="579"/>
      <c r="O165" s="584"/>
      <c r="P165" s="579"/>
      <c r="Q165" s="803"/>
      <c r="R165" s="803"/>
      <c r="S165" s="803"/>
      <c r="T165" s="134"/>
      <c r="U165" s="134"/>
      <c r="V165" s="134"/>
      <c r="W165" s="134"/>
      <c r="X165" s="134"/>
      <c r="Y165" s="134"/>
      <c r="Z165" s="134"/>
    </row>
    <row r="166" spans="1:26" ht="16.5" customHeight="1">
      <c r="A166" s="578"/>
      <c r="B166" s="579"/>
      <c r="C166" s="579"/>
      <c r="D166" s="578"/>
      <c r="E166" s="579"/>
      <c r="F166" s="578"/>
      <c r="G166" s="579"/>
      <c r="H166" s="580"/>
      <c r="I166" s="580"/>
      <c r="J166" s="579"/>
      <c r="K166" s="588"/>
      <c r="L166" s="579"/>
      <c r="M166" s="582"/>
      <c r="N166" s="579"/>
      <c r="O166" s="584"/>
      <c r="P166" s="579"/>
      <c r="Q166" s="803"/>
      <c r="R166" s="803"/>
      <c r="S166" s="803"/>
      <c r="T166" s="134"/>
      <c r="U166" s="134"/>
      <c r="V166" s="134"/>
      <c r="W166" s="134"/>
      <c r="X166" s="134"/>
      <c r="Y166" s="134"/>
      <c r="Z166" s="134"/>
    </row>
    <row r="167" spans="1:26" ht="16.5" customHeight="1">
      <c r="A167" s="578"/>
      <c r="B167" s="579"/>
      <c r="C167" s="579"/>
      <c r="D167" s="578"/>
      <c r="E167" s="579"/>
      <c r="F167" s="578"/>
      <c r="G167" s="579"/>
      <c r="H167" s="580"/>
      <c r="I167" s="580"/>
      <c r="J167" s="579"/>
      <c r="K167" s="588"/>
      <c r="L167" s="579"/>
      <c r="M167" s="582"/>
      <c r="N167" s="579"/>
      <c r="O167" s="584"/>
      <c r="P167" s="579"/>
      <c r="Q167" s="803"/>
      <c r="R167" s="803"/>
      <c r="S167" s="803"/>
      <c r="T167" s="134"/>
      <c r="U167" s="134"/>
      <c r="V167" s="134"/>
      <c r="W167" s="134"/>
      <c r="X167" s="134"/>
      <c r="Y167" s="134"/>
      <c r="Z167" s="134"/>
    </row>
    <row r="168" spans="1:26" ht="16.5" customHeight="1">
      <c r="A168" s="578"/>
      <c r="B168" s="579"/>
      <c r="C168" s="579"/>
      <c r="D168" s="578"/>
      <c r="E168" s="579"/>
      <c r="F168" s="578"/>
      <c r="G168" s="579"/>
      <c r="H168" s="580"/>
      <c r="I168" s="580"/>
      <c r="J168" s="579"/>
      <c r="K168" s="588"/>
      <c r="L168" s="579"/>
      <c r="M168" s="582"/>
      <c r="N168" s="579"/>
      <c r="O168" s="584"/>
      <c r="P168" s="579"/>
      <c r="Q168" s="803"/>
      <c r="R168" s="803"/>
      <c r="S168" s="803"/>
      <c r="T168" s="134"/>
      <c r="U168" s="134"/>
      <c r="V168" s="134"/>
      <c r="W168" s="134"/>
      <c r="X168" s="134"/>
      <c r="Y168" s="134"/>
      <c r="Z168" s="134"/>
    </row>
    <row r="169" spans="1:26" ht="16.5" customHeight="1">
      <c r="A169" s="578"/>
      <c r="B169" s="579"/>
      <c r="C169" s="579"/>
      <c r="D169" s="578"/>
      <c r="E169" s="579"/>
      <c r="F169" s="578"/>
      <c r="G169" s="579"/>
      <c r="H169" s="580"/>
      <c r="I169" s="580"/>
      <c r="J169" s="579"/>
      <c r="K169" s="588"/>
      <c r="L169" s="579"/>
      <c r="M169" s="582"/>
      <c r="N169" s="579"/>
      <c r="O169" s="584"/>
      <c r="P169" s="579"/>
      <c r="Q169" s="803"/>
      <c r="R169" s="803"/>
      <c r="S169" s="803"/>
      <c r="T169" s="134"/>
      <c r="U169" s="134"/>
      <c r="V169" s="134"/>
      <c r="W169" s="134"/>
      <c r="X169" s="134"/>
      <c r="Y169" s="134"/>
      <c r="Z169" s="134"/>
    </row>
    <row r="170" spans="1:26" ht="16.5" customHeight="1">
      <c r="A170" s="578"/>
      <c r="B170" s="579"/>
      <c r="C170" s="579"/>
      <c r="D170" s="578"/>
      <c r="E170" s="579"/>
      <c r="F170" s="578"/>
      <c r="G170" s="579"/>
      <c r="H170" s="580"/>
      <c r="I170" s="580"/>
      <c r="J170" s="579"/>
      <c r="K170" s="588"/>
      <c r="L170" s="579"/>
      <c r="M170" s="582"/>
      <c r="N170" s="579"/>
      <c r="O170" s="584"/>
      <c r="P170" s="579"/>
      <c r="Q170" s="803"/>
      <c r="R170" s="803"/>
      <c r="S170" s="803"/>
      <c r="T170" s="134"/>
      <c r="U170" s="134"/>
      <c r="V170" s="134"/>
      <c r="W170" s="134"/>
      <c r="X170" s="134"/>
      <c r="Y170" s="134"/>
      <c r="Z170" s="134"/>
    </row>
    <row r="171" spans="1:26" ht="16.5" customHeight="1">
      <c r="A171" s="578"/>
      <c r="B171" s="579"/>
      <c r="C171" s="579"/>
      <c r="D171" s="578"/>
      <c r="E171" s="579"/>
      <c r="F171" s="578"/>
      <c r="G171" s="579"/>
      <c r="H171" s="580"/>
      <c r="I171" s="580"/>
      <c r="J171" s="579"/>
      <c r="K171" s="588"/>
      <c r="L171" s="579"/>
      <c r="M171" s="582"/>
      <c r="N171" s="579"/>
      <c r="O171" s="584"/>
      <c r="P171" s="579"/>
      <c r="Q171" s="803"/>
      <c r="R171" s="803"/>
      <c r="S171" s="803"/>
      <c r="T171" s="134"/>
      <c r="U171" s="134"/>
      <c r="V171" s="134"/>
      <c r="W171" s="134"/>
      <c r="X171" s="134"/>
      <c r="Y171" s="134"/>
      <c r="Z171" s="134"/>
    </row>
    <row r="172" spans="1:26" ht="16.5" customHeight="1">
      <c r="A172" s="578"/>
      <c r="B172" s="579"/>
      <c r="C172" s="579"/>
      <c r="D172" s="578"/>
      <c r="E172" s="579"/>
      <c r="F172" s="578"/>
      <c r="G172" s="579"/>
      <c r="H172" s="580"/>
      <c r="I172" s="580"/>
      <c r="J172" s="579"/>
      <c r="K172" s="588"/>
      <c r="L172" s="579"/>
      <c r="M172" s="582"/>
      <c r="N172" s="579"/>
      <c r="O172" s="584"/>
      <c r="P172" s="579"/>
      <c r="Q172" s="803"/>
      <c r="R172" s="803"/>
      <c r="S172" s="803"/>
      <c r="T172" s="134"/>
      <c r="U172" s="134"/>
      <c r="V172" s="134"/>
      <c r="W172" s="134"/>
      <c r="X172" s="134"/>
      <c r="Y172" s="134"/>
      <c r="Z172" s="134"/>
    </row>
    <row r="173" spans="1:26" ht="16.5" customHeight="1">
      <c r="A173" s="578"/>
      <c r="B173" s="579"/>
      <c r="C173" s="579"/>
      <c r="D173" s="578"/>
      <c r="E173" s="579"/>
      <c r="F173" s="578"/>
      <c r="G173" s="579"/>
      <c r="H173" s="580"/>
      <c r="I173" s="580"/>
      <c r="J173" s="579"/>
      <c r="K173" s="588"/>
      <c r="L173" s="579"/>
      <c r="M173" s="582"/>
      <c r="N173" s="579"/>
      <c r="O173" s="584"/>
      <c r="P173" s="579"/>
      <c r="Q173" s="803"/>
      <c r="R173" s="803"/>
      <c r="S173" s="803"/>
      <c r="T173" s="134"/>
      <c r="U173" s="134"/>
      <c r="V173" s="134"/>
      <c r="W173" s="134"/>
      <c r="X173" s="134"/>
      <c r="Y173" s="134"/>
      <c r="Z173" s="134"/>
    </row>
    <row r="174" spans="1:26" ht="16.5" customHeight="1">
      <c r="A174" s="578"/>
      <c r="B174" s="579"/>
      <c r="C174" s="579"/>
      <c r="D174" s="578"/>
      <c r="E174" s="579"/>
      <c r="F174" s="578"/>
      <c r="G174" s="579"/>
      <c r="H174" s="580"/>
      <c r="I174" s="580"/>
      <c r="J174" s="579"/>
      <c r="K174" s="588"/>
      <c r="L174" s="579"/>
      <c r="M174" s="582"/>
      <c r="N174" s="579"/>
      <c r="O174" s="584"/>
      <c r="P174" s="579"/>
      <c r="Q174" s="803"/>
      <c r="R174" s="803"/>
      <c r="S174" s="803"/>
      <c r="T174" s="134"/>
      <c r="U174" s="134"/>
      <c r="V174" s="134"/>
      <c r="W174" s="134"/>
      <c r="X174" s="134"/>
      <c r="Y174" s="134"/>
      <c r="Z174" s="134"/>
    </row>
    <row r="175" spans="1:26" ht="16.5" customHeight="1">
      <c r="A175" s="578"/>
      <c r="B175" s="579"/>
      <c r="C175" s="579"/>
      <c r="D175" s="578"/>
      <c r="E175" s="579"/>
      <c r="F175" s="578"/>
      <c r="G175" s="579"/>
      <c r="H175" s="580"/>
      <c r="I175" s="580"/>
      <c r="J175" s="579"/>
      <c r="K175" s="588"/>
      <c r="L175" s="579"/>
      <c r="M175" s="582"/>
      <c r="N175" s="579"/>
      <c r="O175" s="584"/>
      <c r="P175" s="579"/>
      <c r="Q175" s="803"/>
      <c r="R175" s="803"/>
      <c r="S175" s="803"/>
      <c r="T175" s="134"/>
      <c r="U175" s="134"/>
      <c r="V175" s="134"/>
      <c r="W175" s="134"/>
      <c r="X175" s="134"/>
      <c r="Y175" s="134"/>
      <c r="Z175" s="134"/>
    </row>
    <row r="176" spans="1:26" ht="16.5" customHeight="1">
      <c r="A176" s="578"/>
      <c r="B176" s="579"/>
      <c r="C176" s="579"/>
      <c r="D176" s="578"/>
      <c r="E176" s="579"/>
      <c r="F176" s="578"/>
      <c r="G176" s="579"/>
      <c r="H176" s="580"/>
      <c r="I176" s="580"/>
      <c r="J176" s="579"/>
      <c r="K176" s="588"/>
      <c r="L176" s="579"/>
      <c r="M176" s="582"/>
      <c r="N176" s="579"/>
      <c r="O176" s="584"/>
      <c r="P176" s="579"/>
      <c r="Q176" s="803"/>
      <c r="R176" s="803"/>
      <c r="S176" s="803"/>
      <c r="T176" s="134"/>
      <c r="U176" s="134"/>
      <c r="V176" s="134"/>
      <c r="W176" s="134"/>
      <c r="X176" s="134"/>
      <c r="Y176" s="134"/>
      <c r="Z176" s="134"/>
    </row>
    <row r="177" spans="1:26" ht="16.5" customHeight="1">
      <c r="A177" s="578"/>
      <c r="B177" s="579"/>
      <c r="C177" s="579"/>
      <c r="D177" s="578"/>
      <c r="E177" s="579"/>
      <c r="F177" s="578"/>
      <c r="G177" s="579"/>
      <c r="H177" s="580"/>
      <c r="I177" s="580"/>
      <c r="J177" s="579"/>
      <c r="K177" s="588"/>
      <c r="L177" s="579"/>
      <c r="M177" s="582"/>
      <c r="N177" s="579"/>
      <c r="O177" s="584"/>
      <c r="P177" s="579"/>
      <c r="Q177" s="803"/>
      <c r="R177" s="803"/>
      <c r="S177" s="803"/>
      <c r="T177" s="134"/>
      <c r="U177" s="134"/>
      <c r="V177" s="134"/>
      <c r="W177" s="134"/>
      <c r="X177" s="134"/>
      <c r="Y177" s="134"/>
      <c r="Z177" s="134"/>
    </row>
    <row r="178" spans="1:26" ht="16.5" customHeight="1">
      <c r="A178" s="578"/>
      <c r="B178" s="579"/>
      <c r="C178" s="579"/>
      <c r="D178" s="578"/>
      <c r="E178" s="579"/>
      <c r="F178" s="578"/>
      <c r="G178" s="579"/>
      <c r="H178" s="580"/>
      <c r="I178" s="580"/>
      <c r="J178" s="579"/>
      <c r="K178" s="588"/>
      <c r="L178" s="579"/>
      <c r="M178" s="582"/>
      <c r="N178" s="579"/>
      <c r="O178" s="584"/>
      <c r="P178" s="579"/>
      <c r="Q178" s="803"/>
      <c r="R178" s="803"/>
      <c r="S178" s="803"/>
      <c r="T178" s="134"/>
      <c r="U178" s="134"/>
      <c r="V178" s="134"/>
      <c r="W178" s="134"/>
      <c r="X178" s="134"/>
      <c r="Y178" s="134"/>
      <c r="Z178" s="134"/>
    </row>
    <row r="179" spans="1:26" ht="16.5" customHeight="1">
      <c r="A179" s="578"/>
      <c r="B179" s="579"/>
      <c r="C179" s="579"/>
      <c r="D179" s="578"/>
      <c r="E179" s="579"/>
      <c r="F179" s="578"/>
      <c r="G179" s="579"/>
      <c r="H179" s="580"/>
      <c r="I179" s="580"/>
      <c r="J179" s="579"/>
      <c r="K179" s="588"/>
      <c r="L179" s="579"/>
      <c r="M179" s="582"/>
      <c r="N179" s="579"/>
      <c r="O179" s="584"/>
      <c r="P179" s="579"/>
      <c r="Q179" s="803"/>
      <c r="R179" s="803"/>
      <c r="S179" s="803"/>
      <c r="T179" s="134"/>
      <c r="U179" s="134"/>
      <c r="V179" s="134"/>
      <c r="W179" s="134"/>
      <c r="X179" s="134"/>
      <c r="Y179" s="134"/>
      <c r="Z179" s="134"/>
    </row>
    <row r="180" spans="1:26" ht="16.5" customHeight="1">
      <c r="A180" s="578"/>
      <c r="B180" s="579"/>
      <c r="C180" s="579"/>
      <c r="D180" s="578"/>
      <c r="E180" s="579"/>
      <c r="F180" s="578"/>
      <c r="G180" s="579"/>
      <c r="H180" s="580"/>
      <c r="I180" s="580"/>
      <c r="J180" s="579"/>
      <c r="K180" s="588"/>
      <c r="L180" s="579"/>
      <c r="M180" s="582"/>
      <c r="N180" s="579"/>
      <c r="O180" s="584"/>
      <c r="P180" s="579"/>
      <c r="Q180" s="803"/>
      <c r="R180" s="803"/>
      <c r="S180" s="803"/>
      <c r="T180" s="134"/>
      <c r="U180" s="134"/>
      <c r="V180" s="134"/>
      <c r="W180" s="134"/>
      <c r="X180" s="134"/>
      <c r="Y180" s="134"/>
      <c r="Z180" s="134"/>
    </row>
    <row r="181" spans="1:26" ht="16.5" customHeight="1">
      <c r="A181" s="578"/>
      <c r="B181" s="579"/>
      <c r="C181" s="579"/>
      <c r="D181" s="578"/>
      <c r="E181" s="579"/>
      <c r="F181" s="578"/>
      <c r="G181" s="579"/>
      <c r="H181" s="580"/>
      <c r="I181" s="580"/>
      <c r="J181" s="579"/>
      <c r="K181" s="588"/>
      <c r="L181" s="579"/>
      <c r="M181" s="582"/>
      <c r="N181" s="579"/>
      <c r="O181" s="584"/>
      <c r="P181" s="579"/>
      <c r="Q181" s="803"/>
      <c r="R181" s="803"/>
      <c r="S181" s="803"/>
      <c r="T181" s="134"/>
      <c r="U181" s="134"/>
      <c r="V181" s="134"/>
      <c r="W181" s="134"/>
      <c r="X181" s="134"/>
      <c r="Y181" s="134"/>
      <c r="Z181" s="134"/>
    </row>
    <row r="182" spans="1:26" ht="16.5" customHeight="1">
      <c r="A182" s="578"/>
      <c r="B182" s="579"/>
      <c r="C182" s="579"/>
      <c r="D182" s="578"/>
      <c r="E182" s="579"/>
      <c r="F182" s="578"/>
      <c r="G182" s="579"/>
      <c r="H182" s="580"/>
      <c r="I182" s="580"/>
      <c r="J182" s="579"/>
      <c r="K182" s="588"/>
      <c r="L182" s="579"/>
      <c r="M182" s="582"/>
      <c r="N182" s="579"/>
      <c r="O182" s="584"/>
      <c r="P182" s="579"/>
      <c r="Q182" s="803"/>
      <c r="R182" s="803"/>
      <c r="S182" s="803"/>
      <c r="T182" s="134"/>
      <c r="U182" s="134"/>
      <c r="V182" s="134"/>
      <c r="W182" s="134"/>
      <c r="X182" s="134"/>
      <c r="Y182" s="134"/>
      <c r="Z182" s="134"/>
    </row>
    <row r="183" spans="1:26" ht="16.5" customHeight="1">
      <c r="A183" s="578"/>
      <c r="B183" s="579"/>
      <c r="C183" s="579"/>
      <c r="D183" s="578"/>
      <c r="E183" s="579"/>
      <c r="F183" s="578"/>
      <c r="G183" s="579"/>
      <c r="H183" s="580"/>
      <c r="I183" s="580"/>
      <c r="J183" s="579"/>
      <c r="K183" s="588"/>
      <c r="L183" s="579"/>
      <c r="M183" s="582"/>
      <c r="N183" s="579"/>
      <c r="O183" s="584"/>
      <c r="P183" s="579"/>
      <c r="Q183" s="803"/>
      <c r="R183" s="803"/>
      <c r="S183" s="803"/>
      <c r="T183" s="134"/>
      <c r="U183" s="134"/>
      <c r="V183" s="134"/>
      <c r="W183" s="134"/>
      <c r="X183" s="134"/>
      <c r="Y183" s="134"/>
      <c r="Z183" s="134"/>
    </row>
    <row r="184" spans="1:26" ht="16.5" customHeight="1">
      <c r="A184" s="578"/>
      <c r="B184" s="579"/>
      <c r="C184" s="579"/>
      <c r="D184" s="578"/>
      <c r="E184" s="579"/>
      <c r="F184" s="578"/>
      <c r="G184" s="579"/>
      <c r="H184" s="580"/>
      <c r="I184" s="580"/>
      <c r="J184" s="579"/>
      <c r="K184" s="588"/>
      <c r="L184" s="579"/>
      <c r="M184" s="582"/>
      <c r="N184" s="579"/>
      <c r="O184" s="584"/>
      <c r="P184" s="579"/>
      <c r="Q184" s="803"/>
      <c r="R184" s="803"/>
      <c r="S184" s="803"/>
      <c r="T184" s="134"/>
      <c r="U184" s="134"/>
      <c r="V184" s="134"/>
      <c r="W184" s="134"/>
      <c r="X184" s="134"/>
      <c r="Y184" s="134"/>
      <c r="Z184" s="134"/>
    </row>
    <row r="185" spans="1:26" ht="16.5" customHeight="1">
      <c r="A185" s="578"/>
      <c r="B185" s="579"/>
      <c r="C185" s="579"/>
      <c r="D185" s="578"/>
      <c r="E185" s="579"/>
      <c r="F185" s="578"/>
      <c r="G185" s="579"/>
      <c r="H185" s="580"/>
      <c r="I185" s="580"/>
      <c r="J185" s="579"/>
      <c r="K185" s="588"/>
      <c r="L185" s="579"/>
      <c r="M185" s="582"/>
      <c r="N185" s="579"/>
      <c r="O185" s="584"/>
      <c r="P185" s="579"/>
      <c r="Q185" s="803"/>
      <c r="R185" s="803"/>
      <c r="S185" s="803"/>
      <c r="T185" s="134"/>
      <c r="U185" s="134"/>
      <c r="V185" s="134"/>
      <c r="W185" s="134"/>
      <c r="X185" s="134"/>
      <c r="Y185" s="134"/>
      <c r="Z185" s="134"/>
    </row>
    <row r="186" spans="1:26" ht="16.5" customHeight="1">
      <c r="A186" s="578"/>
      <c r="B186" s="579"/>
      <c r="C186" s="579"/>
      <c r="D186" s="578"/>
      <c r="E186" s="579"/>
      <c r="F186" s="578"/>
      <c r="G186" s="579"/>
      <c r="H186" s="580"/>
      <c r="I186" s="580"/>
      <c r="J186" s="579"/>
      <c r="K186" s="588"/>
      <c r="L186" s="579"/>
      <c r="M186" s="582"/>
      <c r="N186" s="579"/>
      <c r="O186" s="584"/>
      <c r="P186" s="579"/>
      <c r="Q186" s="803"/>
      <c r="R186" s="803"/>
      <c r="S186" s="803"/>
      <c r="T186" s="134"/>
      <c r="U186" s="134"/>
      <c r="V186" s="134"/>
      <c r="W186" s="134"/>
      <c r="X186" s="134"/>
      <c r="Y186" s="134"/>
      <c r="Z186" s="134"/>
    </row>
    <row r="187" spans="1:26" ht="16.5" customHeight="1">
      <c r="A187" s="578"/>
      <c r="B187" s="579"/>
      <c r="C187" s="579"/>
      <c r="D187" s="578"/>
      <c r="E187" s="579"/>
      <c r="F187" s="578"/>
      <c r="G187" s="579"/>
      <c r="H187" s="580"/>
      <c r="I187" s="580"/>
      <c r="J187" s="579"/>
      <c r="K187" s="588"/>
      <c r="L187" s="579"/>
      <c r="M187" s="582"/>
      <c r="N187" s="579"/>
      <c r="O187" s="584"/>
      <c r="P187" s="579"/>
      <c r="Q187" s="803"/>
      <c r="R187" s="803"/>
      <c r="S187" s="803"/>
      <c r="T187" s="134"/>
      <c r="U187" s="134"/>
      <c r="V187" s="134"/>
      <c r="W187" s="134"/>
      <c r="X187" s="134"/>
      <c r="Y187" s="134"/>
      <c r="Z187" s="134"/>
    </row>
    <row r="188" spans="1:26" ht="16.5" customHeight="1">
      <c r="A188" s="578"/>
      <c r="B188" s="579"/>
      <c r="C188" s="579"/>
      <c r="D188" s="578"/>
      <c r="E188" s="579"/>
      <c r="F188" s="578"/>
      <c r="G188" s="579"/>
      <c r="H188" s="580"/>
      <c r="I188" s="580"/>
      <c r="J188" s="579"/>
      <c r="K188" s="588"/>
      <c r="L188" s="579"/>
      <c r="M188" s="582"/>
      <c r="N188" s="579"/>
      <c r="O188" s="584"/>
      <c r="P188" s="579"/>
      <c r="Q188" s="803"/>
      <c r="R188" s="803"/>
      <c r="S188" s="803"/>
      <c r="T188" s="134"/>
      <c r="U188" s="134"/>
      <c r="V188" s="134"/>
      <c r="W188" s="134"/>
      <c r="X188" s="134"/>
      <c r="Y188" s="134"/>
      <c r="Z188" s="134"/>
    </row>
    <row r="189" spans="1:26" ht="16.5" customHeight="1">
      <c r="A189" s="578"/>
      <c r="B189" s="579"/>
      <c r="C189" s="579"/>
      <c r="D189" s="578"/>
      <c r="E189" s="579"/>
      <c r="F189" s="578"/>
      <c r="G189" s="579"/>
      <c r="H189" s="580"/>
      <c r="I189" s="580"/>
      <c r="J189" s="579"/>
      <c r="K189" s="588"/>
      <c r="L189" s="579"/>
      <c r="M189" s="582"/>
      <c r="N189" s="579"/>
      <c r="O189" s="584"/>
      <c r="P189" s="579"/>
      <c r="Q189" s="803"/>
      <c r="R189" s="803"/>
      <c r="S189" s="803"/>
      <c r="T189" s="134"/>
      <c r="U189" s="134"/>
      <c r="V189" s="134"/>
      <c r="W189" s="134"/>
      <c r="X189" s="134"/>
      <c r="Y189" s="134"/>
      <c r="Z189" s="134"/>
    </row>
    <row r="190" spans="1:26" ht="16.5" customHeight="1">
      <c r="A190" s="578"/>
      <c r="B190" s="579"/>
      <c r="C190" s="579"/>
      <c r="D190" s="578"/>
      <c r="E190" s="579"/>
      <c r="F190" s="578"/>
      <c r="G190" s="579"/>
      <c r="H190" s="580"/>
      <c r="I190" s="580"/>
      <c r="J190" s="579"/>
      <c r="K190" s="588"/>
      <c r="L190" s="579"/>
      <c r="M190" s="582"/>
      <c r="N190" s="579"/>
      <c r="O190" s="584"/>
      <c r="P190" s="579"/>
      <c r="Q190" s="803"/>
      <c r="R190" s="803"/>
      <c r="S190" s="803"/>
      <c r="T190" s="134"/>
      <c r="U190" s="134"/>
      <c r="V190" s="134"/>
      <c r="W190" s="134"/>
      <c r="X190" s="134"/>
      <c r="Y190" s="134"/>
      <c r="Z190" s="134"/>
    </row>
    <row r="191" spans="1:26" ht="16.5" customHeight="1">
      <c r="A191" s="578"/>
      <c r="B191" s="579"/>
      <c r="C191" s="579"/>
      <c r="D191" s="578"/>
      <c r="E191" s="579"/>
      <c r="F191" s="578"/>
      <c r="G191" s="579"/>
      <c r="H191" s="580"/>
      <c r="I191" s="580"/>
      <c r="J191" s="579"/>
      <c r="K191" s="588"/>
      <c r="L191" s="579"/>
      <c r="M191" s="582"/>
      <c r="N191" s="579"/>
      <c r="O191" s="584"/>
      <c r="P191" s="579"/>
      <c r="Q191" s="803"/>
      <c r="R191" s="803"/>
      <c r="S191" s="803"/>
      <c r="T191" s="134"/>
      <c r="U191" s="134"/>
      <c r="V191" s="134"/>
      <c r="W191" s="134"/>
      <c r="X191" s="134"/>
      <c r="Y191" s="134"/>
      <c r="Z191" s="134"/>
    </row>
    <row r="192" spans="1:26" ht="16.5" customHeight="1">
      <c r="A192" s="578"/>
      <c r="B192" s="579"/>
      <c r="C192" s="579"/>
      <c r="D192" s="578"/>
      <c r="E192" s="579"/>
      <c r="F192" s="578"/>
      <c r="G192" s="579"/>
      <c r="H192" s="580"/>
      <c r="I192" s="580"/>
      <c r="J192" s="579"/>
      <c r="K192" s="588"/>
      <c r="L192" s="579"/>
      <c r="M192" s="582"/>
      <c r="N192" s="579"/>
      <c r="O192" s="584"/>
      <c r="P192" s="579"/>
      <c r="Q192" s="803"/>
      <c r="R192" s="803"/>
      <c r="S192" s="803"/>
      <c r="T192" s="134"/>
      <c r="U192" s="134"/>
      <c r="V192" s="134"/>
      <c r="W192" s="134"/>
      <c r="X192" s="134"/>
      <c r="Y192" s="134"/>
      <c r="Z192" s="134"/>
    </row>
    <row r="193" spans="1:26" ht="16.5" customHeight="1">
      <c r="A193" s="578"/>
      <c r="B193" s="579"/>
      <c r="C193" s="579"/>
      <c r="D193" s="578"/>
      <c r="E193" s="579"/>
      <c r="F193" s="578"/>
      <c r="G193" s="579"/>
      <c r="H193" s="580"/>
      <c r="I193" s="580"/>
      <c r="J193" s="579"/>
      <c r="K193" s="588"/>
      <c r="L193" s="579"/>
      <c r="M193" s="582"/>
      <c r="N193" s="579"/>
      <c r="O193" s="584"/>
      <c r="P193" s="579"/>
      <c r="Q193" s="803"/>
      <c r="R193" s="803"/>
      <c r="S193" s="803"/>
      <c r="T193" s="134"/>
      <c r="U193" s="134"/>
      <c r="V193" s="134"/>
      <c r="W193" s="134"/>
      <c r="X193" s="134"/>
      <c r="Y193" s="134"/>
      <c r="Z193" s="134"/>
    </row>
    <row r="194" spans="1:26" ht="16.5" customHeight="1">
      <c r="A194" s="578"/>
      <c r="B194" s="579"/>
      <c r="C194" s="579"/>
      <c r="D194" s="578"/>
      <c r="E194" s="579"/>
      <c r="F194" s="578"/>
      <c r="G194" s="579"/>
      <c r="H194" s="580"/>
      <c r="I194" s="580"/>
      <c r="J194" s="579"/>
      <c r="K194" s="588"/>
      <c r="L194" s="579"/>
      <c r="M194" s="582"/>
      <c r="N194" s="579"/>
      <c r="O194" s="584"/>
      <c r="P194" s="579"/>
      <c r="Q194" s="803"/>
      <c r="R194" s="803"/>
      <c r="S194" s="803"/>
      <c r="T194" s="134"/>
      <c r="U194" s="134"/>
      <c r="V194" s="134"/>
      <c r="W194" s="134"/>
      <c r="X194" s="134"/>
      <c r="Y194" s="134"/>
      <c r="Z194" s="134"/>
    </row>
    <row r="195" spans="1:26" ht="16.5" customHeight="1">
      <c r="A195" s="578"/>
      <c r="B195" s="579"/>
      <c r="C195" s="579"/>
      <c r="D195" s="578"/>
      <c r="E195" s="579"/>
      <c r="F195" s="578"/>
      <c r="G195" s="579"/>
      <c r="H195" s="580"/>
      <c r="I195" s="580"/>
      <c r="J195" s="579"/>
      <c r="K195" s="588"/>
      <c r="L195" s="579"/>
      <c r="M195" s="582"/>
      <c r="N195" s="579"/>
      <c r="O195" s="584"/>
      <c r="P195" s="579"/>
      <c r="Q195" s="803"/>
      <c r="R195" s="803"/>
      <c r="S195" s="803"/>
      <c r="T195" s="134"/>
      <c r="U195" s="134"/>
      <c r="V195" s="134"/>
      <c r="W195" s="134"/>
      <c r="X195" s="134"/>
      <c r="Y195" s="134"/>
      <c r="Z195" s="134"/>
    </row>
    <row r="196" spans="1:26" ht="16.5" customHeight="1">
      <c r="A196" s="578"/>
      <c r="B196" s="579"/>
      <c r="C196" s="579"/>
      <c r="D196" s="578"/>
      <c r="E196" s="579"/>
      <c r="F196" s="578"/>
      <c r="G196" s="579"/>
      <c r="H196" s="580"/>
      <c r="I196" s="580"/>
      <c r="J196" s="579"/>
      <c r="K196" s="588"/>
      <c r="L196" s="579"/>
      <c r="M196" s="582"/>
      <c r="N196" s="579"/>
      <c r="O196" s="584"/>
      <c r="P196" s="579"/>
      <c r="Q196" s="803"/>
      <c r="R196" s="803"/>
      <c r="S196" s="803"/>
      <c r="T196" s="134"/>
      <c r="U196" s="134"/>
      <c r="V196" s="134"/>
      <c r="W196" s="134"/>
      <c r="X196" s="134"/>
      <c r="Y196" s="134"/>
      <c r="Z196" s="134"/>
    </row>
    <row r="197" spans="1:26" ht="16.5" customHeight="1">
      <c r="A197" s="578"/>
      <c r="B197" s="579"/>
      <c r="C197" s="579"/>
      <c r="D197" s="578"/>
      <c r="E197" s="579"/>
      <c r="F197" s="578"/>
      <c r="G197" s="579"/>
      <c r="H197" s="580"/>
      <c r="I197" s="580"/>
      <c r="J197" s="579"/>
      <c r="K197" s="588"/>
      <c r="L197" s="579"/>
      <c r="M197" s="582"/>
      <c r="N197" s="579"/>
      <c r="O197" s="584"/>
      <c r="P197" s="579"/>
      <c r="Q197" s="803"/>
      <c r="R197" s="803"/>
      <c r="S197" s="803"/>
      <c r="T197" s="134"/>
      <c r="U197" s="134"/>
      <c r="V197" s="134"/>
      <c r="W197" s="134"/>
      <c r="X197" s="134"/>
      <c r="Y197" s="134"/>
      <c r="Z197" s="134"/>
    </row>
    <row r="198" spans="1:26" ht="16.5" customHeight="1">
      <c r="A198" s="578"/>
      <c r="B198" s="579"/>
      <c r="C198" s="579"/>
      <c r="D198" s="578"/>
      <c r="E198" s="579"/>
      <c r="F198" s="578"/>
      <c r="G198" s="579"/>
      <c r="H198" s="580"/>
      <c r="I198" s="580"/>
      <c r="J198" s="579"/>
      <c r="K198" s="588"/>
      <c r="L198" s="579"/>
      <c r="M198" s="582"/>
      <c r="N198" s="579"/>
      <c r="O198" s="584"/>
      <c r="P198" s="579"/>
      <c r="Q198" s="803"/>
      <c r="R198" s="803"/>
      <c r="S198" s="803"/>
      <c r="T198" s="134"/>
      <c r="U198" s="134"/>
      <c r="V198" s="134"/>
      <c r="W198" s="134"/>
      <c r="X198" s="134"/>
      <c r="Y198" s="134"/>
      <c r="Z198" s="134"/>
    </row>
    <row r="199" spans="1:26" ht="16.5" customHeight="1">
      <c r="A199" s="578"/>
      <c r="B199" s="579"/>
      <c r="C199" s="579"/>
      <c r="D199" s="578"/>
      <c r="E199" s="579"/>
      <c r="F199" s="578"/>
      <c r="G199" s="579"/>
      <c r="H199" s="580"/>
      <c r="I199" s="580"/>
      <c r="J199" s="579"/>
      <c r="K199" s="588"/>
      <c r="L199" s="579"/>
      <c r="M199" s="582"/>
      <c r="N199" s="579"/>
      <c r="O199" s="584"/>
      <c r="P199" s="579"/>
      <c r="Q199" s="803"/>
      <c r="R199" s="803"/>
      <c r="S199" s="803"/>
      <c r="T199" s="134"/>
      <c r="U199" s="134"/>
      <c r="V199" s="134"/>
      <c r="W199" s="134"/>
      <c r="X199" s="134"/>
      <c r="Y199" s="134"/>
      <c r="Z199" s="134"/>
    </row>
    <row r="200" spans="1:26" ht="16.5" customHeight="1">
      <c r="A200" s="578"/>
      <c r="B200" s="579"/>
      <c r="C200" s="579"/>
      <c r="D200" s="578"/>
      <c r="E200" s="579"/>
      <c r="F200" s="578"/>
      <c r="G200" s="579"/>
      <c r="H200" s="580"/>
      <c r="I200" s="580"/>
      <c r="J200" s="579"/>
      <c r="K200" s="588"/>
      <c r="L200" s="579"/>
      <c r="M200" s="582"/>
      <c r="N200" s="579"/>
      <c r="O200" s="584"/>
      <c r="P200" s="579"/>
      <c r="Q200" s="803"/>
      <c r="R200" s="803"/>
      <c r="S200" s="803"/>
      <c r="T200" s="134"/>
      <c r="U200" s="134"/>
      <c r="V200" s="134"/>
      <c r="W200" s="134"/>
      <c r="X200" s="134"/>
      <c r="Y200" s="134"/>
      <c r="Z200" s="134"/>
    </row>
    <row r="201" spans="1:26" ht="16.5" customHeight="1">
      <c r="A201" s="578"/>
      <c r="B201" s="579"/>
      <c r="C201" s="579"/>
      <c r="D201" s="578"/>
      <c r="E201" s="579"/>
      <c r="F201" s="578"/>
      <c r="G201" s="579"/>
      <c r="H201" s="580"/>
      <c r="I201" s="580"/>
      <c r="J201" s="579"/>
      <c r="K201" s="588"/>
      <c r="L201" s="579"/>
      <c r="M201" s="582"/>
      <c r="N201" s="579"/>
      <c r="O201" s="584"/>
      <c r="P201" s="579"/>
      <c r="Q201" s="803"/>
      <c r="R201" s="803"/>
      <c r="S201" s="803"/>
      <c r="T201" s="134"/>
      <c r="U201" s="134"/>
      <c r="V201" s="134"/>
      <c r="W201" s="134"/>
      <c r="X201" s="134"/>
      <c r="Y201" s="134"/>
      <c r="Z201" s="134"/>
    </row>
    <row r="202" spans="1:26" ht="16.5" customHeight="1">
      <c r="A202" s="578"/>
      <c r="B202" s="579"/>
      <c r="C202" s="579"/>
      <c r="D202" s="578"/>
      <c r="E202" s="579"/>
      <c r="F202" s="578"/>
      <c r="G202" s="579"/>
      <c r="H202" s="580"/>
      <c r="I202" s="580"/>
      <c r="J202" s="579"/>
      <c r="K202" s="588"/>
      <c r="L202" s="579"/>
      <c r="M202" s="582"/>
      <c r="N202" s="579"/>
      <c r="O202" s="584"/>
      <c r="P202" s="579"/>
      <c r="Q202" s="803"/>
      <c r="R202" s="803"/>
      <c r="S202" s="803"/>
      <c r="T202" s="134"/>
      <c r="U202" s="134"/>
      <c r="V202" s="134"/>
      <c r="W202" s="134"/>
      <c r="X202" s="134"/>
      <c r="Y202" s="134"/>
      <c r="Z202" s="134"/>
    </row>
    <row r="203" spans="1:26" ht="16.5" customHeight="1">
      <c r="A203" s="578"/>
      <c r="B203" s="579"/>
      <c r="C203" s="579"/>
      <c r="D203" s="578"/>
      <c r="E203" s="579"/>
      <c r="F203" s="578"/>
      <c r="G203" s="579"/>
      <c r="H203" s="580"/>
      <c r="I203" s="580"/>
      <c r="J203" s="579"/>
      <c r="K203" s="588"/>
      <c r="L203" s="579"/>
      <c r="M203" s="582"/>
      <c r="N203" s="579"/>
      <c r="O203" s="584"/>
      <c r="P203" s="579"/>
      <c r="Q203" s="803"/>
      <c r="R203" s="803"/>
      <c r="S203" s="803"/>
      <c r="T203" s="134"/>
      <c r="U203" s="134"/>
      <c r="V203" s="134"/>
      <c r="W203" s="134"/>
      <c r="X203" s="134"/>
      <c r="Y203" s="134"/>
      <c r="Z203" s="134"/>
    </row>
    <row r="204" spans="1:26" ht="16.5" customHeight="1">
      <c r="A204" s="578"/>
      <c r="B204" s="579"/>
      <c r="C204" s="579"/>
      <c r="D204" s="578"/>
      <c r="E204" s="579"/>
      <c r="F204" s="578"/>
      <c r="G204" s="579"/>
      <c r="H204" s="580"/>
      <c r="I204" s="580"/>
      <c r="J204" s="579"/>
      <c r="K204" s="588"/>
      <c r="L204" s="579"/>
      <c r="M204" s="582"/>
      <c r="N204" s="579"/>
      <c r="O204" s="584"/>
      <c r="P204" s="579"/>
      <c r="Q204" s="803"/>
      <c r="R204" s="803"/>
      <c r="S204" s="803"/>
      <c r="T204" s="134"/>
      <c r="U204" s="134"/>
      <c r="V204" s="134"/>
      <c r="W204" s="134"/>
      <c r="X204" s="134"/>
      <c r="Y204" s="134"/>
      <c r="Z204" s="134"/>
    </row>
    <row r="205" spans="1:26" ht="16.5" customHeight="1">
      <c r="A205" s="578"/>
      <c r="B205" s="579"/>
      <c r="C205" s="579"/>
      <c r="D205" s="578"/>
      <c r="E205" s="579"/>
      <c r="F205" s="578"/>
      <c r="G205" s="579"/>
      <c r="H205" s="580"/>
      <c r="I205" s="580"/>
      <c r="J205" s="579"/>
      <c r="K205" s="588"/>
      <c r="L205" s="579"/>
      <c r="M205" s="582"/>
      <c r="N205" s="579"/>
      <c r="O205" s="584"/>
      <c r="P205" s="579"/>
      <c r="Q205" s="803"/>
      <c r="R205" s="803"/>
      <c r="S205" s="803"/>
      <c r="T205" s="134"/>
      <c r="U205" s="134"/>
      <c r="V205" s="134"/>
      <c r="W205" s="134"/>
      <c r="X205" s="134"/>
      <c r="Y205" s="134"/>
      <c r="Z205" s="134"/>
    </row>
    <row r="206" spans="1:26" ht="16.5" customHeight="1">
      <c r="A206" s="578"/>
      <c r="B206" s="579"/>
      <c r="C206" s="579"/>
      <c r="D206" s="578"/>
      <c r="E206" s="579"/>
      <c r="F206" s="578"/>
      <c r="G206" s="579"/>
      <c r="H206" s="580"/>
      <c r="I206" s="580"/>
      <c r="J206" s="579"/>
      <c r="K206" s="588"/>
      <c r="L206" s="579"/>
      <c r="M206" s="582"/>
      <c r="N206" s="579"/>
      <c r="O206" s="584"/>
      <c r="P206" s="579"/>
      <c r="Q206" s="803"/>
      <c r="R206" s="803"/>
      <c r="S206" s="803"/>
      <c r="T206" s="134"/>
      <c r="U206" s="134"/>
      <c r="V206" s="134"/>
      <c r="W206" s="134"/>
      <c r="X206" s="134"/>
      <c r="Y206" s="134"/>
      <c r="Z206" s="134"/>
    </row>
    <row r="207" spans="1:26" ht="16.5" customHeight="1">
      <c r="A207" s="578"/>
      <c r="B207" s="579"/>
      <c r="C207" s="579"/>
      <c r="D207" s="578"/>
      <c r="E207" s="579"/>
      <c r="F207" s="578"/>
      <c r="G207" s="579"/>
      <c r="H207" s="580"/>
      <c r="I207" s="580"/>
      <c r="J207" s="579"/>
      <c r="K207" s="588"/>
      <c r="L207" s="579"/>
      <c r="M207" s="582"/>
      <c r="N207" s="579"/>
      <c r="O207" s="584"/>
      <c r="P207" s="579"/>
      <c r="Q207" s="803"/>
      <c r="R207" s="803"/>
      <c r="S207" s="803"/>
      <c r="T207" s="134"/>
      <c r="U207" s="134"/>
      <c r="V207" s="134"/>
      <c r="W207" s="134"/>
      <c r="X207" s="134"/>
      <c r="Y207" s="134"/>
      <c r="Z207" s="134"/>
    </row>
    <row r="208" spans="1:26" ht="16.5" customHeight="1">
      <c r="A208" s="578"/>
      <c r="B208" s="579"/>
      <c r="C208" s="579"/>
      <c r="D208" s="578"/>
      <c r="E208" s="579"/>
      <c r="F208" s="578"/>
      <c r="G208" s="579"/>
      <c r="H208" s="580"/>
      <c r="I208" s="580"/>
      <c r="J208" s="579"/>
      <c r="K208" s="588"/>
      <c r="L208" s="579"/>
      <c r="M208" s="582"/>
      <c r="N208" s="579"/>
      <c r="O208" s="584"/>
      <c r="P208" s="579"/>
      <c r="Q208" s="803"/>
      <c r="R208" s="803"/>
      <c r="S208" s="803"/>
      <c r="T208" s="134"/>
      <c r="U208" s="134"/>
      <c r="V208" s="134"/>
      <c r="W208" s="134"/>
      <c r="X208" s="134"/>
      <c r="Y208" s="134"/>
      <c r="Z208" s="134"/>
    </row>
    <row r="209" spans="1:26" ht="16.5" customHeight="1">
      <c r="A209" s="578"/>
      <c r="B209" s="579"/>
      <c r="C209" s="579"/>
      <c r="D209" s="578"/>
      <c r="E209" s="579"/>
      <c r="F209" s="578"/>
      <c r="G209" s="579"/>
      <c r="H209" s="580"/>
      <c r="I209" s="580"/>
      <c r="J209" s="579"/>
      <c r="K209" s="588"/>
      <c r="L209" s="579"/>
      <c r="M209" s="582"/>
      <c r="N209" s="579"/>
      <c r="O209" s="584"/>
      <c r="P209" s="579"/>
      <c r="Q209" s="803"/>
      <c r="R209" s="803"/>
      <c r="S209" s="803"/>
      <c r="T209" s="134"/>
      <c r="U209" s="134"/>
      <c r="V209" s="134"/>
      <c r="W209" s="134"/>
      <c r="X209" s="134"/>
      <c r="Y209" s="134"/>
      <c r="Z209" s="134"/>
    </row>
    <row r="210" spans="1:26" ht="16.5" customHeight="1">
      <c r="A210" s="578"/>
      <c r="B210" s="579"/>
      <c r="C210" s="579"/>
      <c r="D210" s="578"/>
      <c r="E210" s="579"/>
      <c r="F210" s="578"/>
      <c r="G210" s="579"/>
      <c r="H210" s="580"/>
      <c r="I210" s="580"/>
      <c r="J210" s="579"/>
      <c r="K210" s="588"/>
      <c r="L210" s="579"/>
      <c r="M210" s="582"/>
      <c r="N210" s="579"/>
      <c r="O210" s="584"/>
      <c r="P210" s="579"/>
      <c r="Q210" s="803"/>
      <c r="R210" s="803"/>
      <c r="S210" s="803"/>
      <c r="T210" s="134"/>
      <c r="U210" s="134"/>
      <c r="V210" s="134"/>
      <c r="W210" s="134"/>
      <c r="X210" s="134"/>
      <c r="Y210" s="134"/>
      <c r="Z210" s="134"/>
    </row>
    <row r="211" spans="1:26" ht="16.5" customHeight="1">
      <c r="A211" s="578"/>
      <c r="B211" s="579"/>
      <c r="C211" s="579"/>
      <c r="D211" s="578"/>
      <c r="E211" s="579"/>
      <c r="F211" s="578"/>
      <c r="G211" s="579"/>
      <c r="H211" s="580"/>
      <c r="I211" s="580"/>
      <c r="J211" s="579"/>
      <c r="K211" s="588"/>
      <c r="L211" s="579"/>
      <c r="M211" s="582"/>
      <c r="N211" s="579"/>
      <c r="O211" s="584"/>
      <c r="P211" s="579"/>
      <c r="Q211" s="803"/>
      <c r="R211" s="803"/>
      <c r="S211" s="803"/>
      <c r="T211" s="134"/>
      <c r="U211" s="134"/>
      <c r="V211" s="134"/>
      <c r="W211" s="134"/>
      <c r="X211" s="134"/>
      <c r="Y211" s="134"/>
      <c r="Z211" s="134"/>
    </row>
    <row r="212" spans="1:26" ht="16.5" customHeight="1">
      <c r="A212" s="578"/>
      <c r="B212" s="579"/>
      <c r="C212" s="579"/>
      <c r="D212" s="578"/>
      <c r="E212" s="579"/>
      <c r="F212" s="578"/>
      <c r="G212" s="579"/>
      <c r="H212" s="580"/>
      <c r="I212" s="580"/>
      <c r="J212" s="579"/>
      <c r="K212" s="588"/>
      <c r="L212" s="579"/>
      <c r="M212" s="582"/>
      <c r="N212" s="579"/>
      <c r="O212" s="584"/>
      <c r="P212" s="579"/>
      <c r="Q212" s="803"/>
      <c r="R212" s="803"/>
      <c r="S212" s="803"/>
      <c r="T212" s="134"/>
      <c r="U212" s="134"/>
      <c r="V212" s="134"/>
      <c r="W212" s="134"/>
      <c r="X212" s="134"/>
      <c r="Y212" s="134"/>
      <c r="Z212" s="134"/>
    </row>
    <row r="213" spans="1:26" ht="16.5" customHeight="1">
      <c r="A213" s="578"/>
      <c r="B213" s="579"/>
      <c r="C213" s="579"/>
      <c r="D213" s="578"/>
      <c r="E213" s="579"/>
      <c r="F213" s="578"/>
      <c r="G213" s="579"/>
      <c r="H213" s="580"/>
      <c r="I213" s="580"/>
      <c r="J213" s="579"/>
      <c r="K213" s="588"/>
      <c r="L213" s="579"/>
      <c r="M213" s="582"/>
      <c r="N213" s="579"/>
      <c r="O213" s="584"/>
      <c r="P213" s="579"/>
      <c r="Q213" s="803"/>
      <c r="R213" s="803"/>
      <c r="S213" s="803"/>
      <c r="T213" s="134"/>
      <c r="U213" s="134"/>
      <c r="V213" s="134"/>
      <c r="W213" s="134"/>
      <c r="X213" s="134"/>
      <c r="Y213" s="134"/>
      <c r="Z213" s="134"/>
    </row>
    <row r="214" spans="1:26" ht="16.5" customHeight="1">
      <c r="A214" s="578"/>
      <c r="B214" s="579"/>
      <c r="C214" s="579"/>
      <c r="D214" s="578"/>
      <c r="E214" s="579"/>
      <c r="F214" s="578"/>
      <c r="G214" s="579"/>
      <c r="H214" s="580"/>
      <c r="I214" s="580"/>
      <c r="J214" s="579"/>
      <c r="K214" s="588"/>
      <c r="L214" s="579"/>
      <c r="M214" s="582"/>
      <c r="N214" s="579"/>
      <c r="O214" s="584"/>
      <c r="P214" s="579"/>
      <c r="Q214" s="803"/>
      <c r="R214" s="803"/>
      <c r="S214" s="803"/>
      <c r="T214" s="134"/>
      <c r="U214" s="134"/>
      <c r="V214" s="134"/>
      <c r="W214" s="134"/>
      <c r="X214" s="134"/>
      <c r="Y214" s="134"/>
      <c r="Z214" s="134"/>
    </row>
    <row r="215" spans="1:26" ht="16.5" customHeight="1">
      <c r="A215" s="578"/>
      <c r="B215" s="579"/>
      <c r="C215" s="579"/>
      <c r="D215" s="578"/>
      <c r="E215" s="579"/>
      <c r="F215" s="578"/>
      <c r="G215" s="579"/>
      <c r="H215" s="580"/>
      <c r="I215" s="580"/>
      <c r="J215" s="579"/>
      <c r="K215" s="588"/>
      <c r="L215" s="579"/>
      <c r="M215" s="582"/>
      <c r="N215" s="579"/>
      <c r="O215" s="584"/>
      <c r="P215" s="579"/>
      <c r="Q215" s="803"/>
      <c r="R215" s="803"/>
      <c r="S215" s="803"/>
      <c r="T215" s="134"/>
      <c r="U215" s="134"/>
      <c r="V215" s="134"/>
      <c r="W215" s="134"/>
      <c r="X215" s="134"/>
      <c r="Y215" s="134"/>
      <c r="Z215" s="134"/>
    </row>
    <row r="216" spans="1:26" ht="16.5" customHeight="1">
      <c r="A216" s="578"/>
      <c r="B216" s="579"/>
      <c r="C216" s="579"/>
      <c r="D216" s="578"/>
      <c r="E216" s="579"/>
      <c r="F216" s="578"/>
      <c r="G216" s="579"/>
      <c r="H216" s="580"/>
      <c r="I216" s="580"/>
      <c r="J216" s="579"/>
      <c r="K216" s="588"/>
      <c r="L216" s="579"/>
      <c r="M216" s="582"/>
      <c r="N216" s="579"/>
      <c r="O216" s="584"/>
      <c r="P216" s="579"/>
      <c r="Q216" s="803"/>
      <c r="R216" s="803"/>
      <c r="S216" s="803"/>
      <c r="T216" s="134"/>
      <c r="U216" s="134"/>
      <c r="V216" s="134"/>
      <c r="W216" s="134"/>
      <c r="X216" s="134"/>
      <c r="Y216" s="134"/>
      <c r="Z216" s="134"/>
    </row>
    <row r="217" spans="1:26" ht="16.5" customHeight="1">
      <c r="A217" s="578"/>
      <c r="B217" s="579"/>
      <c r="C217" s="579"/>
      <c r="D217" s="578"/>
      <c r="E217" s="579"/>
      <c r="F217" s="578"/>
      <c r="G217" s="579"/>
      <c r="H217" s="580"/>
      <c r="I217" s="580"/>
      <c r="J217" s="579"/>
      <c r="K217" s="588"/>
      <c r="L217" s="579"/>
      <c r="M217" s="582"/>
      <c r="N217" s="579"/>
      <c r="O217" s="584"/>
      <c r="P217" s="579"/>
      <c r="Q217" s="803"/>
      <c r="R217" s="803"/>
      <c r="S217" s="803"/>
      <c r="T217" s="134"/>
      <c r="U217" s="134"/>
      <c r="V217" s="134"/>
      <c r="W217" s="134"/>
      <c r="X217" s="134"/>
      <c r="Y217" s="134"/>
      <c r="Z217" s="134"/>
    </row>
    <row r="218" spans="1:26" ht="16.5" customHeight="1">
      <c r="A218" s="578"/>
      <c r="B218" s="579"/>
      <c r="C218" s="579"/>
      <c r="D218" s="578"/>
      <c r="E218" s="579"/>
      <c r="F218" s="578"/>
      <c r="G218" s="579"/>
      <c r="H218" s="580"/>
      <c r="I218" s="580"/>
      <c r="J218" s="579"/>
      <c r="K218" s="588"/>
      <c r="L218" s="579"/>
      <c r="M218" s="582"/>
      <c r="N218" s="579"/>
      <c r="O218" s="584"/>
      <c r="P218" s="579"/>
      <c r="Q218" s="803"/>
      <c r="R218" s="803"/>
      <c r="S218" s="803"/>
      <c r="T218" s="134"/>
      <c r="U218" s="134"/>
      <c r="V218" s="134"/>
      <c r="W218" s="134"/>
      <c r="X218" s="134"/>
      <c r="Y218" s="134"/>
      <c r="Z218" s="134"/>
    </row>
    <row r="219" spans="1:26" ht="16.5" customHeight="1">
      <c r="A219" s="578"/>
      <c r="B219" s="579"/>
      <c r="C219" s="579"/>
      <c r="D219" s="578"/>
      <c r="E219" s="579"/>
      <c r="F219" s="578"/>
      <c r="G219" s="579"/>
      <c r="H219" s="580"/>
      <c r="I219" s="580"/>
      <c r="J219" s="579"/>
      <c r="K219" s="588"/>
      <c r="L219" s="579"/>
      <c r="M219" s="582"/>
      <c r="N219" s="579"/>
      <c r="O219" s="584"/>
      <c r="P219" s="579"/>
      <c r="Q219" s="803"/>
      <c r="R219" s="803"/>
      <c r="S219" s="803"/>
      <c r="T219" s="134"/>
      <c r="U219" s="134"/>
      <c r="V219" s="134"/>
      <c r="W219" s="134"/>
      <c r="X219" s="134"/>
      <c r="Y219" s="134"/>
      <c r="Z219" s="134"/>
    </row>
    <row r="220" spans="1:26" ht="16.5" customHeight="1">
      <c r="A220" s="578"/>
      <c r="B220" s="579"/>
      <c r="C220" s="579"/>
      <c r="D220" s="578"/>
      <c r="E220" s="579"/>
      <c r="F220" s="578"/>
      <c r="G220" s="579"/>
      <c r="H220" s="580"/>
      <c r="I220" s="580"/>
      <c r="J220" s="579"/>
      <c r="K220" s="588"/>
      <c r="L220" s="579"/>
      <c r="M220" s="582"/>
      <c r="N220" s="579"/>
      <c r="O220" s="584"/>
      <c r="P220" s="579"/>
      <c r="Q220" s="803"/>
      <c r="R220" s="803"/>
      <c r="S220" s="803"/>
      <c r="T220" s="134"/>
      <c r="U220" s="134"/>
      <c r="V220" s="134"/>
      <c r="W220" s="134"/>
      <c r="X220" s="134"/>
      <c r="Y220" s="134"/>
      <c r="Z220" s="134"/>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7">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E4" sqref="E4"/>
    </sheetView>
  </sheetViews>
  <sheetFormatPr baseColWidth="10" defaultColWidth="12.625" defaultRowHeight="15" customHeight="1"/>
  <cols>
    <col min="1" max="1" width="5.625" style="571" customWidth="1"/>
    <col min="2" max="2" width="13.875" style="571" customWidth="1"/>
    <col min="3" max="3" width="23.375" style="571" customWidth="1"/>
    <col min="4" max="4" width="8.75" style="571" customWidth="1"/>
    <col min="5" max="5" width="49.25" style="571" customWidth="1"/>
    <col min="6" max="6" width="8.375" style="571" customWidth="1"/>
    <col min="7" max="7" width="44.625" style="571" customWidth="1"/>
    <col min="8" max="8" width="13.75" style="571" customWidth="1"/>
    <col min="9" max="9" width="13.375" style="571" customWidth="1"/>
    <col min="10" max="10" width="26" style="571" customWidth="1"/>
    <col min="11" max="11" width="8.25" style="571" customWidth="1"/>
    <col min="12" max="12" width="53.125" style="571" customWidth="1"/>
    <col min="13" max="13" width="8.25" style="571" customWidth="1"/>
    <col min="14" max="14" width="53.125" style="571" customWidth="1"/>
    <col min="15" max="15" width="8.25" style="571" customWidth="1"/>
    <col min="16" max="16" width="53.125" style="571" customWidth="1"/>
    <col min="17" max="19" width="13.5" style="571" customWidth="1"/>
    <col min="20" max="20" width="10.75" style="571" customWidth="1"/>
    <col min="21" max="21" width="74.125" style="571" customWidth="1"/>
    <col min="22" max="26" width="9.375" style="571" customWidth="1"/>
    <col min="27" max="16384" width="12.625" style="571"/>
  </cols>
  <sheetData>
    <row r="1" spans="1:26" ht="16.5" customHeight="1">
      <c r="A1" s="1115" t="s">
        <v>0</v>
      </c>
      <c r="B1" s="1113" t="s">
        <v>1</v>
      </c>
      <c r="C1" s="1113" t="s">
        <v>2</v>
      </c>
      <c r="D1" s="1113" t="s">
        <v>3</v>
      </c>
      <c r="E1" s="1113" t="s">
        <v>3</v>
      </c>
      <c r="F1" s="1113" t="s">
        <v>4</v>
      </c>
      <c r="G1" s="1113" t="s">
        <v>4</v>
      </c>
      <c r="H1" s="1117" t="s">
        <v>5</v>
      </c>
      <c r="I1" s="1119" t="s">
        <v>7</v>
      </c>
      <c r="J1" s="1107" t="s">
        <v>10</v>
      </c>
      <c r="K1" s="1108"/>
      <c r="L1" s="1108"/>
      <c r="M1" s="1109"/>
      <c r="N1" s="1107" t="s">
        <v>11</v>
      </c>
      <c r="O1" s="1108"/>
      <c r="P1" s="1123"/>
      <c r="Q1" s="1107" t="s">
        <v>12</v>
      </c>
      <c r="R1" s="1108"/>
      <c r="S1" s="1109"/>
      <c r="T1" s="169"/>
      <c r="U1" s="169"/>
      <c r="V1" s="169"/>
      <c r="W1" s="169"/>
      <c r="X1" s="169"/>
      <c r="Y1" s="169"/>
      <c r="Z1" s="169"/>
    </row>
    <row r="2" spans="1:26" ht="82.5" customHeight="1">
      <c r="A2" s="1124"/>
      <c r="B2" s="1121"/>
      <c r="C2" s="1121"/>
      <c r="D2" s="1121"/>
      <c r="E2" s="1121"/>
      <c r="F2" s="1121"/>
      <c r="G2" s="1121"/>
      <c r="H2" s="1121"/>
      <c r="I2" s="1122"/>
      <c r="J2" s="143" t="s">
        <v>13</v>
      </c>
      <c r="K2" s="144" t="s">
        <v>14</v>
      </c>
      <c r="L2" s="639" t="s">
        <v>15</v>
      </c>
      <c r="M2" s="640" t="s">
        <v>14</v>
      </c>
      <c r="N2" s="143" t="s">
        <v>254</v>
      </c>
      <c r="O2" s="144" t="s">
        <v>14</v>
      </c>
      <c r="P2" s="863" t="s">
        <v>19</v>
      </c>
      <c r="Q2" s="143" t="s">
        <v>20</v>
      </c>
      <c r="R2" s="639" t="s">
        <v>21</v>
      </c>
      <c r="S2" s="644" t="s">
        <v>22</v>
      </c>
      <c r="T2" s="169"/>
      <c r="U2" s="169"/>
      <c r="V2" s="169"/>
      <c r="W2" s="169"/>
      <c r="X2" s="169"/>
      <c r="Y2" s="169"/>
      <c r="Z2" s="169"/>
    </row>
    <row r="3" spans="1:26" ht="75.95" customHeight="1">
      <c r="A3" s="645" t="s">
        <v>359</v>
      </c>
      <c r="B3" s="646" t="s">
        <v>360</v>
      </c>
      <c r="C3" s="646" t="s">
        <v>361</v>
      </c>
      <c r="D3" s="647" t="s">
        <v>362</v>
      </c>
      <c r="E3" s="648" t="s">
        <v>363</v>
      </c>
      <c r="F3" s="967" t="s">
        <v>364</v>
      </c>
      <c r="G3" s="648" t="s">
        <v>368</v>
      </c>
      <c r="H3" s="649"/>
      <c r="I3" s="650" t="s">
        <v>369</v>
      </c>
      <c r="J3" s="651"/>
      <c r="K3" s="770">
        <v>0</v>
      </c>
      <c r="L3" s="647"/>
      <c r="M3" s="771">
        <v>0</v>
      </c>
      <c r="N3" s="645"/>
      <c r="O3" s="785"/>
      <c r="P3" s="783"/>
      <c r="Q3" s="730"/>
      <c r="R3" s="647"/>
      <c r="S3" s="787"/>
      <c r="T3" s="170"/>
      <c r="U3" s="134"/>
      <c r="V3" s="586"/>
      <c r="W3" s="586"/>
      <c r="X3" s="586"/>
      <c r="Y3" s="586"/>
      <c r="Z3" s="586"/>
    </row>
    <row r="4" spans="1:26" ht="75.95" customHeight="1">
      <c r="A4" s="577" t="s">
        <v>359</v>
      </c>
      <c r="B4" s="132" t="s">
        <v>360</v>
      </c>
      <c r="C4" s="132" t="s">
        <v>373</v>
      </c>
      <c r="D4" s="578" t="s">
        <v>374</v>
      </c>
      <c r="E4" s="579" t="s">
        <v>375</v>
      </c>
      <c r="F4" s="589" t="s">
        <v>376</v>
      </c>
      <c r="G4" s="579" t="s">
        <v>377</v>
      </c>
      <c r="H4" s="580"/>
      <c r="I4" s="581" t="s">
        <v>369</v>
      </c>
      <c r="J4" s="145"/>
      <c r="K4" s="582"/>
      <c r="L4" s="579"/>
      <c r="M4" s="583"/>
      <c r="N4" s="577"/>
      <c r="O4" s="584"/>
      <c r="P4" s="788"/>
      <c r="Q4" s="585"/>
      <c r="R4" s="622"/>
      <c r="S4" s="876"/>
      <c r="T4" s="586"/>
      <c r="U4" s="134"/>
      <c r="V4" s="586"/>
      <c r="W4" s="586"/>
      <c r="X4" s="586"/>
      <c r="Y4" s="586"/>
      <c r="Z4" s="586"/>
    </row>
    <row r="5" spans="1:26" ht="75.95" customHeight="1">
      <c r="A5" s="968" t="s">
        <v>359</v>
      </c>
      <c r="B5" s="969" t="s">
        <v>360</v>
      </c>
      <c r="C5" s="969" t="s">
        <v>373</v>
      </c>
      <c r="D5" s="877" t="s">
        <v>381</v>
      </c>
      <c r="E5" s="970" t="s">
        <v>384</v>
      </c>
      <c r="F5" s="971" t="s">
        <v>385</v>
      </c>
      <c r="G5" s="970" t="s">
        <v>387</v>
      </c>
      <c r="H5" s="972" t="s">
        <v>369</v>
      </c>
      <c r="I5" s="973"/>
      <c r="J5" s="598"/>
      <c r="K5" s="599">
        <v>0</v>
      </c>
      <c r="L5" s="595"/>
      <c r="M5" s="600">
        <v>0</v>
      </c>
      <c r="N5" s="592"/>
      <c r="O5" s="790"/>
      <c r="P5" s="974"/>
      <c r="Q5" s="601"/>
      <c r="R5" s="594"/>
      <c r="S5" s="735"/>
      <c r="T5" s="170"/>
      <c r="U5" s="134"/>
      <c r="V5" s="169"/>
      <c r="W5" s="169"/>
      <c r="X5" s="169"/>
      <c r="Y5" s="169"/>
      <c r="Z5" s="169"/>
    </row>
    <row r="6" spans="1:26" ht="16.5">
      <c r="K6" s="609"/>
      <c r="M6" s="609"/>
      <c r="O6" s="609"/>
    </row>
    <row r="7" spans="1:26" ht="16.5">
      <c r="K7" s="609"/>
      <c r="M7" s="609"/>
      <c r="O7" s="609"/>
    </row>
    <row r="8" spans="1:26" ht="16.5">
      <c r="K8" s="609"/>
      <c r="M8" s="609"/>
      <c r="O8" s="609"/>
    </row>
    <row r="9" spans="1:26" ht="16.5">
      <c r="K9" s="609"/>
      <c r="M9" s="609"/>
      <c r="O9" s="609"/>
    </row>
    <row r="10" spans="1:26" ht="16.5">
      <c r="K10" s="609"/>
      <c r="M10" s="609"/>
      <c r="O10" s="609"/>
    </row>
    <row r="11" spans="1:26" ht="16.5">
      <c r="K11" s="609"/>
      <c r="M11" s="609"/>
      <c r="O11" s="609"/>
    </row>
    <row r="12" spans="1:26" ht="16.5">
      <c r="K12" s="609"/>
      <c r="M12" s="609"/>
      <c r="O12" s="609"/>
    </row>
    <row r="13" spans="1:26" ht="16.5">
      <c r="K13" s="609"/>
      <c r="M13" s="609"/>
      <c r="O13" s="609"/>
    </row>
    <row r="14" spans="1:26" ht="16.5">
      <c r="K14" s="609"/>
      <c r="M14" s="609"/>
      <c r="O14" s="609"/>
    </row>
    <row r="15" spans="1:26" ht="16.5">
      <c r="K15" s="609"/>
      <c r="M15" s="609"/>
      <c r="O15" s="609"/>
    </row>
    <row r="16" spans="1:26" ht="16.5">
      <c r="K16" s="609"/>
      <c r="M16" s="609"/>
      <c r="O16" s="609"/>
    </row>
    <row r="17" spans="11:15" ht="16.5">
      <c r="K17" s="609"/>
      <c r="M17" s="609"/>
      <c r="O17" s="609"/>
    </row>
    <row r="18" spans="11:15" ht="16.5">
      <c r="K18" s="609"/>
      <c r="M18" s="609"/>
      <c r="O18" s="609"/>
    </row>
    <row r="19" spans="11:15" ht="16.5">
      <c r="K19" s="609"/>
      <c r="M19" s="609"/>
      <c r="O19" s="609"/>
    </row>
    <row r="20" spans="11:15" ht="16.5">
      <c r="K20" s="609"/>
      <c r="M20" s="609"/>
      <c r="O20" s="609"/>
    </row>
    <row r="21" spans="11:15" ht="15.75" customHeight="1">
      <c r="K21" s="609"/>
      <c r="M21" s="609"/>
      <c r="O21" s="609"/>
    </row>
    <row r="22" spans="11:15" ht="15.75" customHeight="1">
      <c r="K22" s="609"/>
      <c r="M22" s="609"/>
      <c r="O22" s="609"/>
    </row>
    <row r="23" spans="11:15" ht="15.75" customHeight="1">
      <c r="K23" s="609"/>
      <c r="M23" s="609"/>
      <c r="O23" s="609"/>
    </row>
    <row r="24" spans="11:15" ht="15.75" customHeight="1">
      <c r="K24" s="609"/>
      <c r="M24" s="609"/>
      <c r="O24" s="609"/>
    </row>
    <row r="25" spans="11:15" ht="15.75" customHeight="1">
      <c r="K25" s="609"/>
      <c r="M25" s="609"/>
      <c r="O25" s="609"/>
    </row>
    <row r="26" spans="11:15" ht="15.75" customHeight="1">
      <c r="K26" s="609"/>
      <c r="M26" s="609"/>
      <c r="O26" s="609"/>
    </row>
    <row r="27" spans="11:15" ht="15.75" customHeight="1">
      <c r="K27" s="609"/>
      <c r="M27" s="609"/>
      <c r="O27" s="609"/>
    </row>
    <row r="28" spans="11:15" ht="15.75" customHeight="1">
      <c r="K28" s="609"/>
      <c r="M28" s="609"/>
      <c r="O28" s="609"/>
    </row>
    <row r="29" spans="11:15" ht="15.75" customHeight="1">
      <c r="K29" s="609"/>
      <c r="M29" s="609"/>
      <c r="O29" s="609"/>
    </row>
    <row r="30" spans="11:15" ht="15.75" customHeight="1">
      <c r="K30" s="609"/>
      <c r="M30" s="609"/>
      <c r="O30" s="609"/>
    </row>
    <row r="31" spans="11:15" ht="15.75" customHeight="1">
      <c r="K31" s="609"/>
      <c r="M31" s="609"/>
      <c r="O31" s="609"/>
    </row>
    <row r="32" spans="11:15" ht="15.75" customHeight="1">
      <c r="K32" s="609"/>
      <c r="M32" s="609"/>
      <c r="O32" s="609"/>
    </row>
    <row r="33" spans="11:15" ht="15.75" customHeight="1">
      <c r="K33" s="609"/>
      <c r="M33" s="609"/>
      <c r="O33" s="609"/>
    </row>
    <row r="34" spans="11:15" ht="15.75" customHeight="1">
      <c r="K34" s="609"/>
      <c r="M34" s="609"/>
      <c r="O34" s="609"/>
    </row>
    <row r="35" spans="11:15" ht="15.75" customHeight="1">
      <c r="K35" s="609"/>
      <c r="M35" s="609"/>
      <c r="O35" s="609"/>
    </row>
    <row r="36" spans="11:15" ht="15.75" customHeight="1">
      <c r="K36" s="609"/>
      <c r="M36" s="609"/>
      <c r="O36" s="609"/>
    </row>
    <row r="37" spans="11:15" ht="15.75" customHeight="1">
      <c r="K37" s="609"/>
      <c r="M37" s="609"/>
      <c r="O37" s="609"/>
    </row>
    <row r="38" spans="11:15" ht="15.75" customHeight="1">
      <c r="K38" s="609"/>
      <c r="M38" s="609"/>
      <c r="O38" s="609"/>
    </row>
    <row r="39" spans="11:15" ht="15.75" customHeight="1">
      <c r="K39" s="609"/>
      <c r="M39" s="609"/>
      <c r="O39" s="609"/>
    </row>
    <row r="40" spans="11:15" ht="15.75" customHeight="1">
      <c r="K40" s="609"/>
      <c r="M40" s="609"/>
      <c r="O40" s="609"/>
    </row>
    <row r="41" spans="11:15" ht="15.75" customHeight="1">
      <c r="K41" s="609"/>
      <c r="M41" s="609"/>
      <c r="O41" s="609"/>
    </row>
    <row r="42" spans="11:15" ht="15.75" customHeight="1">
      <c r="K42" s="609"/>
      <c r="M42" s="609"/>
      <c r="O42" s="609"/>
    </row>
    <row r="43" spans="11:15" ht="15.75" customHeight="1">
      <c r="K43" s="609"/>
      <c r="M43" s="609"/>
      <c r="O43" s="609"/>
    </row>
    <row r="44" spans="11:15" ht="15.75" customHeight="1">
      <c r="K44" s="609"/>
      <c r="M44" s="609"/>
      <c r="O44" s="609"/>
    </row>
    <row r="45" spans="11:15" ht="15.75" customHeight="1">
      <c r="K45" s="609"/>
      <c r="M45" s="609"/>
      <c r="O45" s="609"/>
    </row>
    <row r="46" spans="11:15" ht="15.75" customHeight="1">
      <c r="K46" s="609"/>
      <c r="M46" s="609"/>
      <c r="O46" s="609"/>
    </row>
    <row r="47" spans="11:15" ht="15.75" customHeight="1">
      <c r="K47" s="609"/>
      <c r="M47" s="609"/>
      <c r="O47" s="609"/>
    </row>
    <row r="48" spans="11:15" ht="15.75" customHeight="1">
      <c r="K48" s="609"/>
      <c r="M48" s="609"/>
      <c r="O48" s="609"/>
    </row>
    <row r="49" spans="11:15" ht="15.75" customHeight="1">
      <c r="K49" s="609"/>
      <c r="M49" s="609"/>
      <c r="O49" s="609"/>
    </row>
    <row r="50" spans="11:15" ht="15.75" customHeight="1">
      <c r="K50" s="609"/>
      <c r="M50" s="609"/>
      <c r="O50" s="609"/>
    </row>
    <row r="51" spans="11:15" ht="15.75" customHeight="1">
      <c r="K51" s="609"/>
      <c r="M51" s="609"/>
      <c r="O51" s="609"/>
    </row>
    <row r="52" spans="11:15" ht="15.75" customHeight="1">
      <c r="K52" s="609"/>
      <c r="M52" s="609"/>
      <c r="O52" s="609"/>
    </row>
    <row r="53" spans="11:15" ht="15.75" customHeight="1">
      <c r="K53" s="609"/>
      <c r="M53" s="609"/>
      <c r="O53" s="609"/>
    </row>
    <row r="54" spans="11:15" ht="15.75" customHeight="1">
      <c r="K54" s="609"/>
      <c r="M54" s="609"/>
      <c r="O54" s="609"/>
    </row>
    <row r="55" spans="11:15" ht="15.75" customHeight="1">
      <c r="K55" s="609"/>
      <c r="M55" s="609"/>
      <c r="O55" s="609"/>
    </row>
    <row r="56" spans="11:15" ht="15.75" customHeight="1">
      <c r="K56" s="609"/>
      <c r="M56" s="609"/>
      <c r="O56" s="609"/>
    </row>
    <row r="57" spans="11:15" ht="15.75" customHeight="1">
      <c r="K57" s="609"/>
      <c r="M57" s="609"/>
      <c r="O57" s="609"/>
    </row>
    <row r="58" spans="11:15" ht="15.75" customHeight="1">
      <c r="K58" s="609"/>
      <c r="M58" s="609"/>
      <c r="O58" s="609"/>
    </row>
    <row r="59" spans="11:15" ht="15.75" customHeight="1">
      <c r="K59" s="609"/>
      <c r="M59" s="609"/>
      <c r="O59" s="609"/>
    </row>
    <row r="60" spans="11:15" ht="15.75" customHeight="1">
      <c r="K60" s="609"/>
      <c r="M60" s="609"/>
      <c r="O60" s="609"/>
    </row>
    <row r="61" spans="11:15" ht="15.75" customHeight="1">
      <c r="K61" s="609"/>
      <c r="M61" s="609"/>
      <c r="O61" s="609"/>
    </row>
    <row r="62" spans="11:15" ht="15.75" customHeight="1">
      <c r="K62" s="609"/>
      <c r="M62" s="609"/>
      <c r="O62" s="609"/>
    </row>
    <row r="63" spans="11:15" ht="15.75" customHeight="1">
      <c r="K63" s="609"/>
      <c r="M63" s="609"/>
      <c r="O63" s="609"/>
    </row>
    <row r="64" spans="11:15" ht="15.75" customHeight="1">
      <c r="K64" s="609"/>
      <c r="M64" s="609"/>
      <c r="O64" s="609"/>
    </row>
    <row r="65" spans="11:15" ht="15.75" customHeight="1">
      <c r="K65" s="609"/>
      <c r="M65" s="609"/>
      <c r="O65" s="609"/>
    </row>
    <row r="66" spans="11:15" ht="15.75" customHeight="1">
      <c r="K66" s="609"/>
      <c r="M66" s="609"/>
      <c r="O66" s="609"/>
    </row>
    <row r="67" spans="11:15" ht="15.75" customHeight="1">
      <c r="K67" s="609"/>
      <c r="M67" s="609"/>
      <c r="O67" s="609"/>
    </row>
    <row r="68" spans="11:15" ht="15.75" customHeight="1">
      <c r="K68" s="609"/>
      <c r="M68" s="609"/>
      <c r="O68" s="609"/>
    </row>
    <row r="69" spans="11:15" ht="15.75" customHeight="1">
      <c r="K69" s="609"/>
      <c r="M69" s="609"/>
      <c r="O69" s="609"/>
    </row>
    <row r="70" spans="11:15" ht="15.75" customHeight="1">
      <c r="K70" s="609"/>
      <c r="M70" s="609"/>
      <c r="O70" s="609"/>
    </row>
    <row r="71" spans="11:15" ht="15.75" customHeight="1">
      <c r="K71" s="609"/>
      <c r="M71" s="609"/>
      <c r="O71" s="609"/>
    </row>
    <row r="72" spans="11:15" ht="15.75" customHeight="1">
      <c r="K72" s="609"/>
      <c r="M72" s="609"/>
      <c r="O72" s="609"/>
    </row>
    <row r="73" spans="11:15" ht="15.75" customHeight="1">
      <c r="K73" s="609"/>
      <c r="M73" s="609"/>
      <c r="O73" s="609"/>
    </row>
    <row r="74" spans="11:15" ht="15.75" customHeight="1">
      <c r="K74" s="609"/>
      <c r="M74" s="609"/>
      <c r="O74" s="609"/>
    </row>
    <row r="75" spans="11:15" ht="15.75" customHeight="1">
      <c r="K75" s="609"/>
      <c r="M75" s="609"/>
      <c r="O75" s="609"/>
    </row>
    <row r="76" spans="11:15" ht="15.75" customHeight="1">
      <c r="K76" s="609"/>
      <c r="M76" s="609"/>
      <c r="O76" s="609"/>
    </row>
    <row r="77" spans="11:15" ht="15.75" customHeight="1">
      <c r="K77" s="609"/>
      <c r="M77" s="609"/>
      <c r="O77" s="609"/>
    </row>
    <row r="78" spans="11:15" ht="15.75" customHeight="1">
      <c r="K78" s="609"/>
      <c r="M78" s="609"/>
      <c r="O78" s="609"/>
    </row>
    <row r="79" spans="11:15" ht="15.75" customHeight="1">
      <c r="K79" s="609"/>
      <c r="M79" s="609"/>
      <c r="O79" s="609"/>
    </row>
    <row r="80" spans="11:15" ht="15.75" customHeight="1">
      <c r="K80" s="609"/>
      <c r="M80" s="609"/>
      <c r="O80" s="609"/>
    </row>
    <row r="81" spans="11:15" ht="15.75" customHeight="1">
      <c r="K81" s="609"/>
      <c r="M81" s="609"/>
      <c r="O81" s="609"/>
    </row>
    <row r="82" spans="11:15" ht="15.75" customHeight="1">
      <c r="K82" s="609"/>
      <c r="M82" s="609"/>
      <c r="O82" s="609"/>
    </row>
    <row r="83" spans="11:15" ht="15.75" customHeight="1">
      <c r="K83" s="609"/>
      <c r="M83" s="609"/>
      <c r="O83" s="609"/>
    </row>
    <row r="84" spans="11:15" ht="15.75" customHeight="1">
      <c r="K84" s="609"/>
      <c r="M84" s="609"/>
      <c r="O84" s="609"/>
    </row>
    <row r="85" spans="11:15" ht="15.75" customHeight="1">
      <c r="K85" s="609"/>
      <c r="M85" s="609"/>
      <c r="O85" s="609"/>
    </row>
    <row r="86" spans="11:15" ht="15.75" customHeight="1">
      <c r="K86" s="609"/>
      <c r="M86" s="609"/>
      <c r="O86" s="609"/>
    </row>
    <row r="87" spans="11:15" ht="15.75" customHeight="1">
      <c r="K87" s="609"/>
      <c r="M87" s="609"/>
      <c r="O87" s="609"/>
    </row>
    <row r="88" spans="11:15" ht="15.75" customHeight="1">
      <c r="K88" s="609"/>
      <c r="M88" s="609"/>
      <c r="O88" s="609"/>
    </row>
    <row r="89" spans="11:15" ht="15.75" customHeight="1">
      <c r="K89" s="609"/>
      <c r="M89" s="609"/>
      <c r="O89" s="609"/>
    </row>
    <row r="90" spans="11:15" ht="15.75" customHeight="1">
      <c r="K90" s="609"/>
      <c r="M90" s="609"/>
      <c r="O90" s="609"/>
    </row>
    <row r="91" spans="11:15" ht="15.75" customHeight="1">
      <c r="K91" s="609"/>
      <c r="M91" s="609"/>
      <c r="O91" s="609"/>
    </row>
    <row r="92" spans="11:15" ht="15.75" customHeight="1">
      <c r="K92" s="609"/>
      <c r="M92" s="609"/>
      <c r="O92" s="609"/>
    </row>
    <row r="93" spans="11:15" ht="15.75" customHeight="1">
      <c r="K93" s="609"/>
      <c r="M93" s="609"/>
      <c r="O93" s="609"/>
    </row>
    <row r="94" spans="11:15" ht="15.75" customHeight="1">
      <c r="K94" s="609"/>
      <c r="M94" s="609"/>
      <c r="O94" s="609"/>
    </row>
    <row r="95" spans="11:15" ht="15.75" customHeight="1">
      <c r="K95" s="609"/>
      <c r="M95" s="609"/>
      <c r="O95" s="609"/>
    </row>
    <row r="96" spans="11:15" ht="15.75" customHeight="1">
      <c r="K96" s="609"/>
      <c r="M96" s="609"/>
      <c r="O96" s="609"/>
    </row>
    <row r="97" spans="11:15" ht="15.75" customHeight="1">
      <c r="K97" s="609"/>
      <c r="M97" s="609"/>
      <c r="O97" s="609"/>
    </row>
    <row r="98" spans="11:15" ht="15.75" customHeight="1">
      <c r="K98" s="609"/>
      <c r="M98" s="609"/>
      <c r="O98" s="609"/>
    </row>
    <row r="99" spans="11:15" ht="15.75" customHeight="1">
      <c r="K99" s="609"/>
      <c r="M99" s="609"/>
      <c r="O99" s="609"/>
    </row>
    <row r="100" spans="11:15" ht="15.75" customHeight="1">
      <c r="K100" s="609"/>
      <c r="M100" s="609"/>
      <c r="O100" s="609"/>
    </row>
    <row r="101" spans="11:15" ht="15.75" customHeight="1">
      <c r="K101" s="609"/>
      <c r="M101" s="609"/>
      <c r="O101" s="609"/>
    </row>
    <row r="102" spans="11:15" ht="15.75" customHeight="1">
      <c r="K102" s="609"/>
      <c r="M102" s="609"/>
      <c r="O102" s="609"/>
    </row>
    <row r="103" spans="11:15" ht="15.75" customHeight="1">
      <c r="K103" s="609"/>
      <c r="M103" s="609"/>
      <c r="O103" s="609"/>
    </row>
    <row r="104" spans="11:15" ht="15.75" customHeight="1">
      <c r="K104" s="609"/>
      <c r="M104" s="609"/>
      <c r="O104" s="609"/>
    </row>
    <row r="105" spans="11:15" ht="15.75" customHeight="1">
      <c r="K105" s="609"/>
      <c r="M105" s="609"/>
      <c r="O105" s="609"/>
    </row>
    <row r="106" spans="11:15" ht="15.75" customHeight="1">
      <c r="K106" s="609"/>
      <c r="M106" s="609"/>
      <c r="O106" s="609"/>
    </row>
    <row r="107" spans="11:15" ht="15.75" customHeight="1">
      <c r="K107" s="609"/>
      <c r="M107" s="609"/>
      <c r="O107" s="609"/>
    </row>
    <row r="108" spans="11:15" ht="15.75" customHeight="1">
      <c r="K108" s="609"/>
      <c r="M108" s="609"/>
      <c r="O108" s="609"/>
    </row>
    <row r="109" spans="11:15" ht="15.75" customHeight="1">
      <c r="K109" s="609"/>
      <c r="M109" s="609"/>
      <c r="O109" s="609"/>
    </row>
    <row r="110" spans="11:15" ht="15.75" customHeight="1">
      <c r="K110" s="609"/>
      <c r="M110" s="609"/>
      <c r="O110" s="609"/>
    </row>
    <row r="111" spans="11:15" ht="15.75" customHeight="1">
      <c r="K111" s="609"/>
      <c r="M111" s="609"/>
      <c r="O111" s="609"/>
    </row>
    <row r="112" spans="11:15" ht="15.75" customHeight="1">
      <c r="K112" s="609"/>
      <c r="M112" s="609"/>
      <c r="O112" s="609"/>
    </row>
    <row r="113" spans="11:15" ht="15.75" customHeight="1">
      <c r="K113" s="609"/>
      <c r="M113" s="609"/>
      <c r="O113" s="609"/>
    </row>
    <row r="114" spans="11:15" ht="15.75" customHeight="1">
      <c r="K114" s="609"/>
      <c r="M114" s="609"/>
      <c r="O114" s="609"/>
    </row>
    <row r="115" spans="11:15" ht="15.75" customHeight="1">
      <c r="K115" s="609"/>
      <c r="M115" s="609"/>
      <c r="O115" s="609"/>
    </row>
    <row r="116" spans="11:15" ht="15.75" customHeight="1">
      <c r="K116" s="609"/>
      <c r="M116" s="609"/>
      <c r="O116" s="609"/>
    </row>
    <row r="117" spans="11:15" ht="15.75" customHeight="1">
      <c r="K117" s="609"/>
      <c r="M117" s="609"/>
      <c r="O117" s="609"/>
    </row>
    <row r="118" spans="11:15" ht="15.75" customHeight="1">
      <c r="K118" s="609"/>
      <c r="M118" s="609"/>
      <c r="O118" s="609"/>
    </row>
    <row r="119" spans="11:15" ht="15.75" customHeight="1">
      <c r="K119" s="609"/>
      <c r="M119" s="609"/>
      <c r="O119" s="609"/>
    </row>
    <row r="120" spans="11:15" ht="15.75" customHeight="1">
      <c r="K120" s="609"/>
      <c r="M120" s="609"/>
      <c r="O120" s="609"/>
    </row>
    <row r="121" spans="11:15" ht="15.75" customHeight="1">
      <c r="K121" s="609"/>
      <c r="M121" s="609"/>
      <c r="O121" s="609"/>
    </row>
    <row r="122" spans="11:15" ht="15.75" customHeight="1">
      <c r="K122" s="609"/>
      <c r="M122" s="609"/>
      <c r="O122" s="609"/>
    </row>
    <row r="123" spans="11:15" ht="15.75" customHeight="1">
      <c r="K123" s="609"/>
      <c r="M123" s="609"/>
      <c r="O123" s="609"/>
    </row>
    <row r="124" spans="11:15" ht="15.75" customHeight="1">
      <c r="K124" s="609"/>
      <c r="M124" s="609"/>
      <c r="O124" s="609"/>
    </row>
    <row r="125" spans="11:15" ht="15.75" customHeight="1">
      <c r="K125" s="609"/>
      <c r="M125" s="609"/>
      <c r="O125" s="609"/>
    </row>
    <row r="126" spans="11:15" ht="15.75" customHeight="1">
      <c r="K126" s="609"/>
      <c r="M126" s="609"/>
      <c r="O126" s="609"/>
    </row>
    <row r="127" spans="11:15" ht="15.75" customHeight="1">
      <c r="K127" s="609"/>
      <c r="M127" s="609"/>
      <c r="O127" s="609"/>
    </row>
    <row r="128" spans="11:15" ht="15.75" customHeight="1">
      <c r="K128" s="609"/>
      <c r="M128" s="609"/>
      <c r="O128" s="609"/>
    </row>
    <row r="129" spans="11:15" ht="15.75" customHeight="1">
      <c r="K129" s="609"/>
      <c r="M129" s="609"/>
      <c r="O129" s="609"/>
    </row>
    <row r="130" spans="11:15" ht="15.75" customHeight="1">
      <c r="K130" s="609"/>
      <c r="M130" s="609"/>
      <c r="O130" s="609"/>
    </row>
    <row r="131" spans="11:15" ht="15.75" customHeight="1">
      <c r="K131" s="609"/>
      <c r="M131" s="609"/>
      <c r="O131" s="609"/>
    </row>
    <row r="132" spans="11:15" ht="15.75" customHeight="1">
      <c r="K132" s="609"/>
      <c r="M132" s="609"/>
      <c r="O132" s="609"/>
    </row>
    <row r="133" spans="11:15" ht="15.75" customHeight="1">
      <c r="K133" s="609"/>
      <c r="M133" s="609"/>
      <c r="O133" s="609"/>
    </row>
    <row r="134" spans="11:15" ht="15.75" customHeight="1">
      <c r="K134" s="609"/>
      <c r="M134" s="609"/>
      <c r="O134" s="609"/>
    </row>
    <row r="135" spans="11:15" ht="15.75" customHeight="1">
      <c r="K135" s="609"/>
      <c r="M135" s="609"/>
      <c r="O135" s="609"/>
    </row>
    <row r="136" spans="11:15" ht="15.75" customHeight="1">
      <c r="K136" s="609"/>
      <c r="M136" s="609"/>
      <c r="O136" s="609"/>
    </row>
    <row r="137" spans="11:15" ht="15.75" customHeight="1">
      <c r="K137" s="609"/>
      <c r="M137" s="609"/>
      <c r="O137" s="609"/>
    </row>
    <row r="138" spans="11:15" ht="15.75" customHeight="1">
      <c r="K138" s="609"/>
      <c r="M138" s="609"/>
      <c r="O138" s="609"/>
    </row>
    <row r="139" spans="11:15" ht="15.75" customHeight="1">
      <c r="K139" s="609"/>
      <c r="M139" s="609"/>
      <c r="O139" s="609"/>
    </row>
    <row r="140" spans="11:15" ht="15.75" customHeight="1">
      <c r="K140" s="609"/>
      <c r="M140" s="609"/>
      <c r="O140" s="609"/>
    </row>
    <row r="141" spans="11:15" ht="15.75" customHeight="1">
      <c r="K141" s="609"/>
      <c r="M141" s="609"/>
      <c r="O141" s="609"/>
    </row>
    <row r="142" spans="11:15" ht="15.75" customHeight="1">
      <c r="K142" s="609"/>
      <c r="M142" s="609"/>
      <c r="O142" s="609"/>
    </row>
    <row r="143" spans="11:15" ht="15.75" customHeight="1">
      <c r="K143" s="609"/>
      <c r="M143" s="609"/>
      <c r="O143" s="609"/>
    </row>
    <row r="144" spans="11:15" ht="15.75" customHeight="1">
      <c r="K144" s="609"/>
      <c r="M144" s="609"/>
      <c r="O144" s="609"/>
    </row>
    <row r="145" spans="11:15" ht="15.75" customHeight="1">
      <c r="K145" s="609"/>
      <c r="M145" s="609"/>
      <c r="O145" s="609"/>
    </row>
    <row r="146" spans="11:15" ht="15.75" customHeight="1">
      <c r="K146" s="609"/>
      <c r="M146" s="609"/>
      <c r="O146" s="609"/>
    </row>
    <row r="147" spans="11:15" ht="15.75" customHeight="1">
      <c r="K147" s="609"/>
      <c r="M147" s="609"/>
      <c r="O147" s="609"/>
    </row>
    <row r="148" spans="11:15" ht="15.75" customHeight="1">
      <c r="K148" s="609"/>
      <c r="M148" s="609"/>
      <c r="O148" s="609"/>
    </row>
    <row r="149" spans="11:15" ht="15.75" customHeight="1">
      <c r="K149" s="609"/>
      <c r="M149" s="609"/>
      <c r="O149" s="609"/>
    </row>
    <row r="150" spans="11:15" ht="15.75" customHeight="1">
      <c r="K150" s="609"/>
      <c r="M150" s="609"/>
      <c r="O150" s="609"/>
    </row>
    <row r="151" spans="11:15" ht="15.75" customHeight="1">
      <c r="K151" s="609"/>
      <c r="M151" s="609"/>
      <c r="O151" s="609"/>
    </row>
    <row r="152" spans="11:15" ht="15.75" customHeight="1">
      <c r="K152" s="609"/>
      <c r="M152" s="609"/>
      <c r="O152" s="609"/>
    </row>
    <row r="153" spans="11:15" ht="15.75" customHeight="1">
      <c r="K153" s="609"/>
      <c r="M153" s="609"/>
      <c r="O153" s="609"/>
    </row>
    <row r="154" spans="11:15" ht="15.75" customHeight="1">
      <c r="K154" s="609"/>
      <c r="M154" s="609"/>
      <c r="O154" s="609"/>
    </row>
    <row r="155" spans="11:15" ht="15.75" customHeight="1">
      <c r="K155" s="609"/>
      <c r="M155" s="609"/>
      <c r="O155" s="609"/>
    </row>
    <row r="156" spans="11:15" ht="15.75" customHeight="1">
      <c r="K156" s="609"/>
      <c r="M156" s="609"/>
      <c r="O156" s="609"/>
    </row>
    <row r="157" spans="11:15" ht="15.75" customHeight="1">
      <c r="K157" s="609"/>
      <c r="M157" s="609"/>
      <c r="O157" s="609"/>
    </row>
    <row r="158" spans="11:15" ht="15.75" customHeight="1">
      <c r="K158" s="609"/>
      <c r="M158" s="609"/>
      <c r="O158" s="609"/>
    </row>
    <row r="159" spans="11:15" ht="15.75" customHeight="1">
      <c r="K159" s="609"/>
      <c r="M159" s="609"/>
      <c r="O159" s="609"/>
    </row>
    <row r="160" spans="11:15" ht="15.75" customHeight="1">
      <c r="K160" s="609"/>
      <c r="M160" s="609"/>
      <c r="O160" s="609"/>
    </row>
    <row r="161" spans="11:15" ht="15.75" customHeight="1">
      <c r="K161" s="609"/>
      <c r="M161" s="609"/>
      <c r="O161" s="609"/>
    </row>
    <row r="162" spans="11:15" ht="15.75" customHeight="1">
      <c r="K162" s="609"/>
      <c r="M162" s="609"/>
      <c r="O162" s="609"/>
    </row>
    <row r="163" spans="11:15" ht="15.75" customHeight="1">
      <c r="K163" s="609"/>
      <c r="M163" s="609"/>
      <c r="O163" s="609"/>
    </row>
    <row r="164" spans="11:15" ht="15.75" customHeight="1">
      <c r="K164" s="609"/>
      <c r="M164" s="609"/>
      <c r="O164" s="609"/>
    </row>
    <row r="165" spans="11:15" ht="15.75" customHeight="1">
      <c r="K165" s="609"/>
      <c r="M165" s="609"/>
      <c r="O165" s="609"/>
    </row>
    <row r="166" spans="11:15" ht="15.75" customHeight="1">
      <c r="K166" s="609"/>
      <c r="M166" s="609"/>
      <c r="O166" s="609"/>
    </row>
    <row r="167" spans="11:15" ht="15.75" customHeight="1">
      <c r="K167" s="609"/>
      <c r="M167" s="609"/>
      <c r="O167" s="609"/>
    </row>
    <row r="168" spans="11:15" ht="15.75" customHeight="1">
      <c r="K168" s="609"/>
      <c r="M168" s="609"/>
      <c r="O168" s="609"/>
    </row>
    <row r="169" spans="11:15" ht="15.75" customHeight="1">
      <c r="K169" s="609"/>
      <c r="M169" s="609"/>
      <c r="O169" s="609"/>
    </row>
    <row r="170" spans="11:15" ht="15.75" customHeight="1">
      <c r="K170" s="609"/>
      <c r="M170" s="609"/>
      <c r="O170" s="609"/>
    </row>
    <row r="171" spans="11:15" ht="15.75" customHeight="1">
      <c r="K171" s="609"/>
      <c r="M171" s="609"/>
      <c r="O171" s="609"/>
    </row>
    <row r="172" spans="11:15" ht="15.75" customHeight="1">
      <c r="K172" s="609"/>
      <c r="M172" s="609"/>
      <c r="O172" s="609"/>
    </row>
    <row r="173" spans="11:15" ht="15.75" customHeight="1">
      <c r="K173" s="609"/>
      <c r="M173" s="609"/>
      <c r="O173" s="609"/>
    </row>
    <row r="174" spans="11:15" ht="15.75" customHeight="1">
      <c r="K174" s="609"/>
      <c r="M174" s="609"/>
      <c r="O174" s="609"/>
    </row>
    <row r="175" spans="11:15" ht="15.75" customHeight="1">
      <c r="K175" s="609"/>
      <c r="M175" s="609"/>
      <c r="O175" s="609"/>
    </row>
    <row r="176" spans="11:15" ht="15.75" customHeight="1">
      <c r="K176" s="609"/>
      <c r="M176" s="609"/>
      <c r="O176" s="609"/>
    </row>
    <row r="177" spans="11:15" ht="15.75" customHeight="1">
      <c r="K177" s="609"/>
      <c r="M177" s="609"/>
      <c r="O177" s="609"/>
    </row>
    <row r="178" spans="11:15" ht="15.75" customHeight="1">
      <c r="K178" s="609"/>
      <c r="M178" s="609"/>
      <c r="O178" s="609"/>
    </row>
    <row r="179" spans="11:15" ht="15.75" customHeight="1">
      <c r="K179" s="609"/>
      <c r="M179" s="609"/>
      <c r="O179" s="609"/>
    </row>
    <row r="180" spans="11:15" ht="15.75" customHeight="1">
      <c r="K180" s="609"/>
      <c r="M180" s="609"/>
      <c r="O180" s="609"/>
    </row>
    <row r="181" spans="11:15" ht="15.75" customHeight="1">
      <c r="K181" s="609"/>
      <c r="M181" s="609"/>
      <c r="O181" s="609"/>
    </row>
    <row r="182" spans="11:15" ht="15.75" customHeight="1">
      <c r="K182" s="609"/>
      <c r="M182" s="609"/>
      <c r="O182" s="609"/>
    </row>
    <row r="183" spans="11:15" ht="15.75" customHeight="1">
      <c r="K183" s="609"/>
      <c r="M183" s="609"/>
      <c r="O183" s="609"/>
    </row>
    <row r="184" spans="11:15" ht="15.75" customHeight="1">
      <c r="K184" s="609"/>
      <c r="M184" s="609"/>
      <c r="O184" s="609"/>
    </row>
    <row r="185" spans="11:15" ht="15.75" customHeight="1">
      <c r="K185" s="609"/>
      <c r="M185" s="609"/>
      <c r="O185" s="609"/>
    </row>
    <row r="186" spans="11:15" ht="15.75" customHeight="1">
      <c r="K186" s="609"/>
      <c r="M186" s="609"/>
      <c r="O186" s="609"/>
    </row>
    <row r="187" spans="11:15" ht="15.75" customHeight="1">
      <c r="K187" s="609"/>
      <c r="M187" s="609"/>
      <c r="O187" s="609"/>
    </row>
    <row r="188" spans="11:15" ht="15.75" customHeight="1">
      <c r="K188" s="609"/>
      <c r="M188" s="609"/>
      <c r="O188" s="609"/>
    </row>
    <row r="189" spans="11:15" ht="15.75" customHeight="1">
      <c r="K189" s="609"/>
      <c r="M189" s="609"/>
      <c r="O189" s="609"/>
    </row>
    <row r="190" spans="11:15" ht="15.75" customHeight="1">
      <c r="K190" s="609"/>
      <c r="M190" s="609"/>
      <c r="O190" s="609"/>
    </row>
    <row r="191" spans="11:15" ht="15.75" customHeight="1">
      <c r="K191" s="609"/>
      <c r="M191" s="609"/>
      <c r="O191" s="609"/>
    </row>
    <row r="192" spans="11:15" ht="15.75" customHeight="1">
      <c r="K192" s="609"/>
      <c r="M192" s="609"/>
      <c r="O192" s="609"/>
    </row>
    <row r="193" spans="11:15" ht="15.75" customHeight="1">
      <c r="K193" s="609"/>
      <c r="M193" s="609"/>
      <c r="O193" s="609"/>
    </row>
    <row r="194" spans="11:15" ht="15.75" customHeight="1">
      <c r="K194" s="609"/>
      <c r="M194" s="609"/>
      <c r="O194" s="609"/>
    </row>
    <row r="195" spans="11:15" ht="15.75" customHeight="1">
      <c r="K195" s="609"/>
      <c r="M195" s="609"/>
      <c r="O195" s="609"/>
    </row>
    <row r="196" spans="11:15" ht="15.75" customHeight="1">
      <c r="K196" s="609"/>
      <c r="M196" s="609"/>
      <c r="O196" s="609"/>
    </row>
    <row r="197" spans="11:15" ht="15.75" customHeight="1">
      <c r="K197" s="609"/>
      <c r="M197" s="609"/>
      <c r="O197" s="609"/>
    </row>
    <row r="198" spans="11:15" ht="15.75" customHeight="1">
      <c r="K198" s="609"/>
      <c r="M198" s="609"/>
      <c r="O198" s="609"/>
    </row>
    <row r="199" spans="11:15" ht="15.75" customHeight="1">
      <c r="K199" s="609"/>
      <c r="M199" s="609"/>
      <c r="O199" s="609"/>
    </row>
    <row r="200" spans="11:15" ht="15.75" customHeight="1">
      <c r="K200" s="609"/>
      <c r="M200" s="609"/>
      <c r="O200" s="609"/>
    </row>
    <row r="201" spans="11:15" ht="15.75" customHeight="1">
      <c r="K201" s="609"/>
      <c r="M201" s="609"/>
      <c r="O201" s="609"/>
    </row>
    <row r="202" spans="11:15" ht="15.75" customHeight="1">
      <c r="K202" s="609"/>
      <c r="M202" s="609"/>
      <c r="O202" s="609"/>
    </row>
    <row r="203" spans="11:15" ht="15.75" customHeight="1">
      <c r="K203" s="609"/>
      <c r="M203" s="609"/>
      <c r="O203" s="609"/>
    </row>
    <row r="204" spans="11:15" ht="15.75" customHeight="1">
      <c r="K204" s="609"/>
      <c r="M204" s="609"/>
      <c r="O204" s="609"/>
    </row>
    <row r="205" spans="11:15" ht="15.75" customHeight="1">
      <c r="K205" s="609"/>
      <c r="M205" s="609"/>
      <c r="O205" s="609"/>
    </row>
    <row r="206" spans="11:15" ht="15.75" customHeight="1">
      <c r="K206" s="609"/>
      <c r="M206" s="609"/>
      <c r="O206" s="609"/>
    </row>
    <row r="207" spans="11:15" ht="15.75" customHeight="1">
      <c r="K207" s="609"/>
      <c r="M207" s="609"/>
      <c r="O207" s="609"/>
    </row>
    <row r="208" spans="11:15" ht="15.75" customHeight="1">
      <c r="K208" s="609"/>
      <c r="M208" s="609"/>
      <c r="O208" s="609"/>
    </row>
    <row r="209" spans="11:15" ht="15.75" customHeight="1">
      <c r="K209" s="609"/>
      <c r="M209" s="609"/>
      <c r="O209" s="609"/>
    </row>
    <row r="210" spans="11:15" ht="15.75" customHeight="1">
      <c r="K210" s="609"/>
      <c r="M210" s="609"/>
      <c r="O210" s="609"/>
    </row>
    <row r="211" spans="11:15" ht="15.75" customHeight="1">
      <c r="K211" s="609"/>
      <c r="M211" s="609"/>
      <c r="O211" s="609"/>
    </row>
    <row r="212" spans="11:15" ht="15.75" customHeight="1">
      <c r="K212" s="609"/>
      <c r="M212" s="609"/>
      <c r="O212" s="609"/>
    </row>
    <row r="213" spans="11:15" ht="15.75" customHeight="1">
      <c r="K213" s="609"/>
      <c r="M213" s="609"/>
      <c r="O213" s="609"/>
    </row>
    <row r="214" spans="11:15" ht="15.75" customHeight="1">
      <c r="K214" s="609"/>
      <c r="M214" s="609"/>
      <c r="O214" s="609"/>
    </row>
    <row r="215" spans="11:15" ht="15.75" customHeight="1">
      <c r="K215" s="609"/>
      <c r="M215" s="609"/>
      <c r="O215" s="609"/>
    </row>
    <row r="216" spans="11:15" ht="15.75" customHeight="1">
      <c r="K216" s="609"/>
      <c r="M216" s="609"/>
      <c r="O216" s="609"/>
    </row>
    <row r="217" spans="11:15" ht="15.75" customHeight="1">
      <c r="K217" s="609"/>
      <c r="M217" s="609"/>
      <c r="O217" s="609"/>
    </row>
    <row r="218" spans="11:15" ht="15.75" customHeight="1">
      <c r="K218" s="609"/>
      <c r="M218" s="609"/>
      <c r="O218" s="609"/>
    </row>
    <row r="219" spans="11:15" ht="15.75" customHeight="1">
      <c r="K219" s="609"/>
      <c r="M219" s="609"/>
      <c r="O219" s="609"/>
    </row>
    <row r="220" spans="11:15" ht="15.75" customHeight="1">
      <c r="K220" s="609"/>
      <c r="M220" s="609"/>
      <c r="O220" s="609"/>
    </row>
    <row r="221" spans="11:15" ht="15.75" customHeight="1"/>
    <row r="222" spans="11:15" ht="15.75" customHeight="1"/>
    <row r="223" spans="11:15" ht="15.75" customHeight="1"/>
    <row r="224" spans="11: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5">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G53" sqref="G53"/>
    </sheetView>
  </sheetViews>
  <sheetFormatPr baseColWidth="10" defaultColWidth="12.625" defaultRowHeight="15" customHeight="1"/>
  <cols>
    <col min="1" max="1" width="7.125" style="755" customWidth="1"/>
    <col min="2" max="2" width="13.875" style="755" customWidth="1"/>
    <col min="3" max="3" width="16.5" style="755" customWidth="1"/>
    <col min="4" max="4" width="6.625" style="755" customWidth="1"/>
    <col min="5" max="5" width="34.5" style="755" customWidth="1"/>
    <col min="6" max="6" width="6.125" style="755" customWidth="1"/>
    <col min="7" max="7" width="31.625" style="755" customWidth="1"/>
    <col min="8" max="8" width="7.5" style="755" customWidth="1"/>
    <col min="9" max="9" width="5.75" style="755" customWidth="1"/>
    <col min="10" max="10" width="26" style="755" customWidth="1"/>
    <col min="11" max="11" width="7.375" style="755" customWidth="1"/>
    <col min="12" max="12" width="53.125" style="755" customWidth="1"/>
    <col min="13" max="13" width="8.25" style="755" customWidth="1"/>
    <col min="14" max="14" width="47" style="755" customWidth="1"/>
    <col min="15" max="15" width="8.875" style="755" customWidth="1"/>
    <col min="16" max="16" width="62.25" style="755" customWidth="1"/>
    <col min="17" max="19" width="15.75" style="755" customWidth="1"/>
    <col min="20" max="20" width="74.125" style="755" customWidth="1"/>
    <col min="21" max="26" width="38.5" style="755" customWidth="1"/>
    <col min="27" max="16384" width="12.625" style="755"/>
  </cols>
  <sheetData>
    <row r="1" spans="1:26" ht="16.5" customHeight="1">
      <c r="A1" s="1135" t="s">
        <v>2774</v>
      </c>
      <c r="B1" s="1134" t="s">
        <v>1</v>
      </c>
      <c r="C1" s="1134" t="s">
        <v>2</v>
      </c>
      <c r="D1" s="1134" t="s">
        <v>3</v>
      </c>
      <c r="E1" s="1134" t="s">
        <v>3</v>
      </c>
      <c r="F1" s="1134" t="s">
        <v>4</v>
      </c>
      <c r="G1" s="1134" t="s">
        <v>4</v>
      </c>
      <c r="H1" s="1126" t="s">
        <v>5</v>
      </c>
      <c r="I1" s="1128" t="s">
        <v>7</v>
      </c>
      <c r="J1" s="1130" t="s">
        <v>2876</v>
      </c>
      <c r="K1" s="1131"/>
      <c r="L1" s="1131"/>
      <c r="M1" s="1132"/>
      <c r="N1" s="1130" t="s">
        <v>11</v>
      </c>
      <c r="O1" s="1131"/>
      <c r="P1" s="1132"/>
      <c r="Q1" s="1133" t="s">
        <v>12</v>
      </c>
      <c r="R1" s="1131"/>
      <c r="S1" s="1132"/>
      <c r="T1" s="526"/>
      <c r="U1" s="527"/>
      <c r="V1" s="527"/>
      <c r="W1" s="527"/>
      <c r="X1" s="527"/>
      <c r="Y1" s="527"/>
      <c r="Z1" s="527"/>
    </row>
    <row r="2" spans="1:26" ht="90" customHeight="1">
      <c r="A2" s="1136"/>
      <c r="B2" s="1127"/>
      <c r="C2" s="1127"/>
      <c r="D2" s="1127"/>
      <c r="E2" s="1127"/>
      <c r="F2" s="1127"/>
      <c r="G2" s="1127"/>
      <c r="H2" s="1127"/>
      <c r="I2" s="1129"/>
      <c r="J2" s="528" t="s">
        <v>13</v>
      </c>
      <c r="K2" s="529" t="s">
        <v>14</v>
      </c>
      <c r="L2" s="530" t="s">
        <v>15</v>
      </c>
      <c r="M2" s="531" t="s">
        <v>14</v>
      </c>
      <c r="N2" s="528" t="s">
        <v>254</v>
      </c>
      <c r="O2" s="529" t="s">
        <v>14</v>
      </c>
      <c r="P2" s="532" t="s">
        <v>19</v>
      </c>
      <c r="Q2" s="533" t="s">
        <v>20</v>
      </c>
      <c r="R2" s="530" t="s">
        <v>21</v>
      </c>
      <c r="S2" s="532" t="s">
        <v>22</v>
      </c>
      <c r="T2" s="534"/>
      <c r="U2" s="535"/>
      <c r="V2" s="535"/>
      <c r="W2" s="535"/>
      <c r="X2" s="535"/>
      <c r="Y2" s="535"/>
      <c r="Z2" s="535"/>
    </row>
    <row r="3" spans="1:26" ht="75.95" customHeight="1">
      <c r="A3" s="536" t="s">
        <v>16</v>
      </c>
      <c r="B3" s="537" t="s">
        <v>17</v>
      </c>
      <c r="C3" s="537" t="s">
        <v>24</v>
      </c>
      <c r="D3" s="538" t="s">
        <v>209</v>
      </c>
      <c r="E3" s="539" t="s">
        <v>210</v>
      </c>
      <c r="F3" s="538" t="s">
        <v>219</v>
      </c>
      <c r="G3" s="539" t="s">
        <v>220</v>
      </c>
      <c r="H3" s="540"/>
      <c r="I3" s="541" t="s">
        <v>224</v>
      </c>
      <c r="J3" s="542" t="s">
        <v>225</v>
      </c>
      <c r="K3" s="543"/>
      <c r="L3" s="539" t="s">
        <v>226</v>
      </c>
      <c r="M3" s="544">
        <v>0</v>
      </c>
      <c r="N3" s="537"/>
      <c r="O3" s="753"/>
      <c r="P3" s="752"/>
      <c r="Q3" s="753"/>
      <c r="R3" s="752"/>
      <c r="S3" s="752"/>
      <c r="T3" s="545"/>
      <c r="U3" s="539"/>
      <c r="V3" s="539"/>
      <c r="W3" s="539"/>
      <c r="X3" s="539"/>
      <c r="Y3" s="539"/>
      <c r="Z3" s="539"/>
    </row>
    <row r="4" spans="1:26" ht="75.95" customHeight="1">
      <c r="A4" s="536" t="s">
        <v>16</v>
      </c>
      <c r="B4" s="537" t="s">
        <v>17</v>
      </c>
      <c r="C4" s="537" t="s">
        <v>24</v>
      </c>
      <c r="D4" s="538" t="s">
        <v>209</v>
      </c>
      <c r="E4" s="539" t="s">
        <v>210</v>
      </c>
      <c r="F4" s="538" t="s">
        <v>238</v>
      </c>
      <c r="G4" s="539" t="s">
        <v>239</v>
      </c>
      <c r="H4" s="540" t="s">
        <v>224</v>
      </c>
      <c r="I4" s="541"/>
      <c r="J4" s="542" t="s">
        <v>240</v>
      </c>
      <c r="K4" s="543">
        <v>2951229</v>
      </c>
      <c r="L4" s="539" t="s">
        <v>241</v>
      </c>
      <c r="M4" s="544">
        <v>3039765.87</v>
      </c>
      <c r="N4" s="947" t="s">
        <v>2885</v>
      </c>
      <c r="O4" s="753"/>
      <c r="P4" s="948" t="s">
        <v>830</v>
      </c>
      <c r="Q4" s="753" t="s">
        <v>53</v>
      </c>
      <c r="R4" s="752"/>
      <c r="S4" s="753"/>
      <c r="T4" s="545"/>
      <c r="U4" s="539"/>
      <c r="V4" s="539"/>
      <c r="W4" s="539"/>
      <c r="X4" s="539"/>
      <c r="Y4" s="539"/>
      <c r="Z4" s="539"/>
    </row>
    <row r="5" spans="1:26" ht="75.95" customHeight="1">
      <c r="A5" s="536" t="s">
        <v>16</v>
      </c>
      <c r="B5" s="537" t="s">
        <v>17</v>
      </c>
      <c r="C5" s="537" t="s">
        <v>24</v>
      </c>
      <c r="D5" s="538" t="s">
        <v>209</v>
      </c>
      <c r="E5" s="539" t="s">
        <v>210</v>
      </c>
      <c r="F5" s="538" t="s">
        <v>251</v>
      </c>
      <c r="G5" s="539" t="s">
        <v>252</v>
      </c>
      <c r="H5" s="540"/>
      <c r="I5" s="541" t="s">
        <v>224</v>
      </c>
      <c r="J5" s="542" t="s">
        <v>225</v>
      </c>
      <c r="K5" s="543">
        <v>0</v>
      </c>
      <c r="L5" s="539" t="s">
        <v>225</v>
      </c>
      <c r="M5" s="544">
        <v>0</v>
      </c>
      <c r="N5" s="539" t="s">
        <v>832</v>
      </c>
      <c r="O5" s="753"/>
      <c r="P5" s="949" t="s">
        <v>830</v>
      </c>
      <c r="Q5" s="753" t="s">
        <v>53</v>
      </c>
      <c r="R5" s="752"/>
      <c r="S5" s="752"/>
      <c r="T5" s="546"/>
      <c r="U5" s="539"/>
      <c r="V5" s="539"/>
      <c r="W5" s="539"/>
      <c r="X5" s="539"/>
      <c r="Y5" s="539"/>
      <c r="Z5" s="539"/>
    </row>
    <row r="6" spans="1:26" ht="75.95" customHeight="1">
      <c r="A6" s="536" t="s">
        <v>16</v>
      </c>
      <c r="B6" s="537" t="s">
        <v>17</v>
      </c>
      <c r="C6" s="537" t="s">
        <v>24</v>
      </c>
      <c r="D6" s="538" t="s">
        <v>209</v>
      </c>
      <c r="E6" s="539" t="s">
        <v>210</v>
      </c>
      <c r="F6" s="538" t="s">
        <v>267</v>
      </c>
      <c r="G6" s="539" t="s">
        <v>268</v>
      </c>
      <c r="H6" s="540" t="s">
        <v>224</v>
      </c>
      <c r="I6" s="541"/>
      <c r="J6" s="542"/>
      <c r="K6" s="543">
        <v>0</v>
      </c>
      <c r="L6" s="539" t="s">
        <v>270</v>
      </c>
      <c r="M6" s="544">
        <v>12238014</v>
      </c>
      <c r="N6" s="537" t="s">
        <v>836</v>
      </c>
      <c r="O6" s="753"/>
      <c r="P6" s="752" t="s">
        <v>837</v>
      </c>
      <c r="Q6" s="753" t="s">
        <v>53</v>
      </c>
      <c r="R6" s="752"/>
      <c r="S6" s="753"/>
      <c r="T6" s="546"/>
      <c r="U6" s="539"/>
      <c r="V6" s="539"/>
      <c r="W6" s="539"/>
      <c r="X6" s="539"/>
      <c r="Y6" s="539"/>
      <c r="Z6" s="539"/>
    </row>
    <row r="7" spans="1:26" ht="75.95" customHeight="1">
      <c r="A7" s="536" t="s">
        <v>16</v>
      </c>
      <c r="B7" s="537" t="s">
        <v>17</v>
      </c>
      <c r="C7" s="537" t="s">
        <v>66</v>
      </c>
      <c r="D7" s="538" t="s">
        <v>281</v>
      </c>
      <c r="E7" s="539" t="s">
        <v>282</v>
      </c>
      <c r="F7" s="538" t="s">
        <v>283</v>
      </c>
      <c r="G7" s="539" t="s">
        <v>284</v>
      </c>
      <c r="H7" s="540" t="s">
        <v>224</v>
      </c>
      <c r="I7" s="541"/>
      <c r="J7" s="547" t="s">
        <v>285</v>
      </c>
      <c r="K7" s="543">
        <v>16000000</v>
      </c>
      <c r="L7" s="539"/>
      <c r="M7" s="544"/>
      <c r="N7" s="947" t="s">
        <v>840</v>
      </c>
      <c r="O7" s="753"/>
      <c r="P7" s="750" t="s">
        <v>841</v>
      </c>
      <c r="Q7" s="950" t="s">
        <v>151</v>
      </c>
      <c r="R7" s="752"/>
      <c r="S7" s="752"/>
      <c r="T7" s="546"/>
      <c r="U7" s="539"/>
      <c r="V7" s="539"/>
      <c r="W7" s="539"/>
      <c r="X7" s="539"/>
      <c r="Y7" s="539"/>
      <c r="Z7" s="539"/>
    </row>
    <row r="8" spans="1:26" ht="75.95" customHeight="1">
      <c r="A8" s="536" t="s">
        <v>16</v>
      </c>
      <c r="B8" s="537" t="s">
        <v>17</v>
      </c>
      <c r="C8" s="537" t="s">
        <v>66</v>
      </c>
      <c r="D8" s="538" t="s">
        <v>281</v>
      </c>
      <c r="E8" s="539" t="s">
        <v>282</v>
      </c>
      <c r="F8" s="538" t="s">
        <v>407</v>
      </c>
      <c r="G8" s="539" t="s">
        <v>408</v>
      </c>
      <c r="H8" s="540" t="s">
        <v>308</v>
      </c>
      <c r="I8" s="541"/>
      <c r="J8" s="542" t="s">
        <v>410</v>
      </c>
      <c r="K8" s="543">
        <v>0</v>
      </c>
      <c r="L8" s="539"/>
      <c r="M8" s="544">
        <v>0</v>
      </c>
      <c r="N8" s="947" t="s">
        <v>844</v>
      </c>
      <c r="O8" s="753"/>
      <c r="P8" s="750" t="s">
        <v>845</v>
      </c>
      <c r="Q8" s="950" t="s">
        <v>53</v>
      </c>
      <c r="R8" s="752"/>
      <c r="S8" s="752"/>
      <c r="T8" s="545"/>
      <c r="U8" s="539"/>
      <c r="V8" s="539"/>
      <c r="W8" s="539"/>
      <c r="X8" s="539"/>
      <c r="Y8" s="539"/>
      <c r="Z8" s="539"/>
    </row>
    <row r="9" spans="1:26" ht="75.95" customHeight="1">
      <c r="A9" s="536" t="s">
        <v>16</v>
      </c>
      <c r="B9" s="537" t="s">
        <v>17</v>
      </c>
      <c r="C9" s="537" t="s">
        <v>66</v>
      </c>
      <c r="D9" s="538" t="s">
        <v>281</v>
      </c>
      <c r="E9" s="539" t="s">
        <v>282</v>
      </c>
      <c r="F9" s="538" t="s">
        <v>527</v>
      </c>
      <c r="G9" s="539" t="s">
        <v>528</v>
      </c>
      <c r="H9" s="540"/>
      <c r="I9" s="541" t="s">
        <v>224</v>
      </c>
      <c r="J9" s="542"/>
      <c r="K9" s="543">
        <v>0</v>
      </c>
      <c r="L9" s="558" t="s">
        <v>573</v>
      </c>
      <c r="M9" s="951">
        <v>100000000</v>
      </c>
      <c r="N9" s="537"/>
      <c r="O9" s="753"/>
      <c r="P9" s="752"/>
      <c r="Q9" s="753"/>
      <c r="R9" s="752"/>
      <c r="S9" s="752"/>
      <c r="T9" s="546"/>
      <c r="U9" s="539"/>
      <c r="V9" s="539"/>
      <c r="W9" s="539"/>
      <c r="X9" s="539"/>
      <c r="Y9" s="539"/>
      <c r="Z9" s="539"/>
    </row>
    <row r="10" spans="1:26" ht="75.95" customHeight="1">
      <c r="A10" s="536" t="s">
        <v>16</v>
      </c>
      <c r="B10" s="537" t="s">
        <v>17</v>
      </c>
      <c r="C10" s="537" t="s">
        <v>66</v>
      </c>
      <c r="D10" s="538" t="s">
        <v>281</v>
      </c>
      <c r="E10" s="539" t="s">
        <v>282</v>
      </c>
      <c r="F10" s="538" t="s">
        <v>306</v>
      </c>
      <c r="G10" s="539" t="s">
        <v>307</v>
      </c>
      <c r="H10" s="540" t="s">
        <v>308</v>
      </c>
      <c r="I10" s="541"/>
      <c r="J10" s="542" t="s">
        <v>309</v>
      </c>
      <c r="K10" s="548">
        <v>377639220</v>
      </c>
      <c r="L10" s="539"/>
      <c r="M10" s="544">
        <v>0</v>
      </c>
      <c r="N10" s="947" t="s">
        <v>849</v>
      </c>
      <c r="O10" s="753"/>
      <c r="P10" s="750" t="s">
        <v>850</v>
      </c>
      <c r="Q10" s="950" t="s">
        <v>53</v>
      </c>
      <c r="R10" s="752"/>
      <c r="S10" s="752"/>
      <c r="T10" s="546"/>
      <c r="U10" s="539"/>
      <c r="V10" s="539"/>
      <c r="W10" s="539"/>
      <c r="X10" s="539"/>
      <c r="Y10" s="539"/>
      <c r="Z10" s="539"/>
    </row>
    <row r="11" spans="1:26" ht="75.95" customHeight="1">
      <c r="A11" s="536" t="s">
        <v>16</v>
      </c>
      <c r="B11" s="537" t="s">
        <v>17</v>
      </c>
      <c r="C11" s="537" t="s">
        <v>66</v>
      </c>
      <c r="D11" s="538" t="s">
        <v>281</v>
      </c>
      <c r="E11" s="539" t="s">
        <v>282</v>
      </c>
      <c r="F11" s="538" t="s">
        <v>317</v>
      </c>
      <c r="G11" s="539" t="s">
        <v>318</v>
      </c>
      <c r="H11" s="540" t="s">
        <v>308</v>
      </c>
      <c r="I11" s="549"/>
      <c r="J11" s="542" t="s">
        <v>319</v>
      </c>
      <c r="K11" s="548">
        <v>200000000</v>
      </c>
      <c r="L11" s="539"/>
      <c r="M11" s="544">
        <v>0</v>
      </c>
      <c r="N11" s="947" t="s">
        <v>851</v>
      </c>
      <c r="O11" s="753"/>
      <c r="P11" s="750" t="s">
        <v>845</v>
      </c>
      <c r="Q11" s="950" t="s">
        <v>151</v>
      </c>
      <c r="R11" s="752"/>
      <c r="S11" s="752"/>
      <c r="T11" s="545"/>
      <c r="U11" s="539"/>
      <c r="V11" s="539"/>
      <c r="W11" s="539"/>
      <c r="X11" s="539"/>
      <c r="Y11" s="539"/>
      <c r="Z11" s="539"/>
    </row>
    <row r="12" spans="1:26" ht="75.95" customHeight="1">
      <c r="A12" s="536" t="s">
        <v>16</v>
      </c>
      <c r="B12" s="537" t="s">
        <v>17</v>
      </c>
      <c r="C12" s="537" t="s">
        <v>66</v>
      </c>
      <c r="D12" s="538" t="s">
        <v>281</v>
      </c>
      <c r="E12" s="539" t="s">
        <v>282</v>
      </c>
      <c r="F12" s="538" t="s">
        <v>323</v>
      </c>
      <c r="G12" s="539" t="s">
        <v>324</v>
      </c>
      <c r="H12" s="540" t="s">
        <v>224</v>
      </c>
      <c r="I12" s="541"/>
      <c r="J12" s="542"/>
      <c r="K12" s="543">
        <v>0</v>
      </c>
      <c r="L12" s="539" t="s">
        <v>325</v>
      </c>
      <c r="M12" s="952">
        <v>0</v>
      </c>
      <c r="N12" s="537"/>
      <c r="O12" s="753"/>
      <c r="P12" s="752"/>
      <c r="Q12" s="753"/>
      <c r="R12" s="752"/>
      <c r="S12" s="752"/>
      <c r="T12" s="545"/>
      <c r="U12" s="539"/>
      <c r="V12" s="539"/>
      <c r="W12" s="539"/>
      <c r="X12" s="539"/>
      <c r="Y12" s="539"/>
      <c r="Z12" s="539"/>
    </row>
    <row r="13" spans="1:26" ht="75.95" customHeight="1">
      <c r="A13" s="536" t="s">
        <v>16</v>
      </c>
      <c r="B13" s="537" t="s">
        <v>17</v>
      </c>
      <c r="C13" s="537" t="s">
        <v>66</v>
      </c>
      <c r="D13" s="538" t="s">
        <v>281</v>
      </c>
      <c r="E13" s="539" t="s">
        <v>282</v>
      </c>
      <c r="F13" s="538" t="s">
        <v>334</v>
      </c>
      <c r="G13" s="539" t="s">
        <v>335</v>
      </c>
      <c r="H13" s="540" t="s">
        <v>224</v>
      </c>
      <c r="I13" s="541"/>
      <c r="J13" s="542"/>
      <c r="K13" s="543">
        <v>0</v>
      </c>
      <c r="L13" s="539" t="s">
        <v>325</v>
      </c>
      <c r="M13" s="952">
        <v>0</v>
      </c>
      <c r="N13" s="537"/>
      <c r="O13" s="753"/>
      <c r="P13" s="752"/>
      <c r="Q13" s="753"/>
      <c r="R13" s="752"/>
      <c r="S13" s="752"/>
      <c r="T13" s="545"/>
      <c r="U13" s="539"/>
      <c r="V13" s="539"/>
      <c r="W13" s="539"/>
      <c r="X13" s="539"/>
      <c r="Y13" s="539"/>
      <c r="Z13" s="539"/>
    </row>
    <row r="14" spans="1:26" ht="75.95" customHeight="1">
      <c r="A14" s="536" t="s">
        <v>16</v>
      </c>
      <c r="B14" s="537" t="s">
        <v>17</v>
      </c>
      <c r="C14" s="537" t="s">
        <v>66</v>
      </c>
      <c r="D14" s="538" t="s">
        <v>281</v>
      </c>
      <c r="E14" s="539" t="s">
        <v>282</v>
      </c>
      <c r="F14" s="538" t="s">
        <v>341</v>
      </c>
      <c r="G14" s="539" t="s">
        <v>342</v>
      </c>
      <c r="H14" s="540"/>
      <c r="I14" s="541" t="s">
        <v>224</v>
      </c>
      <c r="J14" s="542" t="s">
        <v>346</v>
      </c>
      <c r="K14" s="543">
        <v>0</v>
      </c>
      <c r="L14" s="539"/>
      <c r="M14" s="544">
        <v>0</v>
      </c>
      <c r="N14" s="537"/>
      <c r="O14" s="753"/>
      <c r="P14" s="752"/>
      <c r="Q14" s="753"/>
      <c r="R14" s="752"/>
      <c r="S14" s="752"/>
      <c r="T14" s="545"/>
      <c r="U14" s="539"/>
      <c r="V14" s="539"/>
      <c r="W14" s="539"/>
      <c r="X14" s="539"/>
      <c r="Y14" s="539"/>
      <c r="Z14" s="539"/>
    </row>
    <row r="15" spans="1:26" ht="75.95" customHeight="1">
      <c r="A15" s="536" t="s">
        <v>16</v>
      </c>
      <c r="B15" s="537" t="s">
        <v>17</v>
      </c>
      <c r="C15" s="537" t="s">
        <v>66</v>
      </c>
      <c r="D15" s="538" t="s">
        <v>281</v>
      </c>
      <c r="E15" s="539" t="s">
        <v>282</v>
      </c>
      <c r="F15" s="538" t="s">
        <v>352</v>
      </c>
      <c r="G15" s="539" t="s">
        <v>353</v>
      </c>
      <c r="H15" s="540"/>
      <c r="I15" s="541" t="s">
        <v>224</v>
      </c>
      <c r="J15" s="542" t="s">
        <v>386</v>
      </c>
      <c r="K15" s="543">
        <v>0</v>
      </c>
      <c r="L15" s="539"/>
      <c r="M15" s="544">
        <v>0</v>
      </c>
      <c r="N15" s="537"/>
      <c r="O15" s="753"/>
      <c r="P15" s="752"/>
      <c r="Q15" s="753"/>
      <c r="R15" s="752"/>
      <c r="S15" s="752"/>
      <c r="T15" s="545"/>
      <c r="U15" s="539"/>
      <c r="V15" s="539"/>
      <c r="W15" s="539"/>
      <c r="X15" s="539"/>
      <c r="Y15" s="539"/>
      <c r="Z15" s="539"/>
    </row>
    <row r="16" spans="1:26" ht="75.95" customHeight="1">
      <c r="A16" s="536" t="s">
        <v>16</v>
      </c>
      <c r="B16" s="537" t="s">
        <v>17</v>
      </c>
      <c r="C16" s="537" t="s">
        <v>66</v>
      </c>
      <c r="D16" s="538" t="s">
        <v>588</v>
      </c>
      <c r="E16" s="539" t="s">
        <v>589</v>
      </c>
      <c r="F16" s="538" t="s">
        <v>590</v>
      </c>
      <c r="G16" s="539" t="s">
        <v>592</v>
      </c>
      <c r="H16" s="540" t="s">
        <v>224</v>
      </c>
      <c r="I16" s="541"/>
      <c r="J16" s="550" t="s">
        <v>601</v>
      </c>
      <c r="K16" s="543">
        <v>4079338</v>
      </c>
      <c r="L16" s="539"/>
      <c r="M16" s="544">
        <v>0</v>
      </c>
      <c r="N16" s="947" t="s">
        <v>855</v>
      </c>
      <c r="O16" s="753"/>
      <c r="P16" s="750" t="s">
        <v>856</v>
      </c>
      <c r="Q16" s="950" t="s">
        <v>151</v>
      </c>
      <c r="R16" s="752"/>
      <c r="S16" s="752"/>
      <c r="T16" s="545"/>
      <c r="U16" s="539"/>
      <c r="V16" s="539"/>
      <c r="W16" s="539"/>
      <c r="X16" s="539"/>
      <c r="Y16" s="539"/>
      <c r="Z16" s="539"/>
    </row>
    <row r="17" spans="1:26" ht="75.95" customHeight="1">
      <c r="A17" s="536" t="s">
        <v>16</v>
      </c>
      <c r="B17" s="537" t="s">
        <v>17</v>
      </c>
      <c r="C17" s="537" t="s">
        <v>66</v>
      </c>
      <c r="D17" s="538" t="s">
        <v>588</v>
      </c>
      <c r="E17" s="539" t="s">
        <v>589</v>
      </c>
      <c r="F17" s="538" t="s">
        <v>613</v>
      </c>
      <c r="G17" s="539" t="s">
        <v>614</v>
      </c>
      <c r="H17" s="540" t="s">
        <v>308</v>
      </c>
      <c r="I17" s="541"/>
      <c r="J17" s="542"/>
      <c r="K17" s="543"/>
      <c r="L17" s="539" t="s">
        <v>616</v>
      </c>
      <c r="M17" s="544">
        <v>4079338</v>
      </c>
      <c r="N17" s="537"/>
      <c r="O17" s="753"/>
      <c r="P17" s="752"/>
      <c r="Q17" s="753"/>
      <c r="R17" s="752"/>
      <c r="S17" s="752"/>
      <c r="T17" s="545"/>
      <c r="U17" s="539"/>
      <c r="V17" s="539"/>
      <c r="W17" s="539"/>
      <c r="X17" s="539"/>
      <c r="Y17" s="539"/>
      <c r="Z17" s="539"/>
    </row>
    <row r="18" spans="1:26" ht="75.95" customHeight="1">
      <c r="A18" s="536" t="s">
        <v>16</v>
      </c>
      <c r="B18" s="537" t="s">
        <v>17</v>
      </c>
      <c r="C18" s="537" t="s">
        <v>66</v>
      </c>
      <c r="D18" s="538" t="s">
        <v>424</v>
      </c>
      <c r="E18" s="539" t="s">
        <v>425</v>
      </c>
      <c r="F18" s="538" t="s">
        <v>426</v>
      </c>
      <c r="G18" s="539" t="s">
        <v>427</v>
      </c>
      <c r="H18" s="540" t="s">
        <v>308</v>
      </c>
      <c r="I18" s="541"/>
      <c r="J18" s="551" t="s">
        <v>690</v>
      </c>
      <c r="K18" s="543">
        <v>0</v>
      </c>
      <c r="L18" s="552" t="s">
        <v>691</v>
      </c>
      <c r="M18" s="544">
        <v>0</v>
      </c>
      <c r="N18" s="953" t="s">
        <v>861</v>
      </c>
      <c r="O18" s="753"/>
      <c r="P18" s="753"/>
      <c r="Q18" s="753"/>
      <c r="R18" s="752"/>
      <c r="S18" s="752"/>
      <c r="T18" s="545"/>
      <c r="U18" s="539"/>
      <c r="V18" s="539"/>
      <c r="W18" s="539"/>
      <c r="X18" s="539"/>
      <c r="Y18" s="539"/>
      <c r="Z18" s="539"/>
    </row>
    <row r="19" spans="1:26" ht="75.95" customHeight="1">
      <c r="A19" s="536" t="s">
        <v>16</v>
      </c>
      <c r="B19" s="537" t="s">
        <v>17</v>
      </c>
      <c r="C19" s="537" t="s">
        <v>66</v>
      </c>
      <c r="D19" s="538" t="s">
        <v>424</v>
      </c>
      <c r="E19" s="539" t="s">
        <v>425</v>
      </c>
      <c r="F19" s="538" t="s">
        <v>429</v>
      </c>
      <c r="G19" s="539" t="s">
        <v>431</v>
      </c>
      <c r="H19" s="540" t="s">
        <v>224</v>
      </c>
      <c r="I19" s="541"/>
      <c r="J19" s="542"/>
      <c r="K19" s="543">
        <v>0</v>
      </c>
      <c r="L19" s="539" t="s">
        <v>714</v>
      </c>
      <c r="M19" s="544">
        <v>0</v>
      </c>
      <c r="N19" s="537"/>
      <c r="O19" s="753"/>
      <c r="P19" s="752"/>
      <c r="Q19" s="753"/>
      <c r="R19" s="752"/>
      <c r="S19" s="752"/>
      <c r="T19" s="545"/>
      <c r="U19" s="539"/>
      <c r="V19" s="539"/>
      <c r="W19" s="539"/>
      <c r="X19" s="539"/>
      <c r="Y19" s="539"/>
      <c r="Z19" s="539"/>
    </row>
    <row r="20" spans="1:26" ht="75.95" customHeight="1">
      <c r="A20" s="536" t="s">
        <v>16</v>
      </c>
      <c r="B20" s="537" t="s">
        <v>17</v>
      </c>
      <c r="C20" s="537" t="s">
        <v>66</v>
      </c>
      <c r="D20" s="538" t="s">
        <v>424</v>
      </c>
      <c r="E20" s="539" t="s">
        <v>425</v>
      </c>
      <c r="F20" s="538" t="s">
        <v>729</v>
      </c>
      <c r="G20" s="539" t="s">
        <v>730</v>
      </c>
      <c r="H20" s="540"/>
      <c r="I20" s="541" t="s">
        <v>224</v>
      </c>
      <c r="J20" s="542" t="s">
        <v>778</v>
      </c>
      <c r="K20" s="543">
        <v>21404893</v>
      </c>
      <c r="L20" s="539" t="s">
        <v>779</v>
      </c>
      <c r="M20" s="544">
        <v>22047039.789999999</v>
      </c>
      <c r="N20" s="947" t="s">
        <v>865</v>
      </c>
      <c r="O20" s="753"/>
      <c r="P20" s="750" t="s">
        <v>866</v>
      </c>
      <c r="Q20" s="950" t="s">
        <v>151</v>
      </c>
      <c r="R20" s="752"/>
      <c r="S20" s="752"/>
      <c r="T20" s="545"/>
      <c r="U20" s="539"/>
      <c r="V20" s="539"/>
      <c r="W20" s="539"/>
      <c r="X20" s="539"/>
      <c r="Y20" s="539"/>
      <c r="Z20" s="539"/>
    </row>
    <row r="21" spans="1:26" ht="75.95" customHeight="1">
      <c r="A21" s="536" t="s">
        <v>16</v>
      </c>
      <c r="B21" s="537" t="s">
        <v>17</v>
      </c>
      <c r="C21" s="537" t="s">
        <v>66</v>
      </c>
      <c r="D21" s="538" t="s">
        <v>424</v>
      </c>
      <c r="E21" s="539" t="s">
        <v>425</v>
      </c>
      <c r="F21" s="538" t="s">
        <v>433</v>
      </c>
      <c r="G21" s="539" t="s">
        <v>434</v>
      </c>
      <c r="H21" s="540" t="s">
        <v>308</v>
      </c>
      <c r="I21" s="541"/>
      <c r="J21" s="542" t="s">
        <v>822</v>
      </c>
      <c r="K21" s="543">
        <v>0</v>
      </c>
      <c r="L21" s="539" t="s">
        <v>822</v>
      </c>
      <c r="M21" s="544">
        <v>0</v>
      </c>
      <c r="N21" s="947" t="s">
        <v>868</v>
      </c>
      <c r="O21" s="753"/>
      <c r="P21" s="752"/>
      <c r="Q21" s="753"/>
      <c r="R21" s="752"/>
      <c r="S21" s="752"/>
      <c r="T21" s="545"/>
      <c r="U21" s="539"/>
      <c r="V21" s="539"/>
      <c r="W21" s="539"/>
      <c r="X21" s="539"/>
      <c r="Y21" s="539"/>
      <c r="Z21" s="539"/>
    </row>
    <row r="22" spans="1:26" ht="75.95" customHeight="1">
      <c r="A22" s="536" t="s">
        <v>16</v>
      </c>
      <c r="B22" s="537" t="s">
        <v>17</v>
      </c>
      <c r="C22" s="537" t="s">
        <v>66</v>
      </c>
      <c r="D22" s="538" t="s">
        <v>438</v>
      </c>
      <c r="E22" s="539" t="s">
        <v>439</v>
      </c>
      <c r="F22" s="538" t="s">
        <v>440</v>
      </c>
      <c r="G22" s="539" t="s">
        <v>441</v>
      </c>
      <c r="H22" s="540" t="s">
        <v>224</v>
      </c>
      <c r="I22" s="541"/>
      <c r="J22" s="542" t="s">
        <v>848</v>
      </c>
      <c r="K22" s="543">
        <v>5000000</v>
      </c>
      <c r="L22" s="539" t="s">
        <v>848</v>
      </c>
      <c r="M22" s="544">
        <v>5000000</v>
      </c>
      <c r="N22" s="947" t="s">
        <v>869</v>
      </c>
      <c r="O22" s="753"/>
      <c r="P22" s="750" t="s">
        <v>870</v>
      </c>
      <c r="Q22" s="950" t="s">
        <v>151</v>
      </c>
      <c r="R22" s="752"/>
      <c r="S22" s="752"/>
      <c r="T22" s="545"/>
      <c r="U22" s="539"/>
      <c r="V22" s="539"/>
      <c r="W22" s="539"/>
      <c r="X22" s="539"/>
      <c r="Y22" s="539"/>
      <c r="Z22" s="539"/>
    </row>
    <row r="23" spans="1:26" ht="75.95" customHeight="1">
      <c r="A23" s="536" t="s">
        <v>16</v>
      </c>
      <c r="B23" s="537" t="s">
        <v>17</v>
      </c>
      <c r="C23" s="537" t="s">
        <v>66</v>
      </c>
      <c r="D23" s="538" t="s">
        <v>438</v>
      </c>
      <c r="E23" s="539" t="s">
        <v>439</v>
      </c>
      <c r="F23" s="538" t="s">
        <v>445</v>
      </c>
      <c r="G23" s="539" t="s">
        <v>446</v>
      </c>
      <c r="H23" s="540" t="s">
        <v>224</v>
      </c>
      <c r="I23" s="541"/>
      <c r="J23" s="542"/>
      <c r="K23" s="543">
        <v>0</v>
      </c>
      <c r="L23" s="539" t="s">
        <v>854</v>
      </c>
      <c r="M23" s="544">
        <v>20000000</v>
      </c>
      <c r="N23" s="947" t="s">
        <v>874</v>
      </c>
      <c r="O23" s="753"/>
      <c r="P23" s="750" t="s">
        <v>875</v>
      </c>
      <c r="Q23" s="950" t="s">
        <v>151</v>
      </c>
      <c r="R23" s="752"/>
      <c r="S23" s="752"/>
      <c r="T23" s="545"/>
      <c r="U23" s="539"/>
      <c r="V23" s="539"/>
      <c r="W23" s="539"/>
      <c r="X23" s="539"/>
      <c r="Y23" s="539"/>
      <c r="Z23" s="539"/>
    </row>
    <row r="24" spans="1:26" ht="75.95" customHeight="1">
      <c r="A24" s="536" t="s">
        <v>16</v>
      </c>
      <c r="B24" s="537" t="s">
        <v>17</v>
      </c>
      <c r="C24" s="537" t="s">
        <v>66</v>
      </c>
      <c r="D24" s="538" t="s">
        <v>438</v>
      </c>
      <c r="E24" s="539" t="s">
        <v>439</v>
      </c>
      <c r="F24" s="538" t="s">
        <v>449</v>
      </c>
      <c r="G24" s="539" t="s">
        <v>451</v>
      </c>
      <c r="H24" s="540" t="s">
        <v>224</v>
      </c>
      <c r="I24" s="541"/>
      <c r="J24" s="542" t="s">
        <v>867</v>
      </c>
      <c r="K24" s="543">
        <v>5181414</v>
      </c>
      <c r="L24" s="539"/>
      <c r="M24" s="544">
        <v>0</v>
      </c>
      <c r="N24" s="947" t="s">
        <v>883</v>
      </c>
      <c r="O24" s="753"/>
      <c r="P24" s="750" t="s">
        <v>885</v>
      </c>
      <c r="Q24" s="950" t="s">
        <v>151</v>
      </c>
      <c r="R24" s="752"/>
      <c r="S24" s="752"/>
      <c r="T24" s="545"/>
      <c r="U24" s="539"/>
      <c r="V24" s="539"/>
      <c r="W24" s="539"/>
      <c r="X24" s="539"/>
      <c r="Y24" s="539"/>
      <c r="Z24" s="539"/>
    </row>
    <row r="25" spans="1:26" ht="75.95" customHeight="1">
      <c r="A25" s="536" t="s">
        <v>16</v>
      </c>
      <c r="B25" s="537" t="s">
        <v>17</v>
      </c>
      <c r="C25" s="537" t="s">
        <v>66</v>
      </c>
      <c r="D25" s="538" t="s">
        <v>68</v>
      </c>
      <c r="E25" s="539" t="s">
        <v>69</v>
      </c>
      <c r="F25" s="538" t="s">
        <v>70</v>
      </c>
      <c r="G25" s="539" t="s">
        <v>72</v>
      </c>
      <c r="H25" s="540" t="s">
        <v>224</v>
      </c>
      <c r="I25" s="541"/>
      <c r="J25" s="542" t="s">
        <v>886</v>
      </c>
      <c r="K25" s="543">
        <v>8853687</v>
      </c>
      <c r="L25" s="539" t="s">
        <v>886</v>
      </c>
      <c r="M25" s="544">
        <v>9119298</v>
      </c>
      <c r="N25" s="537" t="s">
        <v>887</v>
      </c>
      <c r="O25" s="753"/>
      <c r="P25" s="752" t="s">
        <v>889</v>
      </c>
      <c r="Q25" s="753" t="s">
        <v>53</v>
      </c>
      <c r="R25" s="752"/>
      <c r="S25" s="752"/>
      <c r="T25" s="545"/>
      <c r="U25" s="539"/>
      <c r="V25" s="539"/>
      <c r="W25" s="539"/>
      <c r="X25" s="539"/>
      <c r="Y25" s="539"/>
      <c r="Z25" s="539"/>
    </row>
    <row r="26" spans="1:26" ht="75.95" customHeight="1">
      <c r="A26" s="536" t="s">
        <v>16</v>
      </c>
      <c r="B26" s="537" t="s">
        <v>17</v>
      </c>
      <c r="C26" s="537" t="s">
        <v>66</v>
      </c>
      <c r="D26" s="538" t="s">
        <v>68</v>
      </c>
      <c r="E26" s="539" t="s">
        <v>69</v>
      </c>
      <c r="F26" s="538" t="s">
        <v>95</v>
      </c>
      <c r="G26" s="539" t="s">
        <v>507</v>
      </c>
      <c r="H26" s="540" t="s">
        <v>224</v>
      </c>
      <c r="I26" s="541"/>
      <c r="J26" s="542" t="s">
        <v>893</v>
      </c>
      <c r="K26" s="553">
        <v>17500000</v>
      </c>
      <c r="L26" s="539"/>
      <c r="M26" s="544">
        <v>0</v>
      </c>
      <c r="N26" s="537" t="s">
        <v>898</v>
      </c>
      <c r="O26" s="753"/>
      <c r="P26" s="752" t="s">
        <v>899</v>
      </c>
      <c r="Q26" s="753" t="s">
        <v>53</v>
      </c>
      <c r="R26" s="752"/>
      <c r="S26" s="752"/>
      <c r="T26" s="545"/>
      <c r="U26" s="539"/>
      <c r="V26" s="539"/>
      <c r="W26" s="539"/>
      <c r="X26" s="539"/>
      <c r="Y26" s="539"/>
      <c r="Z26" s="539"/>
    </row>
    <row r="27" spans="1:26" ht="75.95" customHeight="1">
      <c r="A27" s="536" t="s">
        <v>16</v>
      </c>
      <c r="B27" s="537" t="s">
        <v>17</v>
      </c>
      <c r="C27" s="537" t="s">
        <v>66</v>
      </c>
      <c r="D27" s="538" t="s">
        <v>68</v>
      </c>
      <c r="E27" s="539" t="s">
        <v>69</v>
      </c>
      <c r="F27" s="538" t="s">
        <v>81</v>
      </c>
      <c r="G27" s="539" t="s">
        <v>82</v>
      </c>
      <c r="H27" s="540" t="s">
        <v>224</v>
      </c>
      <c r="I27" s="541"/>
      <c r="J27" s="542" t="s">
        <v>902</v>
      </c>
      <c r="K27" s="543">
        <v>10000000</v>
      </c>
      <c r="L27" s="539" t="s">
        <v>903</v>
      </c>
      <c r="M27" s="544">
        <v>10000000</v>
      </c>
      <c r="N27" s="537" t="s">
        <v>904</v>
      </c>
      <c r="O27" s="753"/>
      <c r="P27" s="752" t="s">
        <v>905</v>
      </c>
      <c r="Q27" s="753" t="s">
        <v>53</v>
      </c>
      <c r="R27" s="752"/>
      <c r="S27" s="752"/>
      <c r="T27" s="545"/>
      <c r="U27" s="539"/>
      <c r="V27" s="539"/>
      <c r="W27" s="539"/>
      <c r="X27" s="539"/>
      <c r="Y27" s="539"/>
      <c r="Z27" s="539"/>
    </row>
    <row r="28" spans="1:26" ht="75.95" customHeight="1">
      <c r="A28" s="536" t="s">
        <v>16</v>
      </c>
      <c r="B28" s="537" t="s">
        <v>17</v>
      </c>
      <c r="C28" s="537" t="s">
        <v>66</v>
      </c>
      <c r="D28" s="538" t="s">
        <v>68</v>
      </c>
      <c r="E28" s="539" t="s">
        <v>69</v>
      </c>
      <c r="F28" s="538" t="s">
        <v>462</v>
      </c>
      <c r="G28" s="539" t="s">
        <v>464</v>
      </c>
      <c r="H28" s="540" t="s">
        <v>308</v>
      </c>
      <c r="I28" s="541"/>
      <c r="J28" s="542" t="s">
        <v>908</v>
      </c>
      <c r="K28" s="543">
        <v>2951229</v>
      </c>
      <c r="L28" s="539" t="s">
        <v>909</v>
      </c>
      <c r="M28" s="544">
        <v>3039765.87</v>
      </c>
      <c r="N28" s="537" t="s">
        <v>910</v>
      </c>
      <c r="O28" s="753"/>
      <c r="P28" s="752" t="s">
        <v>911</v>
      </c>
      <c r="Q28" s="753" t="s">
        <v>53</v>
      </c>
      <c r="R28" s="752"/>
      <c r="S28" s="752"/>
      <c r="T28" s="546"/>
      <c r="U28" s="539"/>
      <c r="V28" s="539"/>
      <c r="W28" s="539"/>
      <c r="X28" s="539"/>
      <c r="Y28" s="539"/>
      <c r="Z28" s="539"/>
    </row>
    <row r="29" spans="1:26" ht="75.95" customHeight="1">
      <c r="A29" s="536" t="s">
        <v>16</v>
      </c>
      <c r="B29" s="537" t="s">
        <v>17</v>
      </c>
      <c r="C29" s="537" t="s">
        <v>66</v>
      </c>
      <c r="D29" s="538" t="s">
        <v>68</v>
      </c>
      <c r="E29" s="539" t="s">
        <v>69</v>
      </c>
      <c r="F29" s="538" t="s">
        <v>468</v>
      </c>
      <c r="G29" s="539" t="s">
        <v>469</v>
      </c>
      <c r="H29" s="540" t="s">
        <v>224</v>
      </c>
      <c r="I29" s="541"/>
      <c r="J29" s="542"/>
      <c r="K29" s="543">
        <v>0</v>
      </c>
      <c r="L29" s="539" t="s">
        <v>913</v>
      </c>
      <c r="M29" s="544">
        <v>3039765.87</v>
      </c>
      <c r="N29" s="537" t="s">
        <v>914</v>
      </c>
      <c r="O29" s="753"/>
      <c r="P29" s="752" t="s">
        <v>915</v>
      </c>
      <c r="Q29" s="753" t="s">
        <v>53</v>
      </c>
      <c r="R29" s="752"/>
      <c r="S29" s="752"/>
      <c r="T29" s="545"/>
      <c r="U29" s="539"/>
      <c r="V29" s="539"/>
      <c r="W29" s="539"/>
      <c r="X29" s="539"/>
      <c r="Y29" s="539"/>
      <c r="Z29" s="539"/>
    </row>
    <row r="30" spans="1:26" ht="75.95" customHeight="1">
      <c r="A30" s="536" t="s">
        <v>16</v>
      </c>
      <c r="B30" s="537" t="s">
        <v>17</v>
      </c>
      <c r="C30" s="537" t="s">
        <v>66</v>
      </c>
      <c r="D30" s="538" t="s">
        <v>68</v>
      </c>
      <c r="E30" s="539" t="s">
        <v>69</v>
      </c>
      <c r="F30" s="538" t="s">
        <v>473</v>
      </c>
      <c r="G30" s="539" t="s">
        <v>474</v>
      </c>
      <c r="H30" s="540" t="s">
        <v>308</v>
      </c>
      <c r="I30" s="541"/>
      <c r="J30" s="542" t="s">
        <v>917</v>
      </c>
      <c r="K30" s="543">
        <v>15000000</v>
      </c>
      <c r="L30" s="539" t="s">
        <v>917</v>
      </c>
      <c r="M30" s="544">
        <v>15000000</v>
      </c>
      <c r="N30" s="537" t="s">
        <v>919</v>
      </c>
      <c r="O30" s="753"/>
      <c r="P30" s="752" t="s">
        <v>920</v>
      </c>
      <c r="Q30" s="753" t="s">
        <v>53</v>
      </c>
      <c r="R30" s="752"/>
      <c r="S30" s="752"/>
      <c r="T30" s="545"/>
      <c r="U30" s="539"/>
      <c r="V30" s="539"/>
      <c r="W30" s="539"/>
      <c r="X30" s="539"/>
      <c r="Y30" s="539"/>
      <c r="Z30" s="539"/>
    </row>
    <row r="31" spans="1:26" ht="75.95" customHeight="1">
      <c r="A31" s="536" t="s">
        <v>16</v>
      </c>
      <c r="B31" s="537" t="s">
        <v>17</v>
      </c>
      <c r="C31" s="537" t="s">
        <v>66</v>
      </c>
      <c r="D31" s="538" t="s">
        <v>68</v>
      </c>
      <c r="E31" s="539" t="s">
        <v>69</v>
      </c>
      <c r="F31" s="538" t="s">
        <v>478</v>
      </c>
      <c r="G31" s="539" t="s">
        <v>479</v>
      </c>
      <c r="H31" s="540" t="s">
        <v>224</v>
      </c>
      <c r="I31" s="541"/>
      <c r="J31" s="542" t="s">
        <v>921</v>
      </c>
      <c r="K31" s="543">
        <v>5000000</v>
      </c>
      <c r="L31" s="539" t="s">
        <v>921</v>
      </c>
      <c r="M31" s="544">
        <v>5000000</v>
      </c>
      <c r="N31" s="537" t="s">
        <v>924</v>
      </c>
      <c r="O31" s="753"/>
      <c r="P31" s="752" t="s">
        <v>925</v>
      </c>
      <c r="Q31" s="753" t="s">
        <v>53</v>
      </c>
      <c r="R31" s="752"/>
      <c r="S31" s="752"/>
      <c r="T31" s="545"/>
      <c r="U31" s="539"/>
      <c r="V31" s="539"/>
      <c r="W31" s="539"/>
      <c r="X31" s="539"/>
      <c r="Y31" s="539"/>
      <c r="Z31" s="539"/>
    </row>
    <row r="32" spans="1:26" ht="75.95" customHeight="1">
      <c r="A32" s="536" t="s">
        <v>16</v>
      </c>
      <c r="B32" s="537" t="s">
        <v>17</v>
      </c>
      <c r="C32" s="537" t="s">
        <v>66</v>
      </c>
      <c r="D32" s="538" t="s">
        <v>68</v>
      </c>
      <c r="E32" s="539" t="s">
        <v>69</v>
      </c>
      <c r="F32" s="538" t="s">
        <v>485</v>
      </c>
      <c r="G32" s="539" t="s">
        <v>486</v>
      </c>
      <c r="H32" s="540" t="s">
        <v>308</v>
      </c>
      <c r="I32" s="541"/>
      <c r="J32" s="542" t="s">
        <v>612</v>
      </c>
      <c r="K32" s="543">
        <v>0</v>
      </c>
      <c r="L32" s="539" t="s">
        <v>612</v>
      </c>
      <c r="M32" s="544">
        <v>5000000</v>
      </c>
      <c r="N32" s="537" t="s">
        <v>927</v>
      </c>
      <c r="O32" s="753"/>
      <c r="P32" s="752" t="s">
        <v>928</v>
      </c>
      <c r="Q32" s="753" t="s">
        <v>53</v>
      </c>
      <c r="R32" s="752"/>
      <c r="S32" s="752"/>
      <c r="T32" s="545"/>
      <c r="U32" s="539"/>
      <c r="V32" s="539"/>
      <c r="W32" s="539"/>
      <c r="X32" s="539"/>
      <c r="Y32" s="539"/>
      <c r="Z32" s="539"/>
    </row>
    <row r="33" spans="1:26" ht="75.95" customHeight="1">
      <c r="A33" s="536" t="s">
        <v>16</v>
      </c>
      <c r="B33" s="537" t="s">
        <v>17</v>
      </c>
      <c r="C33" s="537" t="s">
        <v>66</v>
      </c>
      <c r="D33" s="538" t="s">
        <v>68</v>
      </c>
      <c r="E33" s="539" t="s">
        <v>69</v>
      </c>
      <c r="F33" s="538" t="s">
        <v>492</v>
      </c>
      <c r="G33" s="539" t="s">
        <v>493</v>
      </c>
      <c r="H33" s="540" t="s">
        <v>224</v>
      </c>
      <c r="I33" s="541"/>
      <c r="J33" s="542" t="s">
        <v>612</v>
      </c>
      <c r="K33" s="543">
        <v>5000000</v>
      </c>
      <c r="L33" s="539" t="s">
        <v>612</v>
      </c>
      <c r="M33" s="544">
        <v>5000000</v>
      </c>
      <c r="N33" s="537" t="s">
        <v>933</v>
      </c>
      <c r="O33" s="753"/>
      <c r="P33" s="752" t="s">
        <v>911</v>
      </c>
      <c r="Q33" s="753" t="s">
        <v>53</v>
      </c>
      <c r="R33" s="752"/>
      <c r="S33" s="752"/>
      <c r="T33" s="545"/>
      <c r="U33" s="539"/>
      <c r="V33" s="539"/>
      <c r="W33" s="539"/>
      <c r="X33" s="539"/>
      <c r="Y33" s="539"/>
      <c r="Z33" s="539"/>
    </row>
    <row r="34" spans="1:26" ht="75.95" customHeight="1">
      <c r="A34" s="536" t="s">
        <v>16</v>
      </c>
      <c r="B34" s="537" t="s">
        <v>17</v>
      </c>
      <c r="C34" s="537" t="s">
        <v>66</v>
      </c>
      <c r="D34" s="538" t="s">
        <v>68</v>
      </c>
      <c r="E34" s="539" t="s">
        <v>69</v>
      </c>
      <c r="F34" s="538" t="s">
        <v>500</v>
      </c>
      <c r="G34" s="539" t="s">
        <v>501</v>
      </c>
      <c r="H34" s="540" t="s">
        <v>224</v>
      </c>
      <c r="I34" s="541"/>
      <c r="J34" s="542" t="s">
        <v>935</v>
      </c>
      <c r="K34" s="543">
        <v>270000000</v>
      </c>
      <c r="L34" s="539" t="s">
        <v>935</v>
      </c>
      <c r="M34" s="544">
        <v>270000000</v>
      </c>
      <c r="N34" s="537" t="s">
        <v>936</v>
      </c>
      <c r="O34" s="753"/>
      <c r="P34" s="752" t="s">
        <v>905</v>
      </c>
      <c r="Q34" s="954" t="s">
        <v>53</v>
      </c>
      <c r="R34" s="752"/>
      <c r="S34" s="752"/>
      <c r="T34" s="545"/>
      <c r="U34" s="539"/>
      <c r="V34" s="539"/>
      <c r="W34" s="539"/>
      <c r="X34" s="539"/>
      <c r="Y34" s="539"/>
      <c r="Z34" s="539"/>
    </row>
    <row r="35" spans="1:26" ht="75.95" customHeight="1">
      <c r="A35" s="536" t="s">
        <v>16</v>
      </c>
      <c r="B35" s="537" t="s">
        <v>17</v>
      </c>
      <c r="C35" s="537" t="s">
        <v>107</v>
      </c>
      <c r="D35" s="538" t="s">
        <v>108</v>
      </c>
      <c r="E35" s="539" t="s">
        <v>109</v>
      </c>
      <c r="F35" s="538" t="s">
        <v>511</v>
      </c>
      <c r="G35" s="539" t="s">
        <v>512</v>
      </c>
      <c r="H35" s="540" t="s">
        <v>224</v>
      </c>
      <c r="I35" s="541"/>
      <c r="J35" s="542"/>
      <c r="K35" s="543">
        <v>0</v>
      </c>
      <c r="L35" s="539" t="s">
        <v>939</v>
      </c>
      <c r="M35" s="544">
        <v>10000000</v>
      </c>
      <c r="N35" s="947" t="s">
        <v>940</v>
      </c>
      <c r="O35" s="753"/>
      <c r="P35" s="750" t="s">
        <v>941</v>
      </c>
      <c r="Q35" s="950" t="s">
        <v>151</v>
      </c>
      <c r="R35" s="752"/>
      <c r="S35" s="752"/>
      <c r="T35" s="546"/>
      <c r="U35" s="539"/>
      <c r="V35" s="539"/>
      <c r="W35" s="539"/>
      <c r="X35" s="539"/>
      <c r="Y35" s="539"/>
      <c r="Z35" s="539"/>
    </row>
    <row r="36" spans="1:26" ht="75.95" customHeight="1">
      <c r="A36" s="536" t="s">
        <v>16</v>
      </c>
      <c r="B36" s="537" t="s">
        <v>17</v>
      </c>
      <c r="C36" s="537" t="s">
        <v>107</v>
      </c>
      <c r="D36" s="538" t="s">
        <v>108</v>
      </c>
      <c r="E36" s="539" t="s">
        <v>109</v>
      </c>
      <c r="F36" s="538" t="s">
        <v>519</v>
      </c>
      <c r="G36" s="539" t="s">
        <v>520</v>
      </c>
      <c r="H36" s="540" t="s">
        <v>308</v>
      </c>
      <c r="I36" s="541"/>
      <c r="J36" s="542"/>
      <c r="K36" s="543">
        <v>0</v>
      </c>
      <c r="L36" s="539" t="s">
        <v>612</v>
      </c>
      <c r="M36" s="544">
        <v>5000000</v>
      </c>
      <c r="N36" s="947" t="s">
        <v>944</v>
      </c>
      <c r="O36" s="753"/>
      <c r="P36" s="750" t="s">
        <v>945</v>
      </c>
      <c r="Q36" s="950" t="s">
        <v>151</v>
      </c>
      <c r="R36" s="752"/>
      <c r="S36" s="752"/>
      <c r="T36" s="545"/>
      <c r="U36" s="539"/>
      <c r="V36" s="539"/>
      <c r="W36" s="539"/>
      <c r="X36" s="539"/>
      <c r="Y36" s="539"/>
      <c r="Z36" s="539"/>
    </row>
    <row r="37" spans="1:26" ht="75.95" customHeight="1">
      <c r="A37" s="536" t="s">
        <v>16</v>
      </c>
      <c r="B37" s="537" t="s">
        <v>17</v>
      </c>
      <c r="C37" s="537" t="s">
        <v>107</v>
      </c>
      <c r="D37" s="538" t="s">
        <v>108</v>
      </c>
      <c r="E37" s="539" t="s">
        <v>109</v>
      </c>
      <c r="F37" s="538" t="s">
        <v>110</v>
      </c>
      <c r="G37" s="539" t="s">
        <v>112</v>
      </c>
      <c r="H37" s="540" t="s">
        <v>308</v>
      </c>
      <c r="I37" s="541"/>
      <c r="J37" s="542" t="s">
        <v>948</v>
      </c>
      <c r="K37" s="543">
        <v>70000000</v>
      </c>
      <c r="L37" s="539" t="s">
        <v>948</v>
      </c>
      <c r="M37" s="544">
        <v>70000000</v>
      </c>
      <c r="N37" s="537" t="s">
        <v>951</v>
      </c>
      <c r="O37" s="753"/>
      <c r="P37" s="955" t="s">
        <v>952</v>
      </c>
      <c r="Q37" s="753" t="s">
        <v>53</v>
      </c>
      <c r="R37" s="752"/>
      <c r="S37" s="752"/>
      <c r="T37" s="545"/>
      <c r="U37" s="539"/>
      <c r="V37" s="539"/>
      <c r="W37" s="539"/>
      <c r="X37" s="539"/>
      <c r="Y37" s="539"/>
      <c r="Z37" s="539"/>
    </row>
    <row r="38" spans="1:26" ht="75.95" customHeight="1">
      <c r="A38" s="536" t="s">
        <v>23</v>
      </c>
      <c r="B38" s="537" t="s">
        <v>532</v>
      </c>
      <c r="C38" s="537" t="s">
        <v>28</v>
      </c>
      <c r="D38" s="538" t="s">
        <v>533</v>
      </c>
      <c r="E38" s="539" t="s">
        <v>534</v>
      </c>
      <c r="F38" s="538" t="s">
        <v>535</v>
      </c>
      <c r="G38" s="539" t="s">
        <v>536</v>
      </c>
      <c r="H38" s="540" t="s">
        <v>224</v>
      </c>
      <c r="I38" s="541"/>
      <c r="J38" s="542" t="s">
        <v>954</v>
      </c>
      <c r="K38" s="553">
        <v>300000000</v>
      </c>
      <c r="L38" s="539"/>
      <c r="M38" s="544">
        <v>0</v>
      </c>
      <c r="N38" s="947" t="s">
        <v>956</v>
      </c>
      <c r="O38" s="753"/>
      <c r="P38" s="750" t="s">
        <v>957</v>
      </c>
      <c r="Q38" s="753"/>
      <c r="R38" s="752"/>
      <c r="S38" s="956" t="s">
        <v>53</v>
      </c>
      <c r="T38" s="545"/>
      <c r="U38" s="539"/>
      <c r="V38" s="539"/>
      <c r="W38" s="539"/>
      <c r="X38" s="539"/>
      <c r="Y38" s="539"/>
      <c r="Z38" s="539"/>
    </row>
    <row r="39" spans="1:26" ht="75.95" customHeight="1">
      <c r="A39" s="536" t="s">
        <v>23</v>
      </c>
      <c r="B39" s="537" t="s">
        <v>532</v>
      </c>
      <c r="C39" s="537" t="s">
        <v>28</v>
      </c>
      <c r="D39" s="538" t="s">
        <v>533</v>
      </c>
      <c r="E39" s="539" t="s">
        <v>534</v>
      </c>
      <c r="F39" s="538" t="s">
        <v>542</v>
      </c>
      <c r="G39" s="539" t="s">
        <v>541</v>
      </c>
      <c r="H39" s="540"/>
      <c r="I39" s="541" t="s">
        <v>224</v>
      </c>
      <c r="J39" s="542"/>
      <c r="K39" s="543">
        <v>0</v>
      </c>
      <c r="L39" s="539"/>
      <c r="M39" s="544">
        <v>0</v>
      </c>
      <c r="N39" s="947" t="s">
        <v>960</v>
      </c>
      <c r="O39" s="753"/>
      <c r="P39" s="750" t="s">
        <v>961</v>
      </c>
      <c r="Q39" s="950" t="s">
        <v>151</v>
      </c>
      <c r="R39" s="752"/>
      <c r="S39" s="752"/>
      <c r="T39" s="545"/>
      <c r="U39" s="539"/>
      <c r="V39" s="539"/>
      <c r="W39" s="539"/>
      <c r="X39" s="539"/>
      <c r="Y39" s="539"/>
      <c r="Z39" s="539"/>
    </row>
    <row r="40" spans="1:26" ht="75.95" customHeight="1">
      <c r="A40" s="536" t="s">
        <v>23</v>
      </c>
      <c r="B40" s="537" t="s">
        <v>532</v>
      </c>
      <c r="C40" s="537" t="s">
        <v>28</v>
      </c>
      <c r="D40" s="538" t="s">
        <v>547</v>
      </c>
      <c r="E40" s="539" t="s">
        <v>806</v>
      </c>
      <c r="F40" s="538" t="s">
        <v>549</v>
      </c>
      <c r="G40" s="539" t="s">
        <v>550</v>
      </c>
      <c r="H40" s="540"/>
      <c r="I40" s="541" t="s">
        <v>224</v>
      </c>
      <c r="J40" s="542" t="s">
        <v>965</v>
      </c>
      <c r="K40" s="543">
        <v>2651629</v>
      </c>
      <c r="L40" s="539" t="s">
        <v>965</v>
      </c>
      <c r="M40" s="544">
        <v>2731177.87</v>
      </c>
      <c r="N40" s="947" t="s">
        <v>966</v>
      </c>
      <c r="O40" s="753"/>
      <c r="P40" s="750" t="s">
        <v>967</v>
      </c>
      <c r="Q40" s="950" t="s">
        <v>151</v>
      </c>
      <c r="R40" s="752"/>
      <c r="S40" s="752"/>
      <c r="T40" s="545"/>
      <c r="U40" s="539"/>
      <c r="V40" s="539"/>
      <c r="W40" s="539"/>
      <c r="X40" s="539"/>
      <c r="Y40" s="539"/>
      <c r="Z40" s="539"/>
    </row>
    <row r="41" spans="1:26" ht="75.95" customHeight="1">
      <c r="A41" s="536" t="s">
        <v>23</v>
      </c>
      <c r="B41" s="537" t="s">
        <v>532</v>
      </c>
      <c r="C41" s="537" t="s">
        <v>28</v>
      </c>
      <c r="D41" s="538" t="s">
        <v>29</v>
      </c>
      <c r="E41" s="539" t="s">
        <v>30</v>
      </c>
      <c r="F41" s="538" t="s">
        <v>32</v>
      </c>
      <c r="G41" s="539" t="s">
        <v>33</v>
      </c>
      <c r="H41" s="540" t="s">
        <v>224</v>
      </c>
      <c r="I41" s="541"/>
      <c r="J41" s="542" t="s">
        <v>968</v>
      </c>
      <c r="K41" s="543">
        <v>2651629</v>
      </c>
      <c r="L41" s="539" t="s">
        <v>968</v>
      </c>
      <c r="M41" s="544">
        <v>2731177.87</v>
      </c>
      <c r="N41" s="947" t="s">
        <v>969</v>
      </c>
      <c r="O41" s="753"/>
      <c r="P41" s="750" t="s">
        <v>970</v>
      </c>
      <c r="Q41" s="957" t="s">
        <v>151</v>
      </c>
      <c r="R41" s="752"/>
      <c r="S41" s="752"/>
      <c r="T41" s="545"/>
      <c r="U41" s="539"/>
      <c r="V41" s="539"/>
      <c r="W41" s="539"/>
      <c r="X41" s="539"/>
      <c r="Y41" s="539"/>
      <c r="Z41" s="539"/>
    </row>
    <row r="42" spans="1:26" ht="75.95" customHeight="1">
      <c r="A42" s="536" t="s">
        <v>23</v>
      </c>
      <c r="B42" s="537" t="s">
        <v>532</v>
      </c>
      <c r="C42" s="537" t="s">
        <v>28</v>
      </c>
      <c r="D42" s="538" t="s">
        <v>29</v>
      </c>
      <c r="E42" s="539" t="s">
        <v>30</v>
      </c>
      <c r="F42" s="538" t="s">
        <v>556</v>
      </c>
      <c r="G42" s="539" t="s">
        <v>557</v>
      </c>
      <c r="H42" s="540" t="s">
        <v>224</v>
      </c>
      <c r="I42" s="541"/>
      <c r="J42" s="542" t="s">
        <v>971</v>
      </c>
      <c r="K42" s="543">
        <v>5642147</v>
      </c>
      <c r="L42" s="539"/>
      <c r="M42" s="544">
        <v>0</v>
      </c>
      <c r="N42" s="537" t="s">
        <v>2886</v>
      </c>
      <c r="O42" s="753"/>
      <c r="P42" s="750" t="s">
        <v>973</v>
      </c>
      <c r="Q42" s="950" t="s">
        <v>151</v>
      </c>
      <c r="R42" s="752"/>
      <c r="S42" s="752"/>
      <c r="T42" s="545"/>
      <c r="U42" s="539"/>
      <c r="V42" s="539"/>
      <c r="W42" s="539"/>
      <c r="X42" s="539"/>
      <c r="Y42" s="539"/>
      <c r="Z42" s="539"/>
    </row>
    <row r="43" spans="1:26" ht="75.95" customHeight="1">
      <c r="A43" s="536" t="s">
        <v>23</v>
      </c>
      <c r="B43" s="537" t="s">
        <v>532</v>
      </c>
      <c r="C43" s="537" t="s">
        <v>28</v>
      </c>
      <c r="D43" s="538" t="s">
        <v>562</v>
      </c>
      <c r="E43" s="539" t="s">
        <v>563</v>
      </c>
      <c r="F43" s="538" t="s">
        <v>564</v>
      </c>
      <c r="G43" s="539" t="s">
        <v>565</v>
      </c>
      <c r="H43" s="540" t="s">
        <v>308</v>
      </c>
      <c r="I43" s="541"/>
      <c r="J43" s="542" t="s">
        <v>975</v>
      </c>
      <c r="K43" s="553">
        <v>10000000</v>
      </c>
      <c r="L43" s="539" t="s">
        <v>612</v>
      </c>
      <c r="M43" s="554">
        <v>10000000</v>
      </c>
      <c r="N43" s="947" t="s">
        <v>977</v>
      </c>
      <c r="O43" s="958"/>
      <c r="P43" s="750" t="s">
        <v>978</v>
      </c>
      <c r="Q43" s="959" t="s">
        <v>151</v>
      </c>
      <c r="R43" s="752"/>
      <c r="S43" s="752"/>
      <c r="T43" s="545"/>
      <c r="U43" s="539"/>
      <c r="V43" s="539"/>
      <c r="W43" s="539"/>
      <c r="X43" s="539"/>
      <c r="Y43" s="539"/>
      <c r="Z43" s="539"/>
    </row>
    <row r="44" spans="1:26" ht="75.95" customHeight="1">
      <c r="A44" s="536" t="s">
        <v>23</v>
      </c>
      <c r="B44" s="537" t="s">
        <v>532</v>
      </c>
      <c r="C44" s="537" t="s">
        <v>28</v>
      </c>
      <c r="D44" s="538" t="s">
        <v>562</v>
      </c>
      <c r="E44" s="539" t="s">
        <v>563</v>
      </c>
      <c r="F44" s="538" t="s">
        <v>568</v>
      </c>
      <c r="G44" s="539" t="s">
        <v>569</v>
      </c>
      <c r="H44" s="540" t="s">
        <v>308</v>
      </c>
      <c r="I44" s="541"/>
      <c r="J44" s="542" t="s">
        <v>980</v>
      </c>
      <c r="K44" s="543">
        <v>0</v>
      </c>
      <c r="L44" s="539"/>
      <c r="M44" s="544">
        <v>0</v>
      </c>
      <c r="N44" s="537"/>
      <c r="O44" s="753"/>
      <c r="P44" s="752"/>
      <c r="Q44" s="753"/>
      <c r="R44" s="752"/>
      <c r="S44" s="752"/>
      <c r="T44" s="545"/>
      <c r="U44" s="539"/>
      <c r="V44" s="539"/>
      <c r="W44" s="539"/>
      <c r="X44" s="539"/>
      <c r="Y44" s="539"/>
      <c r="Z44" s="539"/>
    </row>
    <row r="45" spans="1:26" ht="75.95" customHeight="1">
      <c r="A45" s="536" t="s">
        <v>23</v>
      </c>
      <c r="B45" s="537" t="s">
        <v>532</v>
      </c>
      <c r="C45" s="537" t="s">
        <v>28</v>
      </c>
      <c r="D45" s="538" t="s">
        <v>574</v>
      </c>
      <c r="E45" s="539" t="s">
        <v>575</v>
      </c>
      <c r="F45" s="538" t="s">
        <v>576</v>
      </c>
      <c r="G45" s="539" t="s">
        <v>577</v>
      </c>
      <c r="H45" s="540" t="s">
        <v>308</v>
      </c>
      <c r="I45" s="541"/>
      <c r="J45" s="542" t="s">
        <v>968</v>
      </c>
      <c r="K45" s="543">
        <v>20533614</v>
      </c>
      <c r="L45" s="539" t="s">
        <v>968</v>
      </c>
      <c r="M45" s="544">
        <v>21149622.420000002</v>
      </c>
      <c r="N45" s="947" t="s">
        <v>985</v>
      </c>
      <c r="O45" s="753"/>
      <c r="P45" s="750" t="s">
        <v>986</v>
      </c>
      <c r="Q45" s="950" t="s">
        <v>151</v>
      </c>
      <c r="R45" s="752"/>
      <c r="S45" s="752"/>
      <c r="T45" s="546"/>
      <c r="U45" s="539"/>
      <c r="V45" s="539"/>
      <c r="W45" s="539"/>
      <c r="X45" s="539"/>
      <c r="Y45" s="539"/>
      <c r="Z45" s="539"/>
    </row>
    <row r="46" spans="1:26" ht="75.95" customHeight="1">
      <c r="A46" s="536" t="s">
        <v>23</v>
      </c>
      <c r="B46" s="537" t="s">
        <v>532</v>
      </c>
      <c r="C46" s="537" t="s">
        <v>28</v>
      </c>
      <c r="D46" s="538" t="s">
        <v>987</v>
      </c>
      <c r="E46" s="539" t="s">
        <v>988</v>
      </c>
      <c r="F46" s="538" t="s">
        <v>989</v>
      </c>
      <c r="G46" s="539" t="s">
        <v>991</v>
      </c>
      <c r="H46" s="540"/>
      <c r="I46" s="541" t="s">
        <v>224</v>
      </c>
      <c r="J46" s="542" t="s">
        <v>992</v>
      </c>
      <c r="K46" s="543">
        <v>0</v>
      </c>
      <c r="L46" s="539" t="s">
        <v>992</v>
      </c>
      <c r="M46" s="544">
        <v>0</v>
      </c>
      <c r="N46" s="537"/>
      <c r="O46" s="753"/>
      <c r="P46" s="752"/>
      <c r="Q46" s="753"/>
      <c r="R46" s="752"/>
      <c r="S46" s="752"/>
      <c r="T46" s="546"/>
      <c r="U46" s="539"/>
      <c r="V46" s="539"/>
      <c r="W46" s="539"/>
      <c r="X46" s="539"/>
      <c r="Y46" s="539"/>
      <c r="Z46" s="539"/>
    </row>
    <row r="47" spans="1:26" ht="75.95" customHeight="1">
      <c r="A47" s="536" t="s">
        <v>581</v>
      </c>
      <c r="B47" s="537" t="s">
        <v>582</v>
      </c>
      <c r="C47" s="537" t="s">
        <v>583</v>
      </c>
      <c r="D47" s="538" t="s">
        <v>584</v>
      </c>
      <c r="E47" s="539" t="s">
        <v>585</v>
      </c>
      <c r="F47" s="538" t="s">
        <v>586</v>
      </c>
      <c r="G47" s="539" t="s">
        <v>808</v>
      </c>
      <c r="H47" s="540"/>
      <c r="I47" s="541" t="s">
        <v>224</v>
      </c>
      <c r="J47" s="542" t="s">
        <v>995</v>
      </c>
      <c r="K47" s="543">
        <v>60000000</v>
      </c>
      <c r="L47" s="539" t="s">
        <v>995</v>
      </c>
      <c r="M47" s="544">
        <v>60000000</v>
      </c>
      <c r="N47" s="947" t="s">
        <v>996</v>
      </c>
      <c r="O47" s="753"/>
      <c r="P47" s="750" t="s">
        <v>957</v>
      </c>
      <c r="Q47" s="753"/>
      <c r="R47" s="752"/>
      <c r="S47" s="956" t="s">
        <v>53</v>
      </c>
      <c r="T47" s="545"/>
      <c r="U47" s="539"/>
      <c r="V47" s="539"/>
      <c r="W47" s="539"/>
      <c r="X47" s="539"/>
      <c r="Y47" s="539"/>
      <c r="Z47" s="539"/>
    </row>
    <row r="48" spans="1:26" ht="75.95" customHeight="1">
      <c r="A48" s="536" t="s">
        <v>581</v>
      </c>
      <c r="B48" s="537" t="s">
        <v>582</v>
      </c>
      <c r="C48" s="537" t="s">
        <v>583</v>
      </c>
      <c r="D48" s="538" t="s">
        <v>584</v>
      </c>
      <c r="E48" s="539" t="s">
        <v>585</v>
      </c>
      <c r="F48" s="538" t="s">
        <v>605</v>
      </c>
      <c r="G48" s="539" t="s">
        <v>606</v>
      </c>
      <c r="H48" s="540" t="s">
        <v>308</v>
      </c>
      <c r="I48" s="541"/>
      <c r="J48" s="542" t="s">
        <v>968</v>
      </c>
      <c r="K48" s="543">
        <v>5903258</v>
      </c>
      <c r="L48" s="539" t="s">
        <v>968</v>
      </c>
      <c r="M48" s="544">
        <v>6080355.7400000002</v>
      </c>
      <c r="N48" s="947" t="s">
        <v>997</v>
      </c>
      <c r="O48" s="753"/>
      <c r="P48" s="750" t="s">
        <v>998</v>
      </c>
      <c r="Q48" s="753"/>
      <c r="R48" s="752"/>
      <c r="S48" s="752"/>
      <c r="T48" s="546"/>
      <c r="U48" s="539"/>
      <c r="V48" s="539"/>
      <c r="W48" s="539"/>
      <c r="X48" s="539"/>
      <c r="Y48" s="539"/>
      <c r="Z48" s="539"/>
    </row>
    <row r="49" spans="1:26" ht="75.95" customHeight="1">
      <c r="A49" s="536" t="s">
        <v>581</v>
      </c>
      <c r="B49" s="537" t="s">
        <v>582</v>
      </c>
      <c r="C49" s="537" t="s">
        <v>583</v>
      </c>
      <c r="D49" s="538" t="s">
        <v>584</v>
      </c>
      <c r="E49" s="539" t="s">
        <v>585</v>
      </c>
      <c r="F49" s="538" t="s">
        <v>610</v>
      </c>
      <c r="G49" s="539" t="s">
        <v>611</v>
      </c>
      <c r="H49" s="540" t="s">
        <v>308</v>
      </c>
      <c r="I49" s="541"/>
      <c r="J49" s="542" t="s">
        <v>612</v>
      </c>
      <c r="K49" s="543">
        <v>5000000</v>
      </c>
      <c r="L49" s="539" t="s">
        <v>612</v>
      </c>
      <c r="M49" s="544">
        <v>5000000</v>
      </c>
      <c r="N49" s="537"/>
      <c r="O49" s="753"/>
      <c r="P49" s="960"/>
      <c r="Q49" s="753"/>
      <c r="R49" s="752"/>
      <c r="S49" s="752"/>
      <c r="T49" s="545"/>
      <c r="U49" s="539"/>
      <c r="V49" s="539"/>
      <c r="W49" s="539"/>
      <c r="X49" s="539"/>
      <c r="Y49" s="539"/>
      <c r="Z49" s="539"/>
    </row>
    <row r="50" spans="1:26" ht="75.95" customHeight="1">
      <c r="A50" s="536" t="s">
        <v>581</v>
      </c>
      <c r="B50" s="537" t="s">
        <v>582</v>
      </c>
      <c r="C50" s="537" t="s">
        <v>583</v>
      </c>
      <c r="D50" s="538" t="s">
        <v>584</v>
      </c>
      <c r="E50" s="539" t="s">
        <v>585</v>
      </c>
      <c r="F50" s="538" t="s">
        <v>618</v>
      </c>
      <c r="G50" s="539" t="s">
        <v>619</v>
      </c>
      <c r="H50" s="540" t="s">
        <v>308</v>
      </c>
      <c r="I50" s="541"/>
      <c r="J50" s="542" t="s">
        <v>968</v>
      </c>
      <c r="K50" s="543">
        <v>5903258</v>
      </c>
      <c r="L50" s="539" t="s">
        <v>968</v>
      </c>
      <c r="M50" s="544">
        <v>6080355.7400000002</v>
      </c>
      <c r="N50" s="947" t="s">
        <v>1001</v>
      </c>
      <c r="O50" s="753"/>
      <c r="P50" s="750" t="s">
        <v>1003</v>
      </c>
      <c r="Q50" s="753"/>
      <c r="R50" s="752"/>
      <c r="S50" s="752"/>
      <c r="T50" s="546"/>
      <c r="U50" s="539"/>
      <c r="V50" s="539"/>
      <c r="W50" s="539"/>
      <c r="X50" s="539"/>
      <c r="Y50" s="539"/>
      <c r="Z50" s="539"/>
    </row>
    <row r="51" spans="1:26" ht="75.95" customHeight="1">
      <c r="A51" s="536" t="s">
        <v>581</v>
      </c>
      <c r="B51" s="537" t="s">
        <v>582</v>
      </c>
      <c r="C51" s="537" t="s">
        <v>583</v>
      </c>
      <c r="D51" s="538" t="s">
        <v>584</v>
      </c>
      <c r="E51" s="539" t="s">
        <v>585</v>
      </c>
      <c r="F51" s="538" t="s">
        <v>622</v>
      </c>
      <c r="G51" s="539" t="s">
        <v>623</v>
      </c>
      <c r="H51" s="540" t="s">
        <v>224</v>
      </c>
      <c r="I51" s="541"/>
      <c r="J51" s="542" t="s">
        <v>1006</v>
      </c>
      <c r="K51" s="543">
        <v>60000000</v>
      </c>
      <c r="L51" s="539" t="s">
        <v>1006</v>
      </c>
      <c r="M51" s="544">
        <v>60000000</v>
      </c>
      <c r="N51" s="947" t="s">
        <v>1007</v>
      </c>
      <c r="O51" s="753"/>
      <c r="P51" s="750" t="s">
        <v>1008</v>
      </c>
      <c r="Q51" s="753"/>
      <c r="R51" s="752"/>
      <c r="S51" s="752"/>
      <c r="T51" s="545"/>
      <c r="U51" s="539"/>
      <c r="V51" s="539"/>
      <c r="W51" s="539"/>
      <c r="X51" s="539"/>
      <c r="Y51" s="539"/>
      <c r="Z51" s="539"/>
    </row>
    <row r="52" spans="1:26" ht="75.95" customHeight="1">
      <c r="A52" s="536" t="s">
        <v>581</v>
      </c>
      <c r="B52" s="537" t="s">
        <v>582</v>
      </c>
      <c r="C52" s="537" t="s">
        <v>583</v>
      </c>
      <c r="D52" s="538" t="s">
        <v>584</v>
      </c>
      <c r="E52" s="539" t="s">
        <v>585</v>
      </c>
      <c r="F52" s="538" t="s">
        <v>629</v>
      </c>
      <c r="G52" s="539" t="s">
        <v>631</v>
      </c>
      <c r="H52" s="540" t="s">
        <v>224</v>
      </c>
      <c r="I52" s="541"/>
      <c r="J52" s="542" t="s">
        <v>968</v>
      </c>
      <c r="K52" s="543">
        <v>5903258</v>
      </c>
      <c r="L52" s="539" t="s">
        <v>968</v>
      </c>
      <c r="M52" s="544">
        <v>6080355.7400000002</v>
      </c>
      <c r="N52" s="947" t="s">
        <v>1009</v>
      </c>
      <c r="O52" s="753"/>
      <c r="P52" s="750" t="s">
        <v>1010</v>
      </c>
      <c r="Q52" s="753"/>
      <c r="R52" s="752"/>
      <c r="S52" s="752"/>
      <c r="T52" s="546"/>
      <c r="U52" s="539"/>
      <c r="V52" s="539"/>
      <c r="W52" s="539"/>
      <c r="X52" s="539"/>
      <c r="Y52" s="539"/>
      <c r="Z52" s="539"/>
    </row>
    <row r="53" spans="1:26" ht="75.95" customHeight="1">
      <c r="A53" s="536" t="s">
        <v>581</v>
      </c>
      <c r="B53" s="537" t="s">
        <v>582</v>
      </c>
      <c r="C53" s="537" t="s">
        <v>583</v>
      </c>
      <c r="D53" s="538" t="s">
        <v>584</v>
      </c>
      <c r="E53" s="539" t="s">
        <v>585</v>
      </c>
      <c r="F53" s="538" t="s">
        <v>636</v>
      </c>
      <c r="G53" s="539" t="s">
        <v>637</v>
      </c>
      <c r="H53" s="540" t="s">
        <v>308</v>
      </c>
      <c r="I53" s="541"/>
      <c r="J53" s="542" t="s">
        <v>1011</v>
      </c>
      <c r="K53" s="543">
        <v>0</v>
      </c>
      <c r="L53" s="539" t="s">
        <v>1011</v>
      </c>
      <c r="M53" s="544">
        <v>0</v>
      </c>
      <c r="N53" s="947" t="s">
        <v>1007</v>
      </c>
      <c r="O53" s="753"/>
      <c r="P53" s="750" t="s">
        <v>1008</v>
      </c>
      <c r="Q53" s="753"/>
      <c r="R53" s="752"/>
      <c r="S53" s="752"/>
      <c r="T53" s="546"/>
      <c r="U53" s="539"/>
      <c r="V53" s="539"/>
      <c r="W53" s="539"/>
      <c r="X53" s="539"/>
      <c r="Y53" s="539"/>
      <c r="Z53" s="539"/>
    </row>
    <row r="54" spans="1:26" ht="75.95" customHeight="1">
      <c r="A54" s="536" t="s">
        <v>581</v>
      </c>
      <c r="B54" s="537" t="s">
        <v>582</v>
      </c>
      <c r="C54" s="537" t="s">
        <v>583</v>
      </c>
      <c r="D54" s="538" t="s">
        <v>584</v>
      </c>
      <c r="E54" s="539" t="s">
        <v>585</v>
      </c>
      <c r="F54" s="538" t="s">
        <v>596</v>
      </c>
      <c r="G54" s="539" t="s">
        <v>597</v>
      </c>
      <c r="H54" s="540" t="s">
        <v>308</v>
      </c>
      <c r="I54" s="541"/>
      <c r="J54" s="542" t="s">
        <v>1014</v>
      </c>
      <c r="K54" s="543">
        <v>19187784</v>
      </c>
      <c r="L54" s="539" t="s">
        <v>1014</v>
      </c>
      <c r="M54" s="544">
        <v>19763417.52</v>
      </c>
      <c r="N54" s="947" t="s">
        <v>1016</v>
      </c>
      <c r="O54" s="753"/>
      <c r="P54" s="960"/>
      <c r="Q54" s="753"/>
      <c r="R54" s="752"/>
      <c r="S54" s="752"/>
      <c r="T54" s="545"/>
      <c r="U54" s="539"/>
      <c r="V54" s="539"/>
      <c r="W54" s="539"/>
      <c r="X54" s="539"/>
      <c r="Y54" s="539"/>
      <c r="Z54" s="539"/>
    </row>
    <row r="55" spans="1:26" ht="75.95" customHeight="1">
      <c r="A55" s="536" t="s">
        <v>581</v>
      </c>
      <c r="B55" s="537" t="s">
        <v>582</v>
      </c>
      <c r="C55" s="537" t="s">
        <v>583</v>
      </c>
      <c r="D55" s="538" t="s">
        <v>584</v>
      </c>
      <c r="E55" s="539" t="s">
        <v>585</v>
      </c>
      <c r="F55" s="538" t="s">
        <v>645</v>
      </c>
      <c r="G55" s="539" t="s">
        <v>646</v>
      </c>
      <c r="H55" s="540" t="s">
        <v>308</v>
      </c>
      <c r="I55" s="541"/>
      <c r="J55" s="542" t="s">
        <v>1006</v>
      </c>
      <c r="K55" s="543">
        <v>0</v>
      </c>
      <c r="L55" s="539" t="s">
        <v>1006</v>
      </c>
      <c r="M55" s="544">
        <v>0</v>
      </c>
      <c r="N55" s="947" t="s">
        <v>1007</v>
      </c>
      <c r="O55" s="753"/>
      <c r="P55" s="961" t="s">
        <v>1020</v>
      </c>
      <c r="Q55" s="753"/>
      <c r="R55" s="752"/>
      <c r="S55" s="752"/>
      <c r="T55" s="545"/>
      <c r="U55" s="539"/>
      <c r="V55" s="539"/>
      <c r="W55" s="539"/>
      <c r="X55" s="539"/>
      <c r="Y55" s="539"/>
      <c r="Z55" s="539"/>
    </row>
    <row r="56" spans="1:26" ht="75.95" customHeight="1">
      <c r="A56" s="536" t="s">
        <v>581</v>
      </c>
      <c r="B56" s="537" t="s">
        <v>582</v>
      </c>
      <c r="C56" s="537" t="s">
        <v>583</v>
      </c>
      <c r="D56" s="538" t="s">
        <v>584</v>
      </c>
      <c r="E56" s="539" t="s">
        <v>585</v>
      </c>
      <c r="F56" s="538" t="s">
        <v>649</v>
      </c>
      <c r="G56" s="539" t="s">
        <v>650</v>
      </c>
      <c r="H56" s="540" t="s">
        <v>308</v>
      </c>
      <c r="I56" s="541"/>
      <c r="J56" s="542" t="s">
        <v>968</v>
      </c>
      <c r="K56" s="543">
        <v>5903258</v>
      </c>
      <c r="L56" s="539" t="s">
        <v>968</v>
      </c>
      <c r="M56" s="544">
        <v>6080355.7400000002</v>
      </c>
      <c r="N56" s="947" t="s">
        <v>1024</v>
      </c>
      <c r="O56" s="753"/>
      <c r="P56" s="750" t="s">
        <v>1025</v>
      </c>
      <c r="Q56" s="753"/>
      <c r="R56" s="752"/>
      <c r="S56" s="752"/>
      <c r="T56" s="545"/>
      <c r="U56" s="539"/>
      <c r="V56" s="539"/>
      <c r="W56" s="539"/>
      <c r="X56" s="539"/>
      <c r="Y56" s="539"/>
      <c r="Z56" s="539"/>
    </row>
    <row r="57" spans="1:26" ht="75.95" customHeight="1">
      <c r="A57" s="536" t="s">
        <v>581</v>
      </c>
      <c r="B57" s="537" t="s">
        <v>582</v>
      </c>
      <c r="C57" s="537" t="s">
        <v>583</v>
      </c>
      <c r="D57" s="538" t="s">
        <v>584</v>
      </c>
      <c r="E57" s="539" t="s">
        <v>585</v>
      </c>
      <c r="F57" s="538" t="s">
        <v>1028</v>
      </c>
      <c r="G57" s="539" t="s">
        <v>1029</v>
      </c>
      <c r="H57" s="540" t="s">
        <v>224</v>
      </c>
      <c r="I57" s="541"/>
      <c r="J57" s="542" t="s">
        <v>1030</v>
      </c>
      <c r="K57" s="543">
        <v>0</v>
      </c>
      <c r="L57" s="539" t="s">
        <v>1030</v>
      </c>
      <c r="M57" s="544">
        <v>0</v>
      </c>
      <c r="N57" s="947" t="s">
        <v>1031</v>
      </c>
      <c r="O57" s="753"/>
      <c r="P57" s="750" t="s">
        <v>1032</v>
      </c>
      <c r="Q57" s="753"/>
      <c r="R57" s="752"/>
      <c r="S57" s="752"/>
      <c r="T57" s="546"/>
      <c r="U57" s="539"/>
      <c r="V57" s="539"/>
      <c r="W57" s="539"/>
      <c r="X57" s="539"/>
      <c r="Y57" s="539"/>
      <c r="Z57" s="539"/>
    </row>
    <row r="58" spans="1:26" ht="75.95" customHeight="1">
      <c r="A58" s="536" t="s">
        <v>581</v>
      </c>
      <c r="B58" s="537" t="s">
        <v>582</v>
      </c>
      <c r="C58" s="537" t="s">
        <v>583</v>
      </c>
      <c r="D58" s="538" t="s">
        <v>584</v>
      </c>
      <c r="E58" s="539" t="s">
        <v>585</v>
      </c>
      <c r="F58" s="538" t="s">
        <v>654</v>
      </c>
      <c r="G58" s="539" t="s">
        <v>655</v>
      </c>
      <c r="H58" s="540"/>
      <c r="I58" s="541" t="s">
        <v>224</v>
      </c>
      <c r="J58" s="542" t="s">
        <v>1036</v>
      </c>
      <c r="K58" s="543">
        <v>0</v>
      </c>
      <c r="L58" s="539" t="s">
        <v>1036</v>
      </c>
      <c r="M58" s="544">
        <v>0</v>
      </c>
      <c r="N58" s="537"/>
      <c r="O58" s="753"/>
      <c r="P58" s="752"/>
      <c r="Q58" s="753"/>
      <c r="R58" s="752"/>
      <c r="S58" s="752"/>
      <c r="T58" s="545"/>
      <c r="U58" s="539"/>
      <c r="V58" s="539"/>
      <c r="W58" s="539"/>
      <c r="X58" s="539"/>
      <c r="Y58" s="539"/>
      <c r="Z58" s="539"/>
    </row>
    <row r="59" spans="1:26" ht="75.95" customHeight="1">
      <c r="A59" s="536" t="s">
        <v>581</v>
      </c>
      <c r="B59" s="537" t="s">
        <v>582</v>
      </c>
      <c r="C59" s="537" t="s">
        <v>583</v>
      </c>
      <c r="D59" s="538" t="s">
        <v>584</v>
      </c>
      <c r="E59" s="539" t="s">
        <v>585</v>
      </c>
      <c r="F59" s="538" t="s">
        <v>1040</v>
      </c>
      <c r="G59" s="539" t="s">
        <v>1042</v>
      </c>
      <c r="H59" s="540" t="s">
        <v>224</v>
      </c>
      <c r="I59" s="541"/>
      <c r="J59" s="542" t="s">
        <v>1044</v>
      </c>
      <c r="K59" s="543">
        <v>6844538</v>
      </c>
      <c r="L59" s="539" t="s">
        <v>1045</v>
      </c>
      <c r="M59" s="544">
        <v>7049874.1400000006</v>
      </c>
      <c r="N59" s="947" t="s">
        <v>1046</v>
      </c>
      <c r="O59" s="753"/>
      <c r="P59" s="750" t="s">
        <v>1047</v>
      </c>
      <c r="Q59" s="950" t="s">
        <v>53</v>
      </c>
      <c r="R59" s="752"/>
      <c r="S59" s="752"/>
      <c r="T59" s="546"/>
      <c r="U59" s="539"/>
      <c r="V59" s="539"/>
      <c r="W59" s="539"/>
      <c r="X59" s="539"/>
      <c r="Y59" s="539"/>
      <c r="Z59" s="539"/>
    </row>
    <row r="60" spans="1:26" ht="75.95" customHeight="1">
      <c r="A60" s="536" t="s">
        <v>581</v>
      </c>
      <c r="B60" s="537" t="s">
        <v>582</v>
      </c>
      <c r="C60" s="537" t="s">
        <v>583</v>
      </c>
      <c r="D60" s="538" t="s">
        <v>584</v>
      </c>
      <c r="E60" s="539" t="s">
        <v>585</v>
      </c>
      <c r="F60" s="538" t="s">
        <v>659</v>
      </c>
      <c r="G60" s="539" t="s">
        <v>660</v>
      </c>
      <c r="H60" s="540" t="s">
        <v>224</v>
      </c>
      <c r="I60" s="541"/>
      <c r="J60" s="542" t="s">
        <v>1049</v>
      </c>
      <c r="K60" s="543">
        <v>0</v>
      </c>
      <c r="L60" s="539" t="s">
        <v>1049</v>
      </c>
      <c r="M60" s="544">
        <v>0</v>
      </c>
      <c r="N60" s="947" t="s">
        <v>1050</v>
      </c>
      <c r="O60" s="753"/>
      <c r="P60" s="750" t="s">
        <v>1047</v>
      </c>
      <c r="Q60" s="950" t="s">
        <v>53</v>
      </c>
      <c r="R60" s="752"/>
      <c r="S60" s="752"/>
      <c r="T60" s="546"/>
      <c r="U60" s="539"/>
      <c r="V60" s="539"/>
      <c r="W60" s="539"/>
      <c r="X60" s="539"/>
      <c r="Y60" s="539"/>
      <c r="Z60" s="539"/>
    </row>
    <row r="61" spans="1:26" ht="75.95" customHeight="1">
      <c r="A61" s="536" t="s">
        <v>581</v>
      </c>
      <c r="B61" s="537" t="s">
        <v>582</v>
      </c>
      <c r="C61" s="537" t="s">
        <v>583</v>
      </c>
      <c r="D61" s="538" t="s">
        <v>584</v>
      </c>
      <c r="E61" s="539" t="s">
        <v>585</v>
      </c>
      <c r="F61" s="538" t="s">
        <v>602</v>
      </c>
      <c r="G61" s="539" t="s">
        <v>603</v>
      </c>
      <c r="H61" s="540" t="s">
        <v>308</v>
      </c>
      <c r="I61" s="541"/>
      <c r="J61" s="542" t="s">
        <v>1014</v>
      </c>
      <c r="K61" s="543">
        <v>19187784</v>
      </c>
      <c r="L61" s="539" t="s">
        <v>1014</v>
      </c>
      <c r="M61" s="544">
        <v>19763417.52</v>
      </c>
      <c r="N61" s="947" t="s">
        <v>1001</v>
      </c>
      <c r="O61" s="753"/>
      <c r="P61" s="750" t="s">
        <v>1003</v>
      </c>
      <c r="Q61" s="753"/>
      <c r="R61" s="752"/>
      <c r="S61" s="752"/>
      <c r="T61" s="545"/>
      <c r="U61" s="539"/>
      <c r="V61" s="539"/>
      <c r="W61" s="539"/>
      <c r="X61" s="539"/>
      <c r="Y61" s="539"/>
      <c r="Z61" s="539"/>
    </row>
    <row r="62" spans="1:26" ht="75.95" customHeight="1">
      <c r="A62" s="536" t="s">
        <v>581</v>
      </c>
      <c r="B62" s="537" t="s">
        <v>582</v>
      </c>
      <c r="C62" s="537" t="s">
        <v>666</v>
      </c>
      <c r="D62" s="538" t="s">
        <v>667</v>
      </c>
      <c r="E62" s="539" t="s">
        <v>668</v>
      </c>
      <c r="F62" s="538" t="s">
        <v>669</v>
      </c>
      <c r="G62" s="539" t="s">
        <v>670</v>
      </c>
      <c r="H62" s="540" t="s">
        <v>308</v>
      </c>
      <c r="I62" s="541"/>
      <c r="J62" s="542" t="s">
        <v>612</v>
      </c>
      <c r="K62" s="543">
        <v>5000000</v>
      </c>
      <c r="L62" s="555" t="s">
        <v>612</v>
      </c>
      <c r="M62" s="544">
        <v>5000000</v>
      </c>
      <c r="N62" s="962"/>
      <c r="O62" s="753"/>
      <c r="P62" s="963"/>
      <c r="Q62" s="753"/>
      <c r="R62" s="752"/>
      <c r="S62" s="752"/>
      <c r="T62" s="556"/>
      <c r="U62" s="539"/>
      <c r="V62" s="539"/>
      <c r="W62" s="539"/>
      <c r="X62" s="539"/>
      <c r="Y62" s="539"/>
      <c r="Z62" s="539"/>
    </row>
    <row r="63" spans="1:26" ht="75.95" customHeight="1">
      <c r="A63" s="536" t="s">
        <v>58</v>
      </c>
      <c r="B63" s="537" t="s">
        <v>80</v>
      </c>
      <c r="C63" s="537" t="s">
        <v>677</v>
      </c>
      <c r="D63" s="538" t="s">
        <v>678</v>
      </c>
      <c r="E63" s="539" t="s">
        <v>679</v>
      </c>
      <c r="F63" s="538" t="s">
        <v>680</v>
      </c>
      <c r="G63" s="539" t="s">
        <v>681</v>
      </c>
      <c r="H63" s="540" t="s">
        <v>224</v>
      </c>
      <c r="I63" s="541"/>
      <c r="J63" s="542" t="s">
        <v>1061</v>
      </c>
      <c r="K63" s="543">
        <v>0</v>
      </c>
      <c r="L63" s="539" t="s">
        <v>714</v>
      </c>
      <c r="M63" s="544">
        <v>0</v>
      </c>
      <c r="N63" s="947" t="s">
        <v>1062</v>
      </c>
      <c r="O63" s="753"/>
      <c r="P63" s="750" t="s">
        <v>845</v>
      </c>
      <c r="Q63" s="950" t="s">
        <v>151</v>
      </c>
      <c r="R63" s="752"/>
      <c r="S63" s="752"/>
      <c r="T63" s="545"/>
      <c r="U63" s="539"/>
      <c r="V63" s="539"/>
      <c r="W63" s="539"/>
      <c r="X63" s="539"/>
      <c r="Y63" s="539"/>
      <c r="Z63" s="539"/>
    </row>
    <row r="64" spans="1:26" ht="75.95" customHeight="1">
      <c r="A64" s="536" t="s">
        <v>58</v>
      </c>
      <c r="B64" s="537" t="s">
        <v>80</v>
      </c>
      <c r="C64" s="537" t="s">
        <v>677</v>
      </c>
      <c r="D64" s="538" t="s">
        <v>678</v>
      </c>
      <c r="E64" s="539" t="s">
        <v>679</v>
      </c>
      <c r="F64" s="538" t="s">
        <v>684</v>
      </c>
      <c r="G64" s="539" t="s">
        <v>685</v>
      </c>
      <c r="H64" s="540" t="s">
        <v>308</v>
      </c>
      <c r="I64" s="541"/>
      <c r="J64" s="542" t="s">
        <v>1064</v>
      </c>
      <c r="K64" s="543">
        <v>400000000</v>
      </c>
      <c r="L64" s="539" t="s">
        <v>1066</v>
      </c>
      <c r="M64" s="544">
        <v>0</v>
      </c>
      <c r="N64" s="947" t="s">
        <v>1068</v>
      </c>
      <c r="O64" s="753"/>
      <c r="P64" s="750" t="s">
        <v>1069</v>
      </c>
      <c r="Q64" s="950" t="s">
        <v>151</v>
      </c>
      <c r="R64" s="752"/>
      <c r="S64" s="752"/>
      <c r="T64" s="545"/>
      <c r="U64" s="539"/>
      <c r="V64" s="539"/>
      <c r="W64" s="539"/>
      <c r="X64" s="539"/>
      <c r="Y64" s="539"/>
      <c r="Z64" s="539"/>
    </row>
    <row r="65" spans="1:26" ht="75.95" customHeight="1">
      <c r="A65" s="536" t="s">
        <v>58</v>
      </c>
      <c r="B65" s="537" t="s">
        <v>80</v>
      </c>
      <c r="C65" s="537" t="s">
        <v>677</v>
      </c>
      <c r="D65" s="538" t="s">
        <v>678</v>
      </c>
      <c r="E65" s="539" t="s">
        <v>679</v>
      </c>
      <c r="F65" s="538" t="s">
        <v>687</v>
      </c>
      <c r="G65" s="539" t="s">
        <v>688</v>
      </c>
      <c r="H65" s="540" t="s">
        <v>308</v>
      </c>
      <c r="I65" s="541"/>
      <c r="J65" s="542" t="s">
        <v>1073</v>
      </c>
      <c r="K65" s="543">
        <v>8854887</v>
      </c>
      <c r="L65" s="539" t="s">
        <v>1074</v>
      </c>
      <c r="M65" s="544">
        <v>9120533.6099999994</v>
      </c>
      <c r="N65" s="947" t="s">
        <v>1075</v>
      </c>
      <c r="O65" s="753"/>
      <c r="P65" s="752"/>
      <c r="Q65" s="753"/>
      <c r="R65" s="752"/>
      <c r="S65" s="752"/>
      <c r="T65" s="556"/>
      <c r="U65" s="539"/>
      <c r="V65" s="539"/>
      <c r="W65" s="539"/>
      <c r="X65" s="539"/>
      <c r="Y65" s="539"/>
      <c r="Z65" s="539"/>
    </row>
    <row r="66" spans="1:26" ht="75.95" customHeight="1">
      <c r="A66" s="536" t="s">
        <v>58</v>
      </c>
      <c r="B66" s="537" t="s">
        <v>80</v>
      </c>
      <c r="C66" s="537" t="s">
        <v>677</v>
      </c>
      <c r="D66" s="538" t="s">
        <v>678</v>
      </c>
      <c r="E66" s="539" t="s">
        <v>679</v>
      </c>
      <c r="F66" s="538" t="s">
        <v>692</v>
      </c>
      <c r="G66" s="539" t="s">
        <v>693</v>
      </c>
      <c r="H66" s="540" t="s">
        <v>224</v>
      </c>
      <c r="I66" s="541"/>
      <c r="J66" s="542" t="s">
        <v>1079</v>
      </c>
      <c r="K66" s="543">
        <v>8854887</v>
      </c>
      <c r="L66" s="539" t="s">
        <v>1079</v>
      </c>
      <c r="M66" s="544">
        <v>9120533.6099999994</v>
      </c>
      <c r="N66" s="947" t="s">
        <v>2887</v>
      </c>
      <c r="O66" s="753"/>
      <c r="P66" s="752"/>
      <c r="Q66" s="753"/>
      <c r="R66" s="752"/>
      <c r="S66" s="752"/>
      <c r="T66" s="556"/>
      <c r="U66" s="539"/>
      <c r="V66" s="539"/>
      <c r="W66" s="539"/>
      <c r="X66" s="539"/>
      <c r="Y66" s="539"/>
      <c r="Z66" s="539"/>
    </row>
    <row r="67" spans="1:26" ht="75.95" customHeight="1">
      <c r="A67" s="536" t="s">
        <v>58</v>
      </c>
      <c r="B67" s="537" t="s">
        <v>80</v>
      </c>
      <c r="C67" s="537" t="s">
        <v>677</v>
      </c>
      <c r="D67" s="538" t="s">
        <v>678</v>
      </c>
      <c r="E67" s="539" t="s">
        <v>679</v>
      </c>
      <c r="F67" s="538" t="s">
        <v>696</v>
      </c>
      <c r="G67" s="539" t="s">
        <v>697</v>
      </c>
      <c r="H67" s="540" t="s">
        <v>224</v>
      </c>
      <c r="I67" s="541"/>
      <c r="J67" s="542" t="s">
        <v>1084</v>
      </c>
      <c r="K67" s="543">
        <v>5840471</v>
      </c>
      <c r="L67" s="539"/>
      <c r="M67" s="544">
        <v>0</v>
      </c>
      <c r="N67" s="537"/>
      <c r="O67" s="753"/>
      <c r="P67" s="752"/>
      <c r="Q67" s="753"/>
      <c r="R67" s="752"/>
      <c r="S67" s="752"/>
      <c r="T67" s="545"/>
      <c r="U67" s="539"/>
      <c r="V67" s="539"/>
      <c r="W67" s="539"/>
      <c r="X67" s="539"/>
      <c r="Y67" s="539"/>
      <c r="Z67" s="539"/>
    </row>
    <row r="68" spans="1:26" ht="75.95" customHeight="1">
      <c r="A68" s="536" t="s">
        <v>58</v>
      </c>
      <c r="B68" s="537" t="s">
        <v>80</v>
      </c>
      <c r="C68" s="537" t="s">
        <v>677</v>
      </c>
      <c r="D68" s="538" t="s">
        <v>678</v>
      </c>
      <c r="E68" s="539" t="s">
        <v>679</v>
      </c>
      <c r="F68" s="538" t="s">
        <v>701</v>
      </c>
      <c r="G68" s="539" t="s">
        <v>702</v>
      </c>
      <c r="H68" s="540" t="s">
        <v>308</v>
      </c>
      <c r="I68" s="541"/>
      <c r="J68" s="542" t="s">
        <v>714</v>
      </c>
      <c r="K68" s="543">
        <v>0</v>
      </c>
      <c r="L68" s="539" t="s">
        <v>714</v>
      </c>
      <c r="M68" s="544">
        <v>0</v>
      </c>
      <c r="N68" s="947" t="s">
        <v>1095</v>
      </c>
      <c r="O68" s="753"/>
      <c r="P68" s="750" t="s">
        <v>845</v>
      </c>
      <c r="Q68" s="950" t="s">
        <v>151</v>
      </c>
      <c r="R68" s="752"/>
      <c r="S68" s="752"/>
      <c r="T68" s="545"/>
      <c r="U68" s="539"/>
      <c r="V68" s="539"/>
      <c r="W68" s="539"/>
      <c r="X68" s="539"/>
      <c r="Y68" s="539"/>
      <c r="Z68" s="539"/>
    </row>
    <row r="69" spans="1:26" ht="75.95" customHeight="1">
      <c r="A69" s="536" t="s">
        <v>58</v>
      </c>
      <c r="B69" s="537" t="s">
        <v>80</v>
      </c>
      <c r="C69" s="537" t="s">
        <v>677</v>
      </c>
      <c r="D69" s="538" t="s">
        <v>678</v>
      </c>
      <c r="E69" s="539" t="s">
        <v>679</v>
      </c>
      <c r="F69" s="538" t="s">
        <v>705</v>
      </c>
      <c r="G69" s="539" t="s">
        <v>706</v>
      </c>
      <c r="H69" s="540" t="s">
        <v>308</v>
      </c>
      <c r="I69" s="541"/>
      <c r="J69" s="542"/>
      <c r="K69" s="543">
        <v>0</v>
      </c>
      <c r="L69" s="539" t="s">
        <v>1100</v>
      </c>
      <c r="M69" s="544">
        <v>5000000</v>
      </c>
      <c r="N69" s="537"/>
      <c r="O69" s="753"/>
      <c r="P69" s="752"/>
      <c r="Q69" s="753"/>
      <c r="R69" s="752"/>
      <c r="S69" s="752"/>
      <c r="T69" s="545"/>
      <c r="U69" s="539"/>
      <c r="V69" s="539"/>
      <c r="W69" s="539"/>
      <c r="X69" s="539"/>
      <c r="Y69" s="539"/>
      <c r="Z69" s="539"/>
    </row>
    <row r="70" spans="1:26" ht="75.95" customHeight="1">
      <c r="A70" s="536" t="s">
        <v>58</v>
      </c>
      <c r="B70" s="537" t="s">
        <v>80</v>
      </c>
      <c r="C70" s="537" t="s">
        <v>677</v>
      </c>
      <c r="D70" s="538" t="s">
        <v>1101</v>
      </c>
      <c r="E70" s="539" t="s">
        <v>1102</v>
      </c>
      <c r="F70" s="538" t="s">
        <v>1103</v>
      </c>
      <c r="G70" s="539" t="s">
        <v>1105</v>
      </c>
      <c r="H70" s="540" t="s">
        <v>308</v>
      </c>
      <c r="I70" s="541"/>
      <c r="J70" s="542"/>
      <c r="K70" s="543">
        <v>0</v>
      </c>
      <c r="L70" s="539"/>
      <c r="M70" s="544">
        <v>0</v>
      </c>
      <c r="N70" s="537"/>
      <c r="O70" s="753"/>
      <c r="P70" s="752"/>
      <c r="Q70" s="753"/>
      <c r="R70" s="752"/>
      <c r="S70" s="752"/>
      <c r="T70" s="546"/>
      <c r="U70" s="539"/>
      <c r="V70" s="539"/>
      <c r="W70" s="539"/>
      <c r="X70" s="539"/>
      <c r="Y70" s="539"/>
      <c r="Z70" s="539"/>
    </row>
    <row r="71" spans="1:26" ht="75.95" customHeight="1">
      <c r="A71" s="536" t="s">
        <v>58</v>
      </c>
      <c r="B71" s="537" t="s">
        <v>80</v>
      </c>
      <c r="C71" s="537" t="s">
        <v>677</v>
      </c>
      <c r="D71" s="538" t="s">
        <v>1101</v>
      </c>
      <c r="E71" s="539" t="s">
        <v>1102</v>
      </c>
      <c r="F71" s="538" t="s">
        <v>1110</v>
      </c>
      <c r="G71" s="539" t="s">
        <v>1111</v>
      </c>
      <c r="H71" s="540" t="s">
        <v>308</v>
      </c>
      <c r="I71" s="541"/>
      <c r="J71" s="542"/>
      <c r="K71" s="543"/>
      <c r="L71" s="539"/>
      <c r="M71" s="544"/>
      <c r="N71" s="537"/>
      <c r="O71" s="753"/>
      <c r="P71" s="752"/>
      <c r="Q71" s="753"/>
      <c r="R71" s="752"/>
      <c r="S71" s="752"/>
      <c r="T71" s="546"/>
      <c r="U71" s="539"/>
      <c r="V71" s="539"/>
      <c r="W71" s="539"/>
      <c r="X71" s="539"/>
      <c r="Y71" s="539"/>
      <c r="Z71" s="539"/>
    </row>
    <row r="72" spans="1:26" ht="75.95" customHeight="1">
      <c r="A72" s="536" t="s">
        <v>58</v>
      </c>
      <c r="B72" s="537" t="s">
        <v>80</v>
      </c>
      <c r="C72" s="537" t="s">
        <v>677</v>
      </c>
      <c r="D72" s="538" t="s">
        <v>1101</v>
      </c>
      <c r="E72" s="539" t="s">
        <v>1102</v>
      </c>
      <c r="F72" s="538" t="s">
        <v>1116</v>
      </c>
      <c r="G72" s="539" t="s">
        <v>1118</v>
      </c>
      <c r="H72" s="540"/>
      <c r="I72" s="541" t="s">
        <v>224</v>
      </c>
      <c r="J72" s="542" t="s">
        <v>1120</v>
      </c>
      <c r="K72" s="543">
        <v>6844538</v>
      </c>
      <c r="L72" s="539" t="s">
        <v>1120</v>
      </c>
      <c r="M72" s="544">
        <v>7049874.1400000006</v>
      </c>
      <c r="N72" s="537"/>
      <c r="O72" s="753"/>
      <c r="P72" s="752"/>
      <c r="Q72" s="753"/>
      <c r="R72" s="752"/>
      <c r="S72" s="752"/>
      <c r="T72" s="546"/>
      <c r="U72" s="539"/>
      <c r="V72" s="539"/>
      <c r="W72" s="539"/>
      <c r="X72" s="539"/>
      <c r="Y72" s="539"/>
      <c r="Z72" s="539"/>
    </row>
    <row r="73" spans="1:26" ht="75.95" customHeight="1">
      <c r="A73" s="536" t="s">
        <v>58</v>
      </c>
      <c r="B73" s="537" t="s">
        <v>80</v>
      </c>
      <c r="C73" s="537" t="s">
        <v>677</v>
      </c>
      <c r="D73" s="538" t="s">
        <v>710</v>
      </c>
      <c r="E73" s="539" t="s">
        <v>711</v>
      </c>
      <c r="F73" s="538" t="s">
        <v>712</v>
      </c>
      <c r="G73" s="539" t="s">
        <v>713</v>
      </c>
      <c r="H73" s="540" t="s">
        <v>224</v>
      </c>
      <c r="I73" s="541"/>
      <c r="J73" s="542" t="s">
        <v>1124</v>
      </c>
      <c r="K73" s="543">
        <v>0</v>
      </c>
      <c r="L73" s="539" t="s">
        <v>1124</v>
      </c>
      <c r="M73" s="544">
        <v>0</v>
      </c>
      <c r="N73" s="947" t="s">
        <v>1125</v>
      </c>
      <c r="O73" s="753"/>
      <c r="P73" s="750" t="s">
        <v>1126</v>
      </c>
      <c r="Q73" s="950" t="s">
        <v>151</v>
      </c>
      <c r="R73" s="752"/>
      <c r="S73" s="752"/>
      <c r="T73" s="545"/>
      <c r="U73" s="539"/>
      <c r="V73" s="539"/>
      <c r="W73" s="539"/>
      <c r="X73" s="539"/>
      <c r="Y73" s="539"/>
      <c r="Z73" s="539"/>
    </row>
    <row r="74" spans="1:26" ht="75.95" customHeight="1">
      <c r="A74" s="536" t="s">
        <v>58</v>
      </c>
      <c r="B74" s="537" t="s">
        <v>80</v>
      </c>
      <c r="C74" s="537" t="s">
        <v>677</v>
      </c>
      <c r="D74" s="538" t="s">
        <v>710</v>
      </c>
      <c r="E74" s="539" t="s">
        <v>711</v>
      </c>
      <c r="F74" s="538" t="s">
        <v>716</v>
      </c>
      <c r="G74" s="539" t="s">
        <v>815</v>
      </c>
      <c r="H74" s="540"/>
      <c r="I74" s="541" t="s">
        <v>224</v>
      </c>
      <c r="J74" s="542" t="s">
        <v>1132</v>
      </c>
      <c r="K74" s="543">
        <v>400000000</v>
      </c>
      <c r="L74" s="539"/>
      <c r="M74" s="544">
        <v>0</v>
      </c>
      <c r="N74" s="537" t="s">
        <v>1135</v>
      </c>
      <c r="O74" s="753"/>
      <c r="P74" s="750" t="s">
        <v>1132</v>
      </c>
      <c r="Q74" s="950" t="s">
        <v>151</v>
      </c>
      <c r="R74" s="752"/>
      <c r="S74" s="752"/>
      <c r="T74" s="545"/>
      <c r="U74" s="539"/>
      <c r="V74" s="539"/>
      <c r="W74" s="539"/>
      <c r="X74" s="539"/>
      <c r="Y74" s="539"/>
      <c r="Z74" s="539"/>
    </row>
    <row r="75" spans="1:26" ht="75.95" customHeight="1">
      <c r="A75" s="536" t="s">
        <v>58</v>
      </c>
      <c r="B75" s="537" t="s">
        <v>80</v>
      </c>
      <c r="C75" s="537" t="s">
        <v>677</v>
      </c>
      <c r="D75" s="538" t="s">
        <v>710</v>
      </c>
      <c r="E75" s="539" t="s">
        <v>711</v>
      </c>
      <c r="F75" s="538" t="s">
        <v>720</v>
      </c>
      <c r="G75" s="539" t="s">
        <v>721</v>
      </c>
      <c r="H75" s="540" t="s">
        <v>308</v>
      </c>
      <c r="I75" s="541"/>
      <c r="J75" s="542" t="s">
        <v>1132</v>
      </c>
      <c r="K75" s="543">
        <v>0</v>
      </c>
      <c r="L75" s="539"/>
      <c r="M75" s="544">
        <v>0</v>
      </c>
      <c r="N75" s="537" t="s">
        <v>1135</v>
      </c>
      <c r="O75" s="753"/>
      <c r="P75" s="750" t="s">
        <v>1132</v>
      </c>
      <c r="Q75" s="950" t="s">
        <v>151</v>
      </c>
      <c r="R75" s="752"/>
      <c r="S75" s="752"/>
      <c r="T75" s="546"/>
      <c r="U75" s="539"/>
      <c r="V75" s="539"/>
      <c r="W75" s="539"/>
      <c r="X75" s="539"/>
      <c r="Y75" s="539"/>
      <c r="Z75" s="539"/>
    </row>
    <row r="76" spans="1:26" ht="75.95" customHeight="1">
      <c r="A76" s="536" t="s">
        <v>58</v>
      </c>
      <c r="B76" s="537" t="s">
        <v>80</v>
      </c>
      <c r="C76" s="537" t="s">
        <v>677</v>
      </c>
      <c r="D76" s="538" t="s">
        <v>724</v>
      </c>
      <c r="E76" s="539" t="s">
        <v>725</v>
      </c>
      <c r="F76" s="538" t="s">
        <v>726</v>
      </c>
      <c r="G76" s="539" t="s">
        <v>727</v>
      </c>
      <c r="H76" s="540"/>
      <c r="I76" s="541" t="s">
        <v>224</v>
      </c>
      <c r="J76" s="542" t="s">
        <v>980</v>
      </c>
      <c r="K76" s="543">
        <v>0</v>
      </c>
      <c r="L76" s="539"/>
      <c r="M76" s="544">
        <v>0</v>
      </c>
      <c r="N76" s="537"/>
      <c r="O76" s="753"/>
      <c r="P76" s="752"/>
      <c r="Q76" s="753"/>
      <c r="R76" s="752"/>
      <c r="S76" s="752"/>
      <c r="T76" s="546"/>
      <c r="U76" s="539"/>
      <c r="V76" s="539"/>
      <c r="W76" s="539"/>
      <c r="X76" s="539"/>
      <c r="Y76" s="539"/>
      <c r="Z76" s="539"/>
    </row>
    <row r="77" spans="1:26" ht="75.95" customHeight="1">
      <c r="A77" s="536" t="s">
        <v>58</v>
      </c>
      <c r="B77" s="537" t="s">
        <v>80</v>
      </c>
      <c r="C77" s="537" t="s">
        <v>61</v>
      </c>
      <c r="D77" s="538" t="s">
        <v>62</v>
      </c>
      <c r="E77" s="539" t="s">
        <v>63</v>
      </c>
      <c r="F77" s="538" t="s">
        <v>64</v>
      </c>
      <c r="G77" s="539" t="s">
        <v>65</v>
      </c>
      <c r="H77" s="540" t="s">
        <v>308</v>
      </c>
      <c r="I77" s="541"/>
      <c r="J77" s="542" t="s">
        <v>968</v>
      </c>
      <c r="K77" s="543">
        <v>5903258</v>
      </c>
      <c r="L77" s="539" t="s">
        <v>968</v>
      </c>
      <c r="M77" s="544">
        <v>6080355.7400000002</v>
      </c>
      <c r="N77" s="947" t="s">
        <v>1146</v>
      </c>
      <c r="O77" s="753"/>
      <c r="P77" s="750" t="s">
        <v>1147</v>
      </c>
      <c r="Q77" s="950" t="s">
        <v>151</v>
      </c>
      <c r="R77" s="752"/>
      <c r="S77" s="752"/>
      <c r="T77" s="545"/>
      <c r="U77" s="539"/>
      <c r="V77" s="539"/>
      <c r="W77" s="539"/>
      <c r="X77" s="539"/>
      <c r="Y77" s="539"/>
      <c r="Z77" s="539"/>
    </row>
    <row r="78" spans="1:26" ht="75.95" customHeight="1">
      <c r="A78" s="536" t="s">
        <v>58</v>
      </c>
      <c r="B78" s="537" t="s">
        <v>80</v>
      </c>
      <c r="C78" s="537" t="s">
        <v>61</v>
      </c>
      <c r="D78" s="538" t="s">
        <v>62</v>
      </c>
      <c r="E78" s="539" t="s">
        <v>63</v>
      </c>
      <c r="F78" s="538" t="s">
        <v>83</v>
      </c>
      <c r="G78" s="539" t="s">
        <v>85</v>
      </c>
      <c r="H78" s="540" t="s">
        <v>308</v>
      </c>
      <c r="I78" s="541"/>
      <c r="J78" s="542" t="s">
        <v>1150</v>
      </c>
      <c r="K78" s="543">
        <v>330555222</v>
      </c>
      <c r="L78" s="539" t="s">
        <v>1150</v>
      </c>
      <c r="M78" s="544">
        <v>340471879</v>
      </c>
      <c r="N78" s="537"/>
      <c r="O78" s="753"/>
      <c r="P78" s="752"/>
      <c r="Q78" s="753"/>
      <c r="R78" s="752"/>
      <c r="S78" s="752"/>
      <c r="T78" s="545"/>
      <c r="U78" s="754"/>
      <c r="V78" s="754"/>
      <c r="W78" s="754"/>
      <c r="X78" s="754"/>
      <c r="Y78" s="754"/>
      <c r="Z78" s="754"/>
    </row>
    <row r="79" spans="1:26" ht="75.95" customHeight="1">
      <c r="A79" s="536" t="s">
        <v>58</v>
      </c>
      <c r="B79" s="537" t="s">
        <v>80</v>
      </c>
      <c r="C79" s="537" t="s">
        <v>61</v>
      </c>
      <c r="D79" s="538" t="s">
        <v>62</v>
      </c>
      <c r="E79" s="539" t="s">
        <v>63</v>
      </c>
      <c r="F79" s="538" t="s">
        <v>130</v>
      </c>
      <c r="G79" s="539" t="s">
        <v>131</v>
      </c>
      <c r="H79" s="540" t="s">
        <v>224</v>
      </c>
      <c r="I79" s="541"/>
      <c r="J79" s="542" t="s">
        <v>1150</v>
      </c>
      <c r="K79" s="543">
        <v>0</v>
      </c>
      <c r="L79" s="539" t="s">
        <v>1150</v>
      </c>
      <c r="M79" s="544">
        <v>0</v>
      </c>
      <c r="N79" s="537"/>
      <c r="O79" s="753"/>
      <c r="P79" s="752"/>
      <c r="Q79" s="753"/>
      <c r="R79" s="752"/>
      <c r="S79" s="752"/>
      <c r="T79" s="545"/>
      <c r="U79" s="754"/>
      <c r="V79" s="754"/>
      <c r="W79" s="754"/>
      <c r="X79" s="754"/>
      <c r="Y79" s="754"/>
      <c r="Z79" s="754"/>
    </row>
    <row r="80" spans="1:26" ht="75.95" customHeight="1">
      <c r="A80" s="536" t="s">
        <v>58</v>
      </c>
      <c r="B80" s="537" t="s">
        <v>80</v>
      </c>
      <c r="C80" s="537" t="s">
        <v>61</v>
      </c>
      <c r="D80" s="538" t="s">
        <v>62</v>
      </c>
      <c r="E80" s="539" t="s">
        <v>63</v>
      </c>
      <c r="F80" s="538" t="s">
        <v>144</v>
      </c>
      <c r="G80" s="539" t="s">
        <v>147</v>
      </c>
      <c r="H80" s="540" t="s">
        <v>308</v>
      </c>
      <c r="I80" s="541"/>
      <c r="J80" s="542" t="s">
        <v>1158</v>
      </c>
      <c r="K80" s="543">
        <v>0</v>
      </c>
      <c r="L80" s="539" t="s">
        <v>1158</v>
      </c>
      <c r="M80" s="544">
        <v>0</v>
      </c>
      <c r="N80" s="537" t="s">
        <v>1159</v>
      </c>
      <c r="O80" s="753" t="s">
        <v>1160</v>
      </c>
      <c r="P80" s="750" t="s">
        <v>1162</v>
      </c>
      <c r="Q80" s="950" t="s">
        <v>53</v>
      </c>
      <c r="R80" s="752"/>
      <c r="S80" s="752"/>
      <c r="T80" s="545"/>
      <c r="U80" s="754"/>
      <c r="V80" s="754"/>
      <c r="W80" s="754"/>
      <c r="X80" s="754"/>
      <c r="Y80" s="754"/>
      <c r="Z80" s="754"/>
    </row>
    <row r="81" spans="1:26" ht="75.95" customHeight="1">
      <c r="A81" s="536" t="s">
        <v>359</v>
      </c>
      <c r="B81" s="537" t="s">
        <v>360</v>
      </c>
      <c r="C81" s="537" t="s">
        <v>361</v>
      </c>
      <c r="D81" s="538" t="s">
        <v>362</v>
      </c>
      <c r="E81" s="539" t="s">
        <v>363</v>
      </c>
      <c r="F81" s="557" t="s">
        <v>364</v>
      </c>
      <c r="G81" s="539" t="s">
        <v>368</v>
      </c>
      <c r="H81" s="540" t="s">
        <v>308</v>
      </c>
      <c r="I81" s="541"/>
      <c r="J81" s="542" t="s">
        <v>1168</v>
      </c>
      <c r="K81" s="543">
        <v>5903259</v>
      </c>
      <c r="L81" s="539"/>
      <c r="M81" s="544">
        <v>0</v>
      </c>
      <c r="N81" s="537"/>
      <c r="O81" s="753"/>
      <c r="P81" s="752"/>
      <c r="Q81" s="753"/>
      <c r="R81" s="752"/>
      <c r="S81" s="752"/>
      <c r="T81" s="546"/>
      <c r="U81" s="754"/>
      <c r="V81" s="754"/>
      <c r="W81" s="754"/>
      <c r="X81" s="754"/>
      <c r="Y81" s="754"/>
      <c r="Z81" s="754"/>
    </row>
    <row r="82" spans="1:26" ht="75.95" customHeight="1">
      <c r="A82" s="536" t="s">
        <v>359</v>
      </c>
      <c r="B82" s="537" t="s">
        <v>360</v>
      </c>
      <c r="C82" s="537" t="s">
        <v>373</v>
      </c>
      <c r="D82" s="538" t="s">
        <v>381</v>
      </c>
      <c r="E82" s="539" t="s">
        <v>384</v>
      </c>
      <c r="F82" s="557" t="s">
        <v>385</v>
      </c>
      <c r="G82" s="539" t="s">
        <v>387</v>
      </c>
      <c r="H82" s="540"/>
      <c r="I82" s="541" t="s">
        <v>224</v>
      </c>
      <c r="J82" s="542" t="s">
        <v>980</v>
      </c>
      <c r="K82" s="543">
        <v>0</v>
      </c>
      <c r="L82" s="539"/>
      <c r="M82" s="544">
        <v>0</v>
      </c>
      <c r="N82" s="537"/>
      <c r="O82" s="753"/>
      <c r="P82" s="752"/>
      <c r="Q82" s="753"/>
      <c r="R82" s="752"/>
      <c r="S82" s="752"/>
      <c r="T82" s="545"/>
      <c r="U82" s="754"/>
      <c r="V82" s="754"/>
      <c r="W82" s="754"/>
      <c r="X82" s="754"/>
      <c r="Y82" s="754"/>
      <c r="Z82" s="754"/>
    </row>
    <row r="83" spans="1:26" ht="75.95" customHeight="1">
      <c r="A83" s="536" t="s">
        <v>359</v>
      </c>
      <c r="B83" s="537" t="s">
        <v>360</v>
      </c>
      <c r="C83" s="537" t="s">
        <v>373</v>
      </c>
      <c r="D83" s="538" t="s">
        <v>737</v>
      </c>
      <c r="E83" s="539" t="s">
        <v>738</v>
      </c>
      <c r="F83" s="557" t="s">
        <v>739</v>
      </c>
      <c r="G83" s="539" t="s">
        <v>740</v>
      </c>
      <c r="H83" s="540" t="s">
        <v>224</v>
      </c>
      <c r="I83" s="541"/>
      <c r="J83" s="542" t="s">
        <v>968</v>
      </c>
      <c r="K83" s="543">
        <v>5903258</v>
      </c>
      <c r="L83" s="539" t="s">
        <v>968</v>
      </c>
      <c r="M83" s="544">
        <v>6080355.7400000002</v>
      </c>
      <c r="N83" s="537"/>
      <c r="O83" s="753"/>
      <c r="P83" s="752"/>
      <c r="Q83" s="753"/>
      <c r="R83" s="752"/>
      <c r="S83" s="752"/>
      <c r="T83" s="545"/>
      <c r="U83" s="754"/>
      <c r="V83" s="754"/>
      <c r="W83" s="754"/>
      <c r="X83" s="754"/>
      <c r="Y83" s="754"/>
      <c r="Z83" s="754"/>
    </row>
    <row r="84" spans="1:26" ht="75.95" customHeight="1">
      <c r="A84" s="536" t="s">
        <v>743</v>
      </c>
      <c r="B84" s="537" t="s">
        <v>744</v>
      </c>
      <c r="C84" s="537" t="s">
        <v>745</v>
      </c>
      <c r="D84" s="538" t="s">
        <v>746</v>
      </c>
      <c r="E84" s="539" t="s">
        <v>747</v>
      </c>
      <c r="F84" s="538" t="s">
        <v>748</v>
      </c>
      <c r="G84" s="539" t="s">
        <v>749</v>
      </c>
      <c r="H84" s="540" t="s">
        <v>308</v>
      </c>
      <c r="I84" s="541"/>
      <c r="J84" s="542" t="s">
        <v>1185</v>
      </c>
      <c r="K84" s="543">
        <v>5840471</v>
      </c>
      <c r="L84" s="539"/>
      <c r="M84" s="544">
        <v>0</v>
      </c>
      <c r="N84" s="947" t="s">
        <v>1186</v>
      </c>
      <c r="O84" s="753"/>
      <c r="P84" s="750" t="s">
        <v>1187</v>
      </c>
      <c r="Q84" s="950" t="s">
        <v>151</v>
      </c>
      <c r="R84" s="752"/>
      <c r="S84" s="752"/>
      <c r="T84" s="545"/>
      <c r="U84" s="754"/>
      <c r="V84" s="754"/>
      <c r="W84" s="754"/>
      <c r="X84" s="754"/>
      <c r="Y84" s="754"/>
      <c r="Z84" s="754"/>
    </row>
    <row r="85" spans="1:26" ht="75.95" customHeight="1">
      <c r="A85" s="536" t="s">
        <v>752</v>
      </c>
      <c r="B85" s="537" t="s">
        <v>753</v>
      </c>
      <c r="C85" s="537" t="s">
        <v>754</v>
      </c>
      <c r="D85" s="538" t="s">
        <v>755</v>
      </c>
      <c r="E85" s="539" t="s">
        <v>756</v>
      </c>
      <c r="F85" s="538" t="s">
        <v>757</v>
      </c>
      <c r="G85" s="539" t="s">
        <v>758</v>
      </c>
      <c r="H85" s="540" t="s">
        <v>308</v>
      </c>
      <c r="I85" s="541"/>
      <c r="J85" s="542" t="s">
        <v>948</v>
      </c>
      <c r="K85" s="543">
        <v>0</v>
      </c>
      <c r="L85" s="539" t="s">
        <v>948</v>
      </c>
      <c r="M85" s="544">
        <v>0</v>
      </c>
      <c r="N85" s="947" t="s">
        <v>1192</v>
      </c>
      <c r="O85" s="753"/>
      <c r="P85" s="750" t="s">
        <v>1193</v>
      </c>
      <c r="Q85" s="753"/>
      <c r="R85" s="752"/>
      <c r="S85" s="752"/>
      <c r="T85" s="545"/>
      <c r="U85" s="754"/>
      <c r="V85" s="754"/>
      <c r="W85" s="754"/>
      <c r="X85" s="754"/>
      <c r="Y85" s="754"/>
      <c r="Z85" s="754"/>
    </row>
    <row r="86" spans="1:26" ht="75.95" customHeight="1">
      <c r="A86" s="536" t="s">
        <v>752</v>
      </c>
      <c r="B86" s="537" t="s">
        <v>753</v>
      </c>
      <c r="C86" s="537" t="s">
        <v>754</v>
      </c>
      <c r="D86" s="538" t="s">
        <v>762</v>
      </c>
      <c r="E86" s="539" t="s">
        <v>763</v>
      </c>
      <c r="F86" s="538" t="s">
        <v>764</v>
      </c>
      <c r="G86" s="539" t="s">
        <v>765</v>
      </c>
      <c r="H86" s="540" t="s">
        <v>224</v>
      </c>
      <c r="I86" s="541"/>
      <c r="J86" s="542" t="s">
        <v>948</v>
      </c>
      <c r="K86" s="543">
        <v>0</v>
      </c>
      <c r="L86" s="539" t="s">
        <v>948</v>
      </c>
      <c r="M86" s="544">
        <v>0</v>
      </c>
      <c r="N86" s="947" t="s">
        <v>1192</v>
      </c>
      <c r="O86" s="753"/>
      <c r="P86" s="750" t="s">
        <v>1193</v>
      </c>
      <c r="Q86" s="753"/>
      <c r="R86" s="752"/>
      <c r="S86" s="752"/>
      <c r="T86" s="545"/>
      <c r="U86" s="754"/>
      <c r="V86" s="754"/>
      <c r="W86" s="754"/>
      <c r="X86" s="754"/>
      <c r="Y86" s="754"/>
      <c r="Z86" s="754"/>
    </row>
    <row r="87" spans="1:26" ht="75.95" customHeight="1">
      <c r="A87" s="536" t="s">
        <v>752</v>
      </c>
      <c r="B87" s="537" t="s">
        <v>753</v>
      </c>
      <c r="C87" s="537" t="s">
        <v>768</v>
      </c>
      <c r="D87" s="538" t="s">
        <v>770</v>
      </c>
      <c r="E87" s="539" t="s">
        <v>771</v>
      </c>
      <c r="F87" s="538" t="s">
        <v>772</v>
      </c>
      <c r="G87" s="539" t="s">
        <v>773</v>
      </c>
      <c r="H87" s="540" t="s">
        <v>308</v>
      </c>
      <c r="I87" s="541"/>
      <c r="J87" s="542" t="s">
        <v>948</v>
      </c>
      <c r="K87" s="543">
        <v>0</v>
      </c>
      <c r="L87" s="539" t="s">
        <v>948</v>
      </c>
      <c r="M87" s="544">
        <v>0</v>
      </c>
      <c r="N87" s="947" t="s">
        <v>1192</v>
      </c>
      <c r="O87" s="753"/>
      <c r="P87" s="750" t="s">
        <v>1193</v>
      </c>
      <c r="Q87" s="753"/>
      <c r="R87" s="752"/>
      <c r="S87" s="752"/>
      <c r="T87" s="545"/>
      <c r="U87" s="754"/>
      <c r="V87" s="754"/>
      <c r="W87" s="754"/>
      <c r="X87" s="754"/>
      <c r="Y87" s="754"/>
      <c r="Z87" s="754"/>
    </row>
    <row r="88" spans="1:26" ht="75.95" customHeight="1">
      <c r="A88" s="536" t="s">
        <v>752</v>
      </c>
      <c r="B88" s="537" t="s">
        <v>753</v>
      </c>
      <c r="C88" s="537" t="s">
        <v>768</v>
      </c>
      <c r="D88" s="538" t="s">
        <v>770</v>
      </c>
      <c r="E88" s="539" t="s">
        <v>771</v>
      </c>
      <c r="F88" s="538" t="s">
        <v>775</v>
      </c>
      <c r="G88" s="539" t="s">
        <v>1201</v>
      </c>
      <c r="H88" s="540" t="s">
        <v>1202</v>
      </c>
      <c r="I88" s="541"/>
      <c r="J88" s="550" t="s">
        <v>1203</v>
      </c>
      <c r="K88" s="543">
        <v>100000000</v>
      </c>
      <c r="L88" s="558" t="s">
        <v>1204</v>
      </c>
      <c r="M88" s="544">
        <v>100000000</v>
      </c>
      <c r="N88" s="537"/>
      <c r="O88" s="753"/>
      <c r="P88" s="964"/>
      <c r="Q88" s="753"/>
      <c r="R88" s="752"/>
      <c r="S88" s="752"/>
      <c r="T88" s="546"/>
      <c r="U88" s="754"/>
      <c r="V88" s="754"/>
      <c r="W88" s="754"/>
      <c r="X88" s="754"/>
      <c r="Y88" s="754"/>
      <c r="Z88" s="754"/>
    </row>
    <row r="89" spans="1:26" ht="75.95" customHeight="1">
      <c r="A89" s="542" t="s">
        <v>120</v>
      </c>
      <c r="B89" s="539" t="s">
        <v>122</v>
      </c>
      <c r="C89" s="539" t="s">
        <v>125</v>
      </c>
      <c r="D89" s="539" t="s">
        <v>126</v>
      </c>
      <c r="E89" s="539" t="s">
        <v>127</v>
      </c>
      <c r="F89" s="539" t="s">
        <v>129</v>
      </c>
      <c r="G89" s="539" t="s">
        <v>132</v>
      </c>
      <c r="H89" s="540" t="s">
        <v>308</v>
      </c>
      <c r="I89" s="541"/>
      <c r="J89" s="542" t="s">
        <v>1211</v>
      </c>
      <c r="K89" s="553">
        <v>0</v>
      </c>
      <c r="L89" s="539" t="s">
        <v>1211</v>
      </c>
      <c r="M89" s="554">
        <v>0</v>
      </c>
      <c r="N89" s="537"/>
      <c r="O89" s="958"/>
      <c r="P89" s="752"/>
      <c r="Q89" s="958"/>
      <c r="R89" s="752"/>
      <c r="S89" s="752"/>
      <c r="T89" s="545"/>
      <c r="U89" s="754"/>
      <c r="V89" s="754"/>
      <c r="W89" s="754"/>
      <c r="X89" s="754"/>
      <c r="Y89" s="754"/>
      <c r="Z89" s="754"/>
    </row>
    <row r="90" spans="1:26" ht="75.95" customHeight="1">
      <c r="A90" s="536" t="s">
        <v>781</v>
      </c>
      <c r="B90" s="537" t="s">
        <v>782</v>
      </c>
      <c r="C90" s="537" t="s">
        <v>783</v>
      </c>
      <c r="D90" s="538" t="s">
        <v>784</v>
      </c>
      <c r="E90" s="539" t="s">
        <v>785</v>
      </c>
      <c r="F90" s="538" t="s">
        <v>786</v>
      </c>
      <c r="G90" s="539" t="s">
        <v>787</v>
      </c>
      <c r="H90" s="540" t="s">
        <v>308</v>
      </c>
      <c r="I90" s="541"/>
      <c r="J90" s="542"/>
      <c r="K90" s="543"/>
      <c r="L90" s="539" t="s">
        <v>1217</v>
      </c>
      <c r="M90" s="544">
        <v>0</v>
      </c>
      <c r="N90" s="537"/>
      <c r="O90" s="753"/>
      <c r="P90" s="752"/>
      <c r="Q90" s="753"/>
      <c r="R90" s="752"/>
      <c r="S90" s="752"/>
      <c r="T90" s="545"/>
      <c r="U90" s="754"/>
      <c r="V90" s="754"/>
      <c r="W90" s="754"/>
      <c r="X90" s="754"/>
      <c r="Y90" s="754"/>
      <c r="Z90" s="754"/>
    </row>
    <row r="91" spans="1:26" ht="75.95" customHeight="1">
      <c r="A91" s="536" t="s">
        <v>781</v>
      </c>
      <c r="B91" s="537" t="s">
        <v>782</v>
      </c>
      <c r="C91" s="537" t="s">
        <v>783</v>
      </c>
      <c r="D91" s="538" t="s">
        <v>784</v>
      </c>
      <c r="E91" s="539" t="s">
        <v>785</v>
      </c>
      <c r="F91" s="538" t="s">
        <v>789</v>
      </c>
      <c r="G91" s="539" t="s">
        <v>790</v>
      </c>
      <c r="H91" s="540" t="s">
        <v>308</v>
      </c>
      <c r="I91" s="541"/>
      <c r="J91" s="542"/>
      <c r="K91" s="543">
        <v>0</v>
      </c>
      <c r="L91" s="539" t="s">
        <v>1224</v>
      </c>
      <c r="M91" s="544">
        <v>0</v>
      </c>
      <c r="N91" s="537"/>
      <c r="O91" s="753"/>
      <c r="P91" s="752"/>
      <c r="Q91" s="753"/>
      <c r="R91" s="752"/>
      <c r="S91" s="752"/>
      <c r="T91" s="545"/>
      <c r="U91" s="754"/>
      <c r="V91" s="754"/>
      <c r="W91" s="754"/>
      <c r="X91" s="754"/>
      <c r="Y91" s="754"/>
      <c r="Z91" s="754"/>
    </row>
    <row r="92" spans="1:26" ht="75.95" customHeight="1">
      <c r="A92" s="536" t="s">
        <v>781</v>
      </c>
      <c r="B92" s="537" t="s">
        <v>782</v>
      </c>
      <c r="C92" s="537" t="s">
        <v>795</v>
      </c>
      <c r="D92" s="538" t="s">
        <v>784</v>
      </c>
      <c r="E92" s="539" t="s">
        <v>785</v>
      </c>
      <c r="F92" s="538" t="s">
        <v>823</v>
      </c>
      <c r="G92" s="539" t="s">
        <v>824</v>
      </c>
      <c r="H92" s="540"/>
      <c r="I92" s="541" t="s">
        <v>224</v>
      </c>
      <c r="J92" s="542" t="s">
        <v>980</v>
      </c>
      <c r="K92" s="559">
        <v>0</v>
      </c>
      <c r="L92" s="539"/>
      <c r="M92" s="544">
        <v>0</v>
      </c>
      <c r="N92" s="537"/>
      <c r="O92" s="753"/>
      <c r="P92" s="752"/>
      <c r="Q92" s="753"/>
      <c r="R92" s="752"/>
      <c r="S92" s="752"/>
      <c r="T92" s="545"/>
      <c r="U92" s="754"/>
      <c r="V92" s="754"/>
      <c r="W92" s="754"/>
      <c r="X92" s="754"/>
      <c r="Y92" s="754"/>
      <c r="Z92" s="754"/>
    </row>
    <row r="93" spans="1:26" ht="75.95" customHeight="1">
      <c r="A93" s="560" t="s">
        <v>781</v>
      </c>
      <c r="B93" s="561" t="s">
        <v>782</v>
      </c>
      <c r="C93" s="561" t="s">
        <v>795</v>
      </c>
      <c r="D93" s="562" t="s">
        <v>784</v>
      </c>
      <c r="E93" s="563" t="s">
        <v>785</v>
      </c>
      <c r="F93" s="562" t="s">
        <v>797</v>
      </c>
      <c r="G93" s="563" t="s">
        <v>1235</v>
      </c>
      <c r="H93" s="564" t="s">
        <v>224</v>
      </c>
      <c r="I93" s="565"/>
      <c r="J93" s="566"/>
      <c r="K93" s="567">
        <v>0</v>
      </c>
      <c r="L93" s="563"/>
      <c r="M93" s="568">
        <v>0</v>
      </c>
      <c r="N93" s="537"/>
      <c r="O93" s="753"/>
      <c r="P93" s="752"/>
      <c r="Q93" s="753"/>
      <c r="R93" s="752"/>
      <c r="S93" s="752"/>
      <c r="T93" s="569"/>
      <c r="U93" s="754"/>
      <c r="V93" s="754"/>
      <c r="W93" s="754"/>
      <c r="X93" s="754"/>
      <c r="Y93" s="754"/>
      <c r="Z93" s="754"/>
    </row>
    <row r="94" spans="1:26" ht="15.75" customHeight="1">
      <c r="A94" s="754"/>
      <c r="B94" s="754"/>
      <c r="C94" s="754"/>
      <c r="D94" s="754"/>
      <c r="E94" s="754"/>
      <c r="F94" s="754"/>
      <c r="G94" s="754"/>
      <c r="H94" s="754"/>
      <c r="I94" s="754"/>
      <c r="J94" s="754"/>
      <c r="K94" s="754"/>
      <c r="L94" s="754"/>
      <c r="M94" s="754"/>
      <c r="N94" s="930"/>
      <c r="O94" s="754"/>
      <c r="P94" s="754"/>
      <c r="Q94" s="965"/>
      <c r="R94" s="966"/>
      <c r="S94" s="966"/>
      <c r="T94" s="754"/>
      <c r="U94" s="754"/>
      <c r="V94" s="754"/>
      <c r="W94" s="754"/>
      <c r="X94" s="754"/>
      <c r="Y94" s="754"/>
      <c r="Z94" s="754"/>
    </row>
    <row r="95" spans="1:26" ht="15.75" customHeight="1">
      <c r="A95" s="754"/>
      <c r="B95" s="754"/>
      <c r="C95" s="754"/>
      <c r="D95" s="754"/>
      <c r="E95" s="754"/>
      <c r="F95" s="754"/>
      <c r="G95" s="754"/>
      <c r="H95" s="754"/>
      <c r="I95" s="754"/>
      <c r="J95" s="754"/>
      <c r="K95" s="754"/>
      <c r="L95" s="754"/>
      <c r="M95" s="754"/>
      <c r="N95" s="930"/>
      <c r="O95" s="754"/>
      <c r="P95" s="754"/>
      <c r="Q95" s="965"/>
      <c r="R95" s="966"/>
      <c r="S95" s="966"/>
      <c r="T95" s="754"/>
      <c r="U95" s="754"/>
      <c r="V95" s="754"/>
      <c r="W95" s="754"/>
      <c r="X95" s="754"/>
      <c r="Y95" s="754"/>
      <c r="Z95" s="754"/>
    </row>
    <row r="96" spans="1:26" ht="15.75" customHeight="1">
      <c r="A96" s="754"/>
      <c r="B96" s="754"/>
      <c r="C96" s="754"/>
      <c r="D96" s="754"/>
      <c r="E96" s="754"/>
      <c r="F96" s="754"/>
      <c r="G96" s="754"/>
      <c r="H96" s="754"/>
      <c r="I96" s="754"/>
      <c r="J96" s="754"/>
      <c r="K96" s="754"/>
      <c r="L96" s="754"/>
      <c r="M96" s="754"/>
      <c r="N96" s="930"/>
      <c r="O96" s="754"/>
      <c r="P96" s="754"/>
      <c r="Q96" s="965"/>
      <c r="R96" s="966"/>
      <c r="S96" s="966"/>
      <c r="T96" s="754"/>
      <c r="U96" s="754"/>
      <c r="V96" s="754"/>
      <c r="W96" s="754"/>
      <c r="X96" s="754"/>
      <c r="Y96" s="754"/>
      <c r="Z96" s="754"/>
    </row>
    <row r="97" spans="1:26" ht="15.75" customHeight="1">
      <c r="A97" s="754"/>
      <c r="B97" s="754"/>
      <c r="C97" s="754"/>
      <c r="D97" s="754"/>
      <c r="E97" s="754"/>
      <c r="F97" s="754"/>
      <c r="G97" s="754"/>
      <c r="H97" s="754"/>
      <c r="I97" s="754"/>
      <c r="J97" s="754"/>
      <c r="K97" s="754"/>
      <c r="L97" s="754"/>
      <c r="M97" s="754"/>
      <c r="N97" s="930"/>
      <c r="O97" s="754"/>
      <c r="P97" s="754"/>
      <c r="Q97" s="965"/>
      <c r="R97" s="966"/>
      <c r="S97" s="966"/>
      <c r="T97" s="754"/>
      <c r="U97" s="754"/>
      <c r="V97" s="754"/>
      <c r="W97" s="754"/>
      <c r="X97" s="754"/>
      <c r="Y97" s="754"/>
      <c r="Z97" s="754"/>
    </row>
    <row r="98" spans="1:26" ht="15.75" customHeight="1">
      <c r="A98" s="754"/>
      <c r="B98" s="754"/>
      <c r="C98" s="754"/>
      <c r="D98" s="754"/>
      <c r="E98" s="754"/>
      <c r="F98" s="754"/>
      <c r="G98" s="754"/>
      <c r="H98" s="754"/>
      <c r="I98" s="754"/>
      <c r="J98" s="754"/>
      <c r="K98" s="754"/>
      <c r="L98" s="754"/>
      <c r="M98" s="754"/>
      <c r="N98" s="930"/>
      <c r="O98" s="754"/>
      <c r="P98" s="754"/>
      <c r="Q98" s="965"/>
      <c r="R98" s="966"/>
      <c r="S98" s="966"/>
      <c r="T98" s="754"/>
      <c r="U98" s="754"/>
      <c r="V98" s="754"/>
      <c r="W98" s="754"/>
      <c r="X98" s="754"/>
      <c r="Y98" s="754"/>
      <c r="Z98" s="754"/>
    </row>
    <row r="99" spans="1:26" ht="15.75" customHeight="1">
      <c r="A99" s="754"/>
      <c r="B99" s="754"/>
      <c r="C99" s="754"/>
      <c r="D99" s="754"/>
      <c r="E99" s="754"/>
      <c r="F99" s="754"/>
      <c r="G99" s="754"/>
      <c r="H99" s="754"/>
      <c r="I99" s="754"/>
      <c r="J99" s="754"/>
      <c r="K99" s="754"/>
      <c r="L99" s="754"/>
      <c r="M99" s="754"/>
      <c r="N99" s="930"/>
      <c r="O99" s="754"/>
      <c r="P99" s="754"/>
      <c r="Q99" s="965"/>
      <c r="R99" s="966"/>
      <c r="S99" s="966"/>
      <c r="T99" s="754"/>
      <c r="U99" s="754"/>
      <c r="V99" s="754"/>
      <c r="W99" s="754"/>
      <c r="X99" s="754"/>
      <c r="Y99" s="754"/>
      <c r="Z99" s="754"/>
    </row>
    <row r="100" spans="1:26" ht="15.75" customHeight="1">
      <c r="A100" s="754"/>
      <c r="B100" s="754"/>
      <c r="C100" s="754"/>
      <c r="D100" s="754"/>
      <c r="E100" s="754"/>
      <c r="F100" s="754"/>
      <c r="G100" s="754"/>
      <c r="H100" s="754"/>
      <c r="I100" s="754"/>
      <c r="J100" s="754"/>
      <c r="K100" s="754"/>
      <c r="L100" s="754"/>
      <c r="M100" s="754"/>
      <c r="N100" s="930"/>
      <c r="O100" s="754"/>
      <c r="P100" s="754"/>
      <c r="Q100" s="965"/>
      <c r="R100" s="966"/>
      <c r="S100" s="966"/>
      <c r="T100" s="754"/>
      <c r="U100" s="754"/>
      <c r="V100" s="754"/>
      <c r="W100" s="754"/>
      <c r="X100" s="754"/>
      <c r="Y100" s="754"/>
      <c r="Z100" s="754"/>
    </row>
    <row r="101" spans="1:26" ht="15.75" customHeight="1">
      <c r="A101" s="754"/>
      <c r="B101" s="754"/>
      <c r="C101" s="754"/>
      <c r="D101" s="754"/>
      <c r="E101" s="754"/>
      <c r="F101" s="754"/>
      <c r="G101" s="754"/>
      <c r="H101" s="754"/>
      <c r="I101" s="754"/>
      <c r="J101" s="754"/>
      <c r="K101" s="754"/>
      <c r="L101" s="754"/>
      <c r="M101" s="754"/>
      <c r="N101" s="930"/>
      <c r="O101" s="754"/>
      <c r="P101" s="754"/>
      <c r="Q101" s="965"/>
      <c r="R101" s="966"/>
      <c r="S101" s="966"/>
      <c r="T101" s="754"/>
      <c r="U101" s="754"/>
      <c r="V101" s="754"/>
      <c r="W101" s="754"/>
      <c r="X101" s="754"/>
      <c r="Y101" s="754"/>
      <c r="Z101" s="754"/>
    </row>
    <row r="102" spans="1:26" ht="15.75" customHeight="1">
      <c r="A102" s="754"/>
      <c r="B102" s="754"/>
      <c r="C102" s="754"/>
      <c r="D102" s="754"/>
      <c r="E102" s="754"/>
      <c r="F102" s="754"/>
      <c r="G102" s="754"/>
      <c r="H102" s="754"/>
      <c r="I102" s="754"/>
      <c r="J102" s="754"/>
      <c r="K102" s="754"/>
      <c r="L102" s="754"/>
      <c r="M102" s="754"/>
      <c r="N102" s="930"/>
      <c r="O102" s="754"/>
      <c r="P102" s="754"/>
      <c r="Q102" s="965"/>
      <c r="R102" s="966"/>
      <c r="S102" s="966"/>
      <c r="T102" s="754"/>
      <c r="U102" s="754"/>
      <c r="V102" s="754"/>
      <c r="W102" s="754"/>
      <c r="X102" s="754"/>
      <c r="Y102" s="754"/>
      <c r="Z102" s="754"/>
    </row>
    <row r="103" spans="1:26" ht="15.75" customHeight="1">
      <c r="A103" s="754"/>
      <c r="B103" s="754"/>
      <c r="C103" s="754"/>
      <c r="D103" s="754"/>
      <c r="E103" s="754"/>
      <c r="F103" s="754"/>
      <c r="G103" s="754"/>
      <c r="H103" s="754"/>
      <c r="I103" s="754"/>
      <c r="J103" s="754"/>
      <c r="K103" s="754"/>
      <c r="L103" s="754"/>
      <c r="M103" s="754"/>
      <c r="N103" s="930"/>
      <c r="O103" s="754"/>
      <c r="P103" s="754"/>
      <c r="Q103" s="965"/>
      <c r="R103" s="966"/>
      <c r="S103" s="966"/>
      <c r="T103" s="754"/>
      <c r="U103" s="754"/>
      <c r="V103" s="754"/>
      <c r="W103" s="754"/>
      <c r="X103" s="754"/>
      <c r="Y103" s="754"/>
      <c r="Z103" s="754"/>
    </row>
    <row r="104" spans="1:26" ht="15.75" customHeight="1">
      <c r="A104" s="754"/>
      <c r="B104" s="754"/>
      <c r="C104" s="754"/>
      <c r="D104" s="754"/>
      <c r="E104" s="754"/>
      <c r="F104" s="754"/>
      <c r="G104" s="754"/>
      <c r="H104" s="754"/>
      <c r="I104" s="754"/>
      <c r="J104" s="754"/>
      <c r="K104" s="754"/>
      <c r="L104" s="754"/>
      <c r="M104" s="754"/>
      <c r="N104" s="930"/>
      <c r="O104" s="754"/>
      <c r="P104" s="754"/>
      <c r="Q104" s="965"/>
      <c r="R104" s="966"/>
      <c r="S104" s="966"/>
      <c r="T104" s="754"/>
      <c r="U104" s="754"/>
      <c r="V104" s="754"/>
      <c r="W104" s="754"/>
      <c r="X104" s="754"/>
      <c r="Y104" s="754"/>
      <c r="Z104" s="754"/>
    </row>
    <row r="105" spans="1:26" ht="15.75" customHeight="1">
      <c r="A105" s="754"/>
      <c r="B105" s="754"/>
      <c r="C105" s="754"/>
      <c r="D105" s="754"/>
      <c r="E105" s="754"/>
      <c r="F105" s="754"/>
      <c r="G105" s="754"/>
      <c r="H105" s="754"/>
      <c r="I105" s="754"/>
      <c r="J105" s="754"/>
      <c r="K105" s="754"/>
      <c r="L105" s="754"/>
      <c r="M105" s="754"/>
      <c r="N105" s="930"/>
      <c r="O105" s="754"/>
      <c r="P105" s="754"/>
      <c r="Q105" s="965"/>
      <c r="R105" s="966"/>
      <c r="S105" s="966"/>
      <c r="T105" s="754"/>
      <c r="U105" s="754"/>
      <c r="V105" s="754"/>
      <c r="W105" s="754"/>
      <c r="X105" s="754"/>
      <c r="Y105" s="754"/>
      <c r="Z105" s="754"/>
    </row>
    <row r="106" spans="1:26" ht="15.75" customHeight="1">
      <c r="A106" s="754"/>
      <c r="B106" s="754"/>
      <c r="C106" s="754"/>
      <c r="D106" s="754"/>
      <c r="E106" s="754"/>
      <c r="F106" s="754"/>
      <c r="G106" s="754"/>
      <c r="H106" s="754"/>
      <c r="I106" s="754"/>
      <c r="J106" s="754"/>
      <c r="K106" s="754"/>
      <c r="L106" s="754"/>
      <c r="M106" s="754"/>
      <c r="N106" s="930"/>
      <c r="O106" s="754"/>
      <c r="P106" s="754"/>
      <c r="Q106" s="965"/>
      <c r="R106" s="966"/>
      <c r="S106" s="966"/>
      <c r="T106" s="754"/>
      <c r="U106" s="754"/>
      <c r="V106" s="754"/>
      <c r="W106" s="754"/>
      <c r="X106" s="754"/>
      <c r="Y106" s="754"/>
      <c r="Z106" s="754"/>
    </row>
    <row r="107" spans="1:26" ht="15.75" customHeight="1">
      <c r="A107" s="754"/>
      <c r="B107" s="754"/>
      <c r="C107" s="754"/>
      <c r="D107" s="754"/>
      <c r="E107" s="754"/>
      <c r="F107" s="754"/>
      <c r="G107" s="754"/>
      <c r="H107" s="754"/>
      <c r="I107" s="754"/>
      <c r="J107" s="754"/>
      <c r="K107" s="754"/>
      <c r="L107" s="754"/>
      <c r="M107" s="754"/>
      <c r="N107" s="930"/>
      <c r="O107" s="754"/>
      <c r="P107" s="754"/>
      <c r="Q107" s="965"/>
      <c r="R107" s="966"/>
      <c r="S107" s="966"/>
      <c r="T107" s="754"/>
      <c r="U107" s="754"/>
      <c r="V107" s="754"/>
      <c r="W107" s="754"/>
      <c r="X107" s="754"/>
      <c r="Y107" s="754"/>
      <c r="Z107" s="754"/>
    </row>
    <row r="108" spans="1:26" ht="15.75" customHeight="1">
      <c r="A108" s="754"/>
      <c r="B108" s="754"/>
      <c r="C108" s="754"/>
      <c r="D108" s="754"/>
      <c r="E108" s="754"/>
      <c r="F108" s="754"/>
      <c r="G108" s="754"/>
      <c r="H108" s="754"/>
      <c r="I108" s="754"/>
      <c r="J108" s="754"/>
      <c r="K108" s="754"/>
      <c r="L108" s="754"/>
      <c r="M108" s="754"/>
      <c r="N108" s="930"/>
      <c r="O108" s="754"/>
      <c r="P108" s="754"/>
      <c r="Q108" s="965"/>
      <c r="R108" s="966"/>
      <c r="S108" s="966"/>
      <c r="T108" s="754"/>
      <c r="U108" s="754"/>
      <c r="V108" s="754"/>
      <c r="W108" s="754"/>
      <c r="X108" s="754"/>
      <c r="Y108" s="754"/>
      <c r="Z108" s="754"/>
    </row>
    <row r="109" spans="1:26" ht="15.75" customHeight="1">
      <c r="A109" s="754"/>
      <c r="B109" s="754"/>
      <c r="C109" s="754"/>
      <c r="D109" s="754"/>
      <c r="E109" s="754"/>
      <c r="F109" s="754"/>
      <c r="G109" s="754"/>
      <c r="H109" s="754"/>
      <c r="I109" s="754"/>
      <c r="J109" s="754"/>
      <c r="K109" s="754"/>
      <c r="L109" s="754"/>
      <c r="M109" s="754"/>
      <c r="N109" s="930"/>
      <c r="O109" s="754"/>
      <c r="P109" s="754"/>
      <c r="Q109" s="965"/>
      <c r="R109" s="966"/>
      <c r="S109" s="966"/>
      <c r="T109" s="754"/>
      <c r="U109" s="754"/>
      <c r="V109" s="754"/>
      <c r="W109" s="754"/>
      <c r="X109" s="754"/>
      <c r="Y109" s="754"/>
      <c r="Z109" s="754"/>
    </row>
    <row r="110" spans="1:26" ht="15.75" customHeight="1">
      <c r="A110" s="754"/>
      <c r="B110" s="754"/>
      <c r="C110" s="754"/>
      <c r="D110" s="754"/>
      <c r="E110" s="754"/>
      <c r="F110" s="754"/>
      <c r="G110" s="754"/>
      <c r="H110" s="754"/>
      <c r="I110" s="754"/>
      <c r="J110" s="754"/>
      <c r="K110" s="754"/>
      <c r="L110" s="754"/>
      <c r="M110" s="754"/>
      <c r="N110" s="930"/>
      <c r="O110" s="754"/>
      <c r="P110" s="754"/>
      <c r="Q110" s="965"/>
      <c r="R110" s="966"/>
      <c r="S110" s="966"/>
      <c r="T110" s="754"/>
      <c r="U110" s="754"/>
      <c r="V110" s="754"/>
      <c r="W110" s="754"/>
      <c r="X110" s="754"/>
      <c r="Y110" s="754"/>
      <c r="Z110" s="754"/>
    </row>
    <row r="111" spans="1:26" ht="15.75" customHeight="1">
      <c r="A111" s="754"/>
      <c r="B111" s="754"/>
      <c r="C111" s="754"/>
      <c r="D111" s="754"/>
      <c r="E111" s="754"/>
      <c r="F111" s="754"/>
      <c r="G111" s="754"/>
      <c r="H111" s="754"/>
      <c r="I111" s="754"/>
      <c r="J111" s="754"/>
      <c r="K111" s="754"/>
      <c r="L111" s="754"/>
      <c r="M111" s="754"/>
      <c r="N111" s="930"/>
      <c r="O111" s="754"/>
      <c r="P111" s="754"/>
      <c r="Q111" s="965"/>
      <c r="R111" s="966"/>
      <c r="S111" s="966"/>
      <c r="T111" s="754"/>
      <c r="U111" s="754"/>
      <c r="V111" s="754"/>
      <c r="W111" s="754"/>
      <c r="X111" s="754"/>
      <c r="Y111" s="754"/>
      <c r="Z111" s="754"/>
    </row>
    <row r="112" spans="1:26" ht="15.75" customHeight="1">
      <c r="A112" s="754"/>
      <c r="B112" s="754"/>
      <c r="C112" s="754"/>
      <c r="D112" s="754"/>
      <c r="E112" s="754"/>
      <c r="F112" s="754"/>
      <c r="G112" s="754"/>
      <c r="H112" s="754"/>
      <c r="I112" s="754"/>
      <c r="J112" s="754"/>
      <c r="K112" s="754"/>
      <c r="L112" s="754"/>
      <c r="M112" s="754"/>
      <c r="N112" s="930"/>
      <c r="O112" s="754"/>
      <c r="P112" s="754"/>
      <c r="Q112" s="965"/>
      <c r="R112" s="966"/>
      <c r="S112" s="966"/>
      <c r="T112" s="754"/>
      <c r="U112" s="754"/>
      <c r="V112" s="754"/>
      <c r="W112" s="754"/>
      <c r="X112" s="754"/>
      <c r="Y112" s="754"/>
      <c r="Z112" s="754"/>
    </row>
    <row r="113" spans="1:26" ht="15.75" customHeight="1">
      <c r="A113" s="754"/>
      <c r="B113" s="754"/>
      <c r="C113" s="754"/>
      <c r="D113" s="754"/>
      <c r="E113" s="754"/>
      <c r="F113" s="754"/>
      <c r="G113" s="754"/>
      <c r="H113" s="754"/>
      <c r="I113" s="754"/>
      <c r="J113" s="754"/>
      <c r="K113" s="754"/>
      <c r="L113" s="754"/>
      <c r="M113" s="754"/>
      <c r="N113" s="930"/>
      <c r="O113" s="754"/>
      <c r="P113" s="754"/>
      <c r="Q113" s="965"/>
      <c r="R113" s="966"/>
      <c r="S113" s="966"/>
      <c r="T113" s="754"/>
      <c r="U113" s="754"/>
      <c r="V113" s="754"/>
      <c r="W113" s="754"/>
      <c r="X113" s="754"/>
      <c r="Y113" s="754"/>
      <c r="Z113" s="754"/>
    </row>
    <row r="114" spans="1:26" ht="15.75" customHeight="1">
      <c r="A114" s="754"/>
      <c r="B114" s="754"/>
      <c r="C114" s="754"/>
      <c r="D114" s="754"/>
      <c r="E114" s="754"/>
      <c r="F114" s="754"/>
      <c r="G114" s="754"/>
      <c r="H114" s="754"/>
      <c r="I114" s="754"/>
      <c r="J114" s="754"/>
      <c r="K114" s="754"/>
      <c r="L114" s="754"/>
      <c r="M114" s="754"/>
      <c r="N114" s="930"/>
      <c r="O114" s="754"/>
      <c r="P114" s="754"/>
      <c r="Q114" s="965"/>
      <c r="R114" s="966"/>
      <c r="S114" s="966"/>
      <c r="T114" s="754"/>
      <c r="U114" s="754"/>
      <c r="V114" s="754"/>
      <c r="W114" s="754"/>
      <c r="X114" s="754"/>
      <c r="Y114" s="754"/>
      <c r="Z114" s="754"/>
    </row>
    <row r="115" spans="1:26" ht="15.75" customHeight="1">
      <c r="A115" s="754"/>
      <c r="B115" s="754"/>
      <c r="C115" s="754"/>
      <c r="D115" s="754"/>
      <c r="E115" s="754"/>
      <c r="F115" s="754"/>
      <c r="G115" s="754"/>
      <c r="H115" s="754"/>
      <c r="I115" s="754"/>
      <c r="J115" s="754"/>
      <c r="K115" s="754"/>
      <c r="L115" s="754"/>
      <c r="M115" s="754"/>
      <c r="N115" s="930"/>
      <c r="O115" s="754"/>
      <c r="P115" s="754"/>
      <c r="Q115" s="965"/>
      <c r="R115" s="966"/>
      <c r="S115" s="966"/>
      <c r="T115" s="754"/>
      <c r="U115" s="754"/>
      <c r="V115" s="754"/>
      <c r="W115" s="754"/>
      <c r="X115" s="754"/>
      <c r="Y115" s="754"/>
      <c r="Z115" s="754"/>
    </row>
    <row r="116" spans="1:26" ht="15.75" customHeight="1">
      <c r="A116" s="754"/>
      <c r="B116" s="754"/>
      <c r="C116" s="754"/>
      <c r="D116" s="754"/>
      <c r="E116" s="754"/>
      <c r="F116" s="754"/>
      <c r="G116" s="754"/>
      <c r="H116" s="754"/>
      <c r="I116" s="754"/>
      <c r="J116" s="754"/>
      <c r="K116" s="754"/>
      <c r="L116" s="754"/>
      <c r="M116" s="754"/>
      <c r="N116" s="930"/>
      <c r="O116" s="754"/>
      <c r="P116" s="754"/>
      <c r="Q116" s="965"/>
      <c r="R116" s="966"/>
      <c r="S116" s="966"/>
      <c r="T116" s="754"/>
      <c r="U116" s="754"/>
      <c r="V116" s="754"/>
      <c r="W116" s="754"/>
      <c r="X116" s="754"/>
      <c r="Y116" s="754"/>
      <c r="Z116" s="754"/>
    </row>
    <row r="117" spans="1:26" ht="15.75" customHeight="1">
      <c r="A117" s="754"/>
      <c r="B117" s="754"/>
      <c r="C117" s="754"/>
      <c r="D117" s="754"/>
      <c r="E117" s="754"/>
      <c r="F117" s="754"/>
      <c r="G117" s="754"/>
      <c r="H117" s="754"/>
      <c r="I117" s="754"/>
      <c r="J117" s="754"/>
      <c r="K117" s="754"/>
      <c r="L117" s="754"/>
      <c r="M117" s="754"/>
      <c r="N117" s="930"/>
      <c r="O117" s="754"/>
      <c r="P117" s="754"/>
      <c r="Q117" s="965"/>
      <c r="R117" s="966"/>
      <c r="S117" s="966"/>
      <c r="T117" s="754"/>
      <c r="U117" s="754"/>
      <c r="V117" s="754"/>
      <c r="W117" s="754"/>
      <c r="X117" s="754"/>
      <c r="Y117" s="754"/>
      <c r="Z117" s="754"/>
    </row>
    <row r="118" spans="1:26" ht="15.75" customHeight="1">
      <c r="A118" s="754"/>
      <c r="B118" s="754"/>
      <c r="C118" s="754"/>
      <c r="D118" s="754"/>
      <c r="E118" s="754"/>
      <c r="F118" s="754"/>
      <c r="G118" s="754"/>
      <c r="H118" s="754"/>
      <c r="I118" s="754"/>
      <c r="J118" s="754"/>
      <c r="K118" s="754"/>
      <c r="L118" s="754"/>
      <c r="M118" s="754"/>
      <c r="N118" s="930"/>
      <c r="O118" s="754"/>
      <c r="P118" s="754"/>
      <c r="Q118" s="965"/>
      <c r="R118" s="966"/>
      <c r="S118" s="966"/>
      <c r="T118" s="754"/>
      <c r="U118" s="754"/>
      <c r="V118" s="754"/>
      <c r="W118" s="754"/>
      <c r="X118" s="754"/>
      <c r="Y118" s="754"/>
      <c r="Z118" s="754"/>
    </row>
    <row r="119" spans="1:26" ht="15.75" customHeight="1">
      <c r="A119" s="754"/>
      <c r="B119" s="754"/>
      <c r="C119" s="754"/>
      <c r="D119" s="754"/>
      <c r="E119" s="754"/>
      <c r="F119" s="754"/>
      <c r="G119" s="754"/>
      <c r="H119" s="754"/>
      <c r="I119" s="754"/>
      <c r="J119" s="754"/>
      <c r="K119" s="754"/>
      <c r="L119" s="754"/>
      <c r="M119" s="754"/>
      <c r="N119" s="930"/>
      <c r="O119" s="754"/>
      <c r="P119" s="754"/>
      <c r="Q119" s="965"/>
      <c r="R119" s="966"/>
      <c r="S119" s="966"/>
      <c r="T119" s="754"/>
      <c r="U119" s="754"/>
      <c r="V119" s="754"/>
      <c r="W119" s="754"/>
      <c r="X119" s="754"/>
      <c r="Y119" s="754"/>
      <c r="Z119" s="754"/>
    </row>
    <row r="120" spans="1:26" ht="15.75" customHeight="1">
      <c r="A120" s="754"/>
      <c r="B120" s="754"/>
      <c r="C120" s="754"/>
      <c r="D120" s="754"/>
      <c r="E120" s="754"/>
      <c r="F120" s="754"/>
      <c r="G120" s="754"/>
      <c r="H120" s="754"/>
      <c r="I120" s="754"/>
      <c r="J120" s="754"/>
      <c r="K120" s="754"/>
      <c r="L120" s="754"/>
      <c r="M120" s="754"/>
      <c r="N120" s="930"/>
      <c r="O120" s="754"/>
      <c r="P120" s="754"/>
      <c r="Q120" s="965"/>
      <c r="R120" s="966"/>
      <c r="S120" s="966"/>
      <c r="T120" s="754"/>
      <c r="U120" s="754"/>
      <c r="V120" s="754"/>
      <c r="W120" s="754"/>
      <c r="X120" s="754"/>
      <c r="Y120" s="754"/>
      <c r="Z120" s="754"/>
    </row>
    <row r="121" spans="1:26" ht="15.75" customHeight="1">
      <c r="A121" s="754"/>
      <c r="B121" s="754"/>
      <c r="C121" s="754"/>
      <c r="D121" s="754"/>
      <c r="E121" s="754"/>
      <c r="F121" s="754"/>
      <c r="G121" s="754"/>
      <c r="H121" s="754"/>
      <c r="I121" s="754"/>
      <c r="J121" s="754"/>
      <c r="K121" s="754"/>
      <c r="L121" s="754"/>
      <c r="M121" s="754"/>
      <c r="N121" s="930"/>
      <c r="O121" s="754"/>
      <c r="P121" s="754"/>
      <c r="Q121" s="965"/>
      <c r="R121" s="966"/>
      <c r="S121" s="966"/>
      <c r="T121" s="754"/>
      <c r="U121" s="754"/>
      <c r="V121" s="754"/>
      <c r="W121" s="754"/>
      <c r="X121" s="754"/>
      <c r="Y121" s="754"/>
      <c r="Z121" s="754"/>
    </row>
    <row r="122" spans="1:26" ht="15.75" customHeight="1">
      <c r="A122" s="754"/>
      <c r="B122" s="754"/>
      <c r="C122" s="754"/>
      <c r="D122" s="754"/>
      <c r="E122" s="754"/>
      <c r="F122" s="754"/>
      <c r="G122" s="754"/>
      <c r="H122" s="754"/>
      <c r="I122" s="754"/>
      <c r="J122" s="754"/>
      <c r="K122" s="754"/>
      <c r="L122" s="754"/>
      <c r="M122" s="754"/>
      <c r="N122" s="930"/>
      <c r="O122" s="754"/>
      <c r="P122" s="754"/>
      <c r="Q122" s="965"/>
      <c r="R122" s="966"/>
      <c r="S122" s="966"/>
      <c r="T122" s="754"/>
      <c r="U122" s="754"/>
      <c r="V122" s="754"/>
      <c r="W122" s="754"/>
      <c r="X122" s="754"/>
      <c r="Y122" s="754"/>
      <c r="Z122" s="754"/>
    </row>
    <row r="123" spans="1:26" ht="15.75" customHeight="1">
      <c r="A123" s="754"/>
      <c r="B123" s="754"/>
      <c r="C123" s="754"/>
      <c r="D123" s="754"/>
      <c r="E123" s="754"/>
      <c r="F123" s="754"/>
      <c r="G123" s="754"/>
      <c r="H123" s="754"/>
      <c r="I123" s="754"/>
      <c r="J123" s="754"/>
      <c r="K123" s="754"/>
      <c r="L123" s="754"/>
      <c r="M123" s="754"/>
      <c r="N123" s="930"/>
      <c r="O123" s="754"/>
      <c r="P123" s="754"/>
      <c r="Q123" s="965"/>
      <c r="R123" s="966"/>
      <c r="S123" s="966"/>
      <c r="T123" s="754"/>
      <c r="U123" s="754"/>
      <c r="V123" s="754"/>
      <c r="W123" s="754"/>
      <c r="X123" s="754"/>
      <c r="Y123" s="754"/>
      <c r="Z123" s="754"/>
    </row>
    <row r="124" spans="1:26" ht="15.75" customHeight="1">
      <c r="A124" s="754"/>
      <c r="B124" s="754"/>
      <c r="C124" s="754"/>
      <c r="D124" s="754"/>
      <c r="E124" s="754"/>
      <c r="F124" s="754"/>
      <c r="G124" s="754"/>
      <c r="H124" s="754"/>
      <c r="I124" s="754"/>
      <c r="J124" s="754"/>
      <c r="K124" s="754"/>
      <c r="L124" s="754"/>
      <c r="M124" s="754"/>
      <c r="N124" s="930"/>
      <c r="O124" s="754"/>
      <c r="P124" s="754"/>
      <c r="Q124" s="965"/>
      <c r="R124" s="966"/>
      <c r="S124" s="966"/>
      <c r="T124" s="754"/>
      <c r="U124" s="754"/>
      <c r="V124" s="754"/>
      <c r="W124" s="754"/>
      <c r="X124" s="754"/>
      <c r="Y124" s="754"/>
      <c r="Z124" s="754"/>
    </row>
    <row r="125" spans="1:26" ht="15.75" customHeight="1">
      <c r="A125" s="754"/>
      <c r="B125" s="754"/>
      <c r="C125" s="754"/>
      <c r="D125" s="754"/>
      <c r="E125" s="754"/>
      <c r="F125" s="754"/>
      <c r="G125" s="754"/>
      <c r="H125" s="754"/>
      <c r="I125" s="754"/>
      <c r="J125" s="754"/>
      <c r="K125" s="754"/>
      <c r="L125" s="754"/>
      <c r="M125" s="754"/>
      <c r="N125" s="930"/>
      <c r="O125" s="754"/>
      <c r="P125" s="754"/>
      <c r="Q125" s="965"/>
      <c r="R125" s="966"/>
      <c r="S125" s="966"/>
      <c r="T125" s="754"/>
      <c r="U125" s="754"/>
      <c r="V125" s="754"/>
      <c r="W125" s="754"/>
      <c r="X125" s="754"/>
      <c r="Y125" s="754"/>
      <c r="Z125" s="754"/>
    </row>
    <row r="126" spans="1:26" ht="15.75" customHeight="1">
      <c r="A126" s="754"/>
      <c r="B126" s="754"/>
      <c r="C126" s="754"/>
      <c r="D126" s="754"/>
      <c r="E126" s="754"/>
      <c r="F126" s="754"/>
      <c r="G126" s="754"/>
      <c r="H126" s="754"/>
      <c r="I126" s="754"/>
      <c r="J126" s="754"/>
      <c r="K126" s="754"/>
      <c r="L126" s="754"/>
      <c r="M126" s="754"/>
      <c r="N126" s="930"/>
      <c r="O126" s="754"/>
      <c r="P126" s="754"/>
      <c r="Q126" s="965"/>
      <c r="R126" s="966"/>
      <c r="S126" s="966"/>
      <c r="T126" s="754"/>
      <c r="U126" s="754"/>
      <c r="V126" s="754"/>
      <c r="W126" s="754"/>
      <c r="X126" s="754"/>
      <c r="Y126" s="754"/>
      <c r="Z126" s="754"/>
    </row>
    <row r="127" spans="1:26" ht="15.75" customHeight="1">
      <c r="A127" s="754"/>
      <c r="B127" s="754"/>
      <c r="C127" s="754"/>
      <c r="D127" s="754"/>
      <c r="E127" s="754"/>
      <c r="F127" s="754"/>
      <c r="G127" s="754"/>
      <c r="H127" s="754"/>
      <c r="I127" s="754"/>
      <c r="J127" s="754"/>
      <c r="K127" s="754"/>
      <c r="L127" s="754"/>
      <c r="M127" s="754"/>
      <c r="N127" s="930"/>
      <c r="O127" s="754"/>
      <c r="P127" s="754"/>
      <c r="Q127" s="965"/>
      <c r="R127" s="966"/>
      <c r="S127" s="966"/>
      <c r="T127" s="754"/>
      <c r="U127" s="754"/>
      <c r="V127" s="754"/>
      <c r="W127" s="754"/>
      <c r="X127" s="754"/>
      <c r="Y127" s="754"/>
      <c r="Z127" s="754"/>
    </row>
    <row r="128" spans="1:26" ht="15.75" customHeight="1">
      <c r="A128" s="754"/>
      <c r="B128" s="754"/>
      <c r="C128" s="754"/>
      <c r="D128" s="754"/>
      <c r="E128" s="754"/>
      <c r="F128" s="754"/>
      <c r="G128" s="754"/>
      <c r="H128" s="754"/>
      <c r="I128" s="754"/>
      <c r="J128" s="754"/>
      <c r="K128" s="754"/>
      <c r="L128" s="754"/>
      <c r="M128" s="754"/>
      <c r="N128" s="930"/>
      <c r="O128" s="754"/>
      <c r="P128" s="754"/>
      <c r="Q128" s="965"/>
      <c r="R128" s="966"/>
      <c r="S128" s="966"/>
      <c r="T128" s="754"/>
      <c r="U128" s="754"/>
      <c r="V128" s="754"/>
      <c r="W128" s="754"/>
      <c r="X128" s="754"/>
      <c r="Y128" s="754"/>
      <c r="Z128" s="754"/>
    </row>
    <row r="129" spans="1:26" ht="15.75" customHeight="1">
      <c r="A129" s="754"/>
      <c r="B129" s="754"/>
      <c r="C129" s="754"/>
      <c r="D129" s="754"/>
      <c r="E129" s="754"/>
      <c r="F129" s="754"/>
      <c r="G129" s="754"/>
      <c r="H129" s="754"/>
      <c r="I129" s="754"/>
      <c r="J129" s="754"/>
      <c r="K129" s="754"/>
      <c r="L129" s="754"/>
      <c r="M129" s="754"/>
      <c r="N129" s="930"/>
      <c r="O129" s="754"/>
      <c r="P129" s="754"/>
      <c r="Q129" s="965"/>
      <c r="R129" s="966"/>
      <c r="S129" s="966"/>
      <c r="T129" s="754"/>
      <c r="U129" s="754"/>
      <c r="V129" s="754"/>
      <c r="W129" s="754"/>
      <c r="X129" s="754"/>
      <c r="Y129" s="754"/>
      <c r="Z129" s="754"/>
    </row>
    <row r="130" spans="1:26" ht="15.75" customHeight="1">
      <c r="A130" s="754"/>
      <c r="B130" s="754"/>
      <c r="C130" s="754"/>
      <c r="D130" s="754"/>
      <c r="E130" s="754"/>
      <c r="F130" s="754"/>
      <c r="G130" s="754"/>
      <c r="H130" s="754"/>
      <c r="I130" s="754"/>
      <c r="J130" s="754"/>
      <c r="K130" s="754"/>
      <c r="L130" s="754"/>
      <c r="M130" s="754"/>
      <c r="N130" s="930"/>
      <c r="O130" s="754"/>
      <c r="P130" s="754"/>
      <c r="Q130" s="965"/>
      <c r="R130" s="966"/>
      <c r="S130" s="966"/>
      <c r="T130" s="754"/>
      <c r="U130" s="754"/>
      <c r="V130" s="754"/>
      <c r="W130" s="754"/>
      <c r="X130" s="754"/>
      <c r="Y130" s="754"/>
      <c r="Z130" s="754"/>
    </row>
    <row r="131" spans="1:26" ht="15.75" customHeight="1">
      <c r="A131" s="754"/>
      <c r="B131" s="754"/>
      <c r="C131" s="754"/>
      <c r="D131" s="754"/>
      <c r="E131" s="754"/>
      <c r="F131" s="754"/>
      <c r="G131" s="754"/>
      <c r="H131" s="754"/>
      <c r="I131" s="754"/>
      <c r="J131" s="754"/>
      <c r="K131" s="754"/>
      <c r="L131" s="754"/>
      <c r="M131" s="754"/>
      <c r="N131" s="930"/>
      <c r="O131" s="754"/>
      <c r="P131" s="754"/>
      <c r="Q131" s="965"/>
      <c r="R131" s="966"/>
      <c r="S131" s="966"/>
      <c r="T131" s="754"/>
      <c r="U131" s="754"/>
      <c r="V131" s="754"/>
      <c r="W131" s="754"/>
      <c r="X131" s="754"/>
      <c r="Y131" s="754"/>
      <c r="Z131" s="754"/>
    </row>
    <row r="132" spans="1:26" ht="15.75" customHeight="1">
      <c r="A132" s="754"/>
      <c r="B132" s="754"/>
      <c r="C132" s="754"/>
      <c r="D132" s="754"/>
      <c r="E132" s="754"/>
      <c r="F132" s="754"/>
      <c r="G132" s="754"/>
      <c r="H132" s="754"/>
      <c r="I132" s="754"/>
      <c r="J132" s="754"/>
      <c r="K132" s="754"/>
      <c r="L132" s="754"/>
      <c r="M132" s="754"/>
      <c r="N132" s="930"/>
      <c r="O132" s="754"/>
      <c r="P132" s="754"/>
      <c r="Q132" s="965"/>
      <c r="R132" s="966"/>
      <c r="S132" s="966"/>
      <c r="T132" s="754"/>
      <c r="U132" s="754"/>
      <c r="V132" s="754"/>
      <c r="W132" s="754"/>
      <c r="X132" s="754"/>
      <c r="Y132" s="754"/>
      <c r="Z132" s="754"/>
    </row>
    <row r="133" spans="1:26" ht="15.75" customHeight="1">
      <c r="A133" s="754"/>
      <c r="B133" s="754"/>
      <c r="C133" s="754"/>
      <c r="D133" s="754"/>
      <c r="E133" s="754"/>
      <c r="F133" s="754"/>
      <c r="G133" s="754"/>
      <c r="H133" s="754"/>
      <c r="I133" s="754"/>
      <c r="J133" s="754"/>
      <c r="K133" s="754"/>
      <c r="L133" s="754"/>
      <c r="M133" s="754"/>
      <c r="N133" s="930"/>
      <c r="O133" s="754"/>
      <c r="P133" s="754"/>
      <c r="Q133" s="965"/>
      <c r="R133" s="966"/>
      <c r="S133" s="966"/>
      <c r="T133" s="754"/>
      <c r="U133" s="754"/>
      <c r="V133" s="754"/>
      <c r="W133" s="754"/>
      <c r="X133" s="754"/>
      <c r="Y133" s="754"/>
      <c r="Z133" s="754"/>
    </row>
    <row r="134" spans="1:26" ht="15.75" customHeight="1">
      <c r="A134" s="754"/>
      <c r="B134" s="754"/>
      <c r="C134" s="754"/>
      <c r="D134" s="754"/>
      <c r="E134" s="754"/>
      <c r="F134" s="754"/>
      <c r="G134" s="754"/>
      <c r="H134" s="754"/>
      <c r="I134" s="754"/>
      <c r="J134" s="754"/>
      <c r="K134" s="754"/>
      <c r="L134" s="754"/>
      <c r="M134" s="754"/>
      <c r="N134" s="930"/>
      <c r="O134" s="754"/>
      <c r="P134" s="754"/>
      <c r="Q134" s="965"/>
      <c r="R134" s="966"/>
      <c r="S134" s="966"/>
      <c r="T134" s="754"/>
      <c r="U134" s="754"/>
      <c r="V134" s="754"/>
      <c r="W134" s="754"/>
      <c r="X134" s="754"/>
      <c r="Y134" s="754"/>
      <c r="Z134" s="754"/>
    </row>
    <row r="135" spans="1:26" ht="15.75" customHeight="1">
      <c r="A135" s="754"/>
      <c r="B135" s="754"/>
      <c r="C135" s="754"/>
      <c r="D135" s="754"/>
      <c r="E135" s="754"/>
      <c r="F135" s="754"/>
      <c r="G135" s="754"/>
      <c r="H135" s="754"/>
      <c r="I135" s="754"/>
      <c r="J135" s="754"/>
      <c r="K135" s="754"/>
      <c r="L135" s="754"/>
      <c r="M135" s="754"/>
      <c r="N135" s="930"/>
      <c r="O135" s="754"/>
      <c r="P135" s="754"/>
      <c r="Q135" s="965"/>
      <c r="R135" s="966"/>
      <c r="S135" s="966"/>
      <c r="T135" s="754"/>
      <c r="U135" s="754"/>
      <c r="V135" s="754"/>
      <c r="W135" s="754"/>
      <c r="X135" s="754"/>
      <c r="Y135" s="754"/>
      <c r="Z135" s="754"/>
    </row>
    <row r="136" spans="1:26" ht="15.75" customHeight="1">
      <c r="A136" s="754"/>
      <c r="B136" s="754"/>
      <c r="C136" s="754"/>
      <c r="D136" s="754"/>
      <c r="E136" s="754"/>
      <c r="F136" s="754"/>
      <c r="G136" s="754"/>
      <c r="H136" s="754"/>
      <c r="I136" s="754"/>
      <c r="J136" s="754"/>
      <c r="K136" s="754"/>
      <c r="L136" s="754"/>
      <c r="M136" s="754"/>
      <c r="N136" s="930"/>
      <c r="O136" s="754"/>
      <c r="P136" s="754"/>
      <c r="Q136" s="965"/>
      <c r="R136" s="966"/>
      <c r="S136" s="966"/>
      <c r="T136" s="754"/>
      <c r="U136" s="754"/>
      <c r="V136" s="754"/>
      <c r="W136" s="754"/>
      <c r="X136" s="754"/>
      <c r="Y136" s="754"/>
      <c r="Z136" s="754"/>
    </row>
    <row r="137" spans="1:26" ht="15.75" customHeight="1">
      <c r="A137" s="754"/>
      <c r="B137" s="754"/>
      <c r="C137" s="754"/>
      <c r="D137" s="754"/>
      <c r="E137" s="754"/>
      <c r="F137" s="754"/>
      <c r="G137" s="754"/>
      <c r="H137" s="754"/>
      <c r="I137" s="754"/>
      <c r="J137" s="754"/>
      <c r="K137" s="754"/>
      <c r="L137" s="754"/>
      <c r="M137" s="754"/>
      <c r="N137" s="930"/>
      <c r="O137" s="754"/>
      <c r="P137" s="754"/>
      <c r="Q137" s="965"/>
      <c r="R137" s="966"/>
      <c r="S137" s="966"/>
      <c r="T137" s="754"/>
      <c r="U137" s="754"/>
      <c r="V137" s="754"/>
      <c r="W137" s="754"/>
      <c r="X137" s="754"/>
      <c r="Y137" s="754"/>
      <c r="Z137" s="754"/>
    </row>
    <row r="138" spans="1:26" ht="15.75" customHeight="1">
      <c r="A138" s="754"/>
      <c r="B138" s="754"/>
      <c r="C138" s="754"/>
      <c r="D138" s="754"/>
      <c r="E138" s="754"/>
      <c r="F138" s="754"/>
      <c r="G138" s="754"/>
      <c r="H138" s="754"/>
      <c r="I138" s="754"/>
      <c r="J138" s="754"/>
      <c r="K138" s="754"/>
      <c r="L138" s="754"/>
      <c r="M138" s="754"/>
      <c r="N138" s="930"/>
      <c r="O138" s="754"/>
      <c r="P138" s="754"/>
      <c r="Q138" s="965"/>
      <c r="R138" s="966"/>
      <c r="S138" s="966"/>
      <c r="T138" s="754"/>
      <c r="U138" s="754"/>
      <c r="V138" s="754"/>
      <c r="W138" s="754"/>
      <c r="X138" s="754"/>
      <c r="Y138" s="754"/>
      <c r="Z138" s="754"/>
    </row>
    <row r="139" spans="1:26" ht="15.75" customHeight="1">
      <c r="A139" s="754"/>
      <c r="B139" s="754"/>
      <c r="C139" s="754"/>
      <c r="D139" s="754"/>
      <c r="E139" s="754"/>
      <c r="F139" s="754"/>
      <c r="G139" s="754"/>
      <c r="H139" s="754"/>
      <c r="I139" s="754"/>
      <c r="J139" s="754"/>
      <c r="K139" s="754"/>
      <c r="L139" s="754"/>
      <c r="M139" s="754"/>
      <c r="N139" s="930"/>
      <c r="O139" s="754"/>
      <c r="P139" s="754"/>
      <c r="Q139" s="965"/>
      <c r="R139" s="966"/>
      <c r="S139" s="966"/>
      <c r="T139" s="754"/>
      <c r="U139" s="754"/>
      <c r="V139" s="754"/>
      <c r="W139" s="754"/>
      <c r="X139" s="754"/>
      <c r="Y139" s="754"/>
      <c r="Z139" s="754"/>
    </row>
    <row r="140" spans="1:26" ht="15.75" customHeight="1">
      <c r="A140" s="754"/>
      <c r="B140" s="754"/>
      <c r="C140" s="754"/>
      <c r="D140" s="754"/>
      <c r="E140" s="754"/>
      <c r="F140" s="754"/>
      <c r="G140" s="754"/>
      <c r="H140" s="754"/>
      <c r="I140" s="754"/>
      <c r="J140" s="754"/>
      <c r="K140" s="754"/>
      <c r="L140" s="754"/>
      <c r="M140" s="754"/>
      <c r="N140" s="930"/>
      <c r="O140" s="754"/>
      <c r="P140" s="754"/>
      <c r="Q140" s="965"/>
      <c r="R140" s="966"/>
      <c r="S140" s="966"/>
      <c r="T140" s="754"/>
      <c r="U140" s="754"/>
      <c r="V140" s="754"/>
      <c r="W140" s="754"/>
      <c r="X140" s="754"/>
      <c r="Y140" s="754"/>
      <c r="Z140" s="754"/>
    </row>
    <row r="141" spans="1:26" ht="15.75" customHeight="1">
      <c r="A141" s="754"/>
      <c r="B141" s="754"/>
      <c r="C141" s="754"/>
      <c r="D141" s="754"/>
      <c r="E141" s="754"/>
      <c r="F141" s="754"/>
      <c r="G141" s="754"/>
      <c r="H141" s="754"/>
      <c r="I141" s="754"/>
      <c r="J141" s="754"/>
      <c r="K141" s="754"/>
      <c r="L141" s="754"/>
      <c r="M141" s="754"/>
      <c r="N141" s="930"/>
      <c r="O141" s="754"/>
      <c r="P141" s="754"/>
      <c r="Q141" s="965"/>
      <c r="R141" s="966"/>
      <c r="S141" s="966"/>
      <c r="T141" s="754"/>
      <c r="U141" s="754"/>
      <c r="V141" s="754"/>
      <c r="W141" s="754"/>
      <c r="X141" s="754"/>
      <c r="Y141" s="754"/>
      <c r="Z141" s="754"/>
    </row>
    <row r="142" spans="1:26" ht="15.75" customHeight="1">
      <c r="A142" s="754"/>
      <c r="B142" s="754"/>
      <c r="C142" s="754"/>
      <c r="D142" s="754"/>
      <c r="E142" s="754"/>
      <c r="F142" s="754"/>
      <c r="G142" s="754"/>
      <c r="H142" s="754"/>
      <c r="I142" s="754"/>
      <c r="J142" s="754"/>
      <c r="K142" s="754"/>
      <c r="L142" s="754"/>
      <c r="M142" s="754"/>
      <c r="N142" s="930"/>
      <c r="O142" s="754"/>
      <c r="P142" s="754"/>
      <c r="Q142" s="965"/>
      <c r="R142" s="966"/>
      <c r="S142" s="966"/>
      <c r="T142" s="754"/>
      <c r="U142" s="754"/>
      <c r="V142" s="754"/>
      <c r="W142" s="754"/>
      <c r="X142" s="754"/>
      <c r="Y142" s="754"/>
      <c r="Z142" s="754"/>
    </row>
    <row r="143" spans="1:26" ht="15.75" customHeight="1">
      <c r="A143" s="754"/>
      <c r="B143" s="754"/>
      <c r="C143" s="754"/>
      <c r="D143" s="754"/>
      <c r="E143" s="754"/>
      <c r="F143" s="754"/>
      <c r="G143" s="754"/>
      <c r="H143" s="754"/>
      <c r="I143" s="754"/>
      <c r="J143" s="754"/>
      <c r="K143" s="754"/>
      <c r="L143" s="754"/>
      <c r="M143" s="754"/>
      <c r="N143" s="930"/>
      <c r="O143" s="754"/>
      <c r="P143" s="754"/>
      <c r="Q143" s="965"/>
      <c r="R143" s="966"/>
      <c r="S143" s="966"/>
      <c r="T143" s="754"/>
      <c r="U143" s="754"/>
      <c r="V143" s="754"/>
      <c r="W143" s="754"/>
      <c r="X143" s="754"/>
      <c r="Y143" s="754"/>
      <c r="Z143" s="754"/>
    </row>
    <row r="144" spans="1:26" ht="15.75" customHeight="1">
      <c r="A144" s="754"/>
      <c r="B144" s="754"/>
      <c r="C144" s="754"/>
      <c r="D144" s="754"/>
      <c r="E144" s="754"/>
      <c r="F144" s="754"/>
      <c r="G144" s="754"/>
      <c r="H144" s="754"/>
      <c r="I144" s="754"/>
      <c r="J144" s="754"/>
      <c r="K144" s="754"/>
      <c r="L144" s="754"/>
      <c r="M144" s="754"/>
      <c r="N144" s="930"/>
      <c r="O144" s="754"/>
      <c r="P144" s="754"/>
      <c r="Q144" s="965"/>
      <c r="R144" s="966"/>
      <c r="S144" s="966"/>
      <c r="T144" s="754"/>
      <c r="U144" s="754"/>
      <c r="V144" s="754"/>
      <c r="W144" s="754"/>
      <c r="X144" s="754"/>
      <c r="Y144" s="754"/>
      <c r="Z144" s="754"/>
    </row>
    <row r="145" spans="1:26" ht="15.75" customHeight="1">
      <c r="A145" s="754"/>
      <c r="B145" s="754"/>
      <c r="C145" s="754"/>
      <c r="D145" s="754"/>
      <c r="E145" s="754"/>
      <c r="F145" s="754"/>
      <c r="G145" s="754"/>
      <c r="H145" s="754"/>
      <c r="I145" s="754"/>
      <c r="J145" s="754"/>
      <c r="K145" s="754"/>
      <c r="L145" s="754"/>
      <c r="M145" s="754"/>
      <c r="N145" s="930"/>
      <c r="O145" s="754"/>
      <c r="P145" s="754"/>
      <c r="Q145" s="965"/>
      <c r="R145" s="966"/>
      <c r="S145" s="966"/>
      <c r="T145" s="754"/>
      <c r="U145" s="754"/>
      <c r="V145" s="754"/>
      <c r="W145" s="754"/>
      <c r="X145" s="754"/>
      <c r="Y145" s="754"/>
      <c r="Z145" s="754"/>
    </row>
    <row r="146" spans="1:26" ht="15.75" customHeight="1">
      <c r="A146" s="754"/>
      <c r="B146" s="754"/>
      <c r="C146" s="754"/>
      <c r="D146" s="754"/>
      <c r="E146" s="754"/>
      <c r="F146" s="754"/>
      <c r="G146" s="754"/>
      <c r="H146" s="754"/>
      <c r="I146" s="754"/>
      <c r="J146" s="754"/>
      <c r="K146" s="754"/>
      <c r="L146" s="754"/>
      <c r="M146" s="754"/>
      <c r="N146" s="930"/>
      <c r="O146" s="754"/>
      <c r="P146" s="754"/>
      <c r="Q146" s="965"/>
      <c r="R146" s="966"/>
      <c r="S146" s="966"/>
      <c r="T146" s="754"/>
      <c r="U146" s="754"/>
      <c r="V146" s="754"/>
      <c r="W146" s="754"/>
      <c r="X146" s="754"/>
      <c r="Y146" s="754"/>
      <c r="Z146" s="754"/>
    </row>
    <row r="147" spans="1:26" ht="15.75" customHeight="1">
      <c r="A147" s="754"/>
      <c r="B147" s="754"/>
      <c r="C147" s="754"/>
      <c r="D147" s="754"/>
      <c r="E147" s="754"/>
      <c r="F147" s="754"/>
      <c r="G147" s="754"/>
      <c r="H147" s="754"/>
      <c r="I147" s="754"/>
      <c r="J147" s="754"/>
      <c r="K147" s="754"/>
      <c r="L147" s="754"/>
      <c r="M147" s="754"/>
      <c r="N147" s="930"/>
      <c r="O147" s="754"/>
      <c r="P147" s="754"/>
      <c r="Q147" s="965"/>
      <c r="R147" s="966"/>
      <c r="S147" s="966"/>
      <c r="T147" s="754"/>
      <c r="U147" s="754"/>
      <c r="V147" s="754"/>
      <c r="W147" s="754"/>
      <c r="X147" s="754"/>
      <c r="Y147" s="754"/>
      <c r="Z147" s="754"/>
    </row>
    <row r="148" spans="1:26" ht="15.75" customHeight="1">
      <c r="A148" s="754"/>
      <c r="B148" s="754"/>
      <c r="C148" s="754"/>
      <c r="D148" s="754"/>
      <c r="E148" s="754"/>
      <c r="F148" s="754"/>
      <c r="G148" s="754"/>
      <c r="H148" s="754"/>
      <c r="I148" s="754"/>
      <c r="J148" s="754"/>
      <c r="K148" s="754"/>
      <c r="L148" s="754"/>
      <c r="M148" s="754"/>
      <c r="N148" s="930"/>
      <c r="O148" s="754"/>
      <c r="P148" s="754"/>
      <c r="Q148" s="965"/>
      <c r="R148" s="966"/>
      <c r="S148" s="966"/>
      <c r="T148" s="754"/>
      <c r="U148" s="754"/>
      <c r="V148" s="754"/>
      <c r="W148" s="754"/>
      <c r="X148" s="754"/>
      <c r="Y148" s="754"/>
      <c r="Z148" s="754"/>
    </row>
    <row r="149" spans="1:26" ht="15.75" customHeight="1">
      <c r="A149" s="754"/>
      <c r="B149" s="754"/>
      <c r="C149" s="754"/>
      <c r="D149" s="754"/>
      <c r="E149" s="754"/>
      <c r="F149" s="754"/>
      <c r="G149" s="754"/>
      <c r="H149" s="754"/>
      <c r="I149" s="754"/>
      <c r="J149" s="754"/>
      <c r="K149" s="754"/>
      <c r="L149" s="754"/>
      <c r="M149" s="754"/>
      <c r="N149" s="930"/>
      <c r="O149" s="754"/>
      <c r="P149" s="754"/>
      <c r="Q149" s="965"/>
      <c r="R149" s="966"/>
      <c r="S149" s="966"/>
      <c r="T149" s="754"/>
      <c r="U149" s="754"/>
      <c r="V149" s="754"/>
      <c r="W149" s="754"/>
      <c r="X149" s="754"/>
      <c r="Y149" s="754"/>
      <c r="Z149" s="754"/>
    </row>
    <row r="150" spans="1:26" ht="15.75" customHeight="1">
      <c r="A150" s="754"/>
      <c r="B150" s="754"/>
      <c r="C150" s="754"/>
      <c r="D150" s="754"/>
      <c r="E150" s="754"/>
      <c r="F150" s="754"/>
      <c r="G150" s="754"/>
      <c r="H150" s="754"/>
      <c r="I150" s="754"/>
      <c r="J150" s="754"/>
      <c r="K150" s="754"/>
      <c r="L150" s="754"/>
      <c r="M150" s="754"/>
      <c r="N150" s="930"/>
      <c r="O150" s="754"/>
      <c r="P150" s="754"/>
      <c r="Q150" s="965"/>
      <c r="R150" s="966"/>
      <c r="S150" s="966"/>
      <c r="T150" s="754"/>
      <c r="U150" s="754"/>
      <c r="V150" s="754"/>
      <c r="W150" s="754"/>
      <c r="X150" s="754"/>
      <c r="Y150" s="754"/>
      <c r="Z150" s="754"/>
    </row>
    <row r="151" spans="1:26" ht="15.75" customHeight="1">
      <c r="A151" s="754"/>
      <c r="B151" s="754"/>
      <c r="C151" s="754"/>
      <c r="D151" s="754"/>
      <c r="E151" s="754"/>
      <c r="F151" s="754"/>
      <c r="G151" s="754"/>
      <c r="H151" s="754"/>
      <c r="I151" s="754"/>
      <c r="J151" s="754"/>
      <c r="K151" s="754"/>
      <c r="L151" s="754"/>
      <c r="M151" s="754"/>
      <c r="N151" s="930"/>
      <c r="O151" s="754"/>
      <c r="P151" s="754"/>
      <c r="Q151" s="965"/>
      <c r="R151" s="966"/>
      <c r="S151" s="966"/>
      <c r="T151" s="754"/>
      <c r="U151" s="754"/>
      <c r="V151" s="754"/>
      <c r="W151" s="754"/>
      <c r="X151" s="754"/>
      <c r="Y151" s="754"/>
      <c r="Z151" s="754"/>
    </row>
    <row r="152" spans="1:26" ht="15.75" customHeight="1">
      <c r="A152" s="754"/>
      <c r="B152" s="754"/>
      <c r="C152" s="754"/>
      <c r="D152" s="754"/>
      <c r="E152" s="754"/>
      <c r="F152" s="754"/>
      <c r="G152" s="754"/>
      <c r="H152" s="754"/>
      <c r="I152" s="754"/>
      <c r="J152" s="754"/>
      <c r="K152" s="754"/>
      <c r="L152" s="754"/>
      <c r="M152" s="754"/>
      <c r="N152" s="930"/>
      <c r="O152" s="754"/>
      <c r="P152" s="754"/>
      <c r="Q152" s="965"/>
      <c r="R152" s="966"/>
      <c r="S152" s="966"/>
      <c r="T152" s="754"/>
      <c r="U152" s="754"/>
      <c r="V152" s="754"/>
      <c r="W152" s="754"/>
      <c r="X152" s="754"/>
      <c r="Y152" s="754"/>
      <c r="Z152" s="754"/>
    </row>
    <row r="153" spans="1:26" ht="15.75" customHeight="1">
      <c r="A153" s="754"/>
      <c r="B153" s="754"/>
      <c r="C153" s="754"/>
      <c r="D153" s="754"/>
      <c r="E153" s="754"/>
      <c r="F153" s="754"/>
      <c r="G153" s="754"/>
      <c r="H153" s="754"/>
      <c r="I153" s="754"/>
      <c r="J153" s="754"/>
      <c r="K153" s="754"/>
      <c r="L153" s="754"/>
      <c r="M153" s="754"/>
      <c r="N153" s="930"/>
      <c r="O153" s="754"/>
      <c r="P153" s="754"/>
      <c r="Q153" s="965"/>
      <c r="R153" s="966"/>
      <c r="S153" s="966"/>
      <c r="T153" s="754"/>
      <c r="U153" s="754"/>
      <c r="V153" s="754"/>
      <c r="W153" s="754"/>
      <c r="X153" s="754"/>
      <c r="Y153" s="754"/>
      <c r="Z153" s="754"/>
    </row>
    <row r="154" spans="1:26" ht="15.75" customHeight="1">
      <c r="A154" s="754"/>
      <c r="B154" s="754"/>
      <c r="C154" s="754"/>
      <c r="D154" s="754"/>
      <c r="E154" s="754"/>
      <c r="F154" s="754"/>
      <c r="G154" s="754"/>
      <c r="H154" s="754"/>
      <c r="I154" s="754"/>
      <c r="J154" s="754"/>
      <c r="K154" s="754"/>
      <c r="L154" s="754"/>
      <c r="M154" s="754"/>
      <c r="N154" s="930"/>
      <c r="O154" s="754"/>
      <c r="P154" s="754"/>
      <c r="Q154" s="965"/>
      <c r="R154" s="966"/>
      <c r="S154" s="966"/>
      <c r="T154" s="754"/>
      <c r="U154" s="754"/>
      <c r="V154" s="754"/>
      <c r="W154" s="754"/>
      <c r="X154" s="754"/>
      <c r="Y154" s="754"/>
      <c r="Z154" s="754"/>
    </row>
    <row r="155" spans="1:26" ht="15.75" customHeight="1">
      <c r="A155" s="754"/>
      <c r="B155" s="754"/>
      <c r="C155" s="754"/>
      <c r="D155" s="754"/>
      <c r="E155" s="754"/>
      <c r="F155" s="754"/>
      <c r="G155" s="754"/>
      <c r="H155" s="754"/>
      <c r="I155" s="754"/>
      <c r="J155" s="754"/>
      <c r="K155" s="754"/>
      <c r="L155" s="754"/>
      <c r="M155" s="754"/>
      <c r="N155" s="930"/>
      <c r="O155" s="754"/>
      <c r="P155" s="754"/>
      <c r="Q155" s="965"/>
      <c r="R155" s="966"/>
      <c r="S155" s="966"/>
      <c r="T155" s="754"/>
      <c r="U155" s="754"/>
      <c r="V155" s="754"/>
      <c r="W155" s="754"/>
      <c r="X155" s="754"/>
      <c r="Y155" s="754"/>
      <c r="Z155" s="754"/>
    </row>
    <row r="156" spans="1:26" ht="15.75" customHeight="1">
      <c r="A156" s="754"/>
      <c r="B156" s="754"/>
      <c r="C156" s="754"/>
      <c r="D156" s="754"/>
      <c r="E156" s="754"/>
      <c r="F156" s="754"/>
      <c r="G156" s="754"/>
      <c r="H156" s="754"/>
      <c r="I156" s="754"/>
      <c r="J156" s="754"/>
      <c r="K156" s="754"/>
      <c r="L156" s="754"/>
      <c r="M156" s="754"/>
      <c r="N156" s="930"/>
      <c r="O156" s="754"/>
      <c r="P156" s="754"/>
      <c r="Q156" s="965"/>
      <c r="R156" s="966"/>
      <c r="S156" s="966"/>
      <c r="T156" s="754"/>
      <c r="U156" s="754"/>
      <c r="V156" s="754"/>
      <c r="W156" s="754"/>
      <c r="X156" s="754"/>
      <c r="Y156" s="754"/>
      <c r="Z156" s="754"/>
    </row>
    <row r="157" spans="1:26" ht="15.75" customHeight="1">
      <c r="A157" s="754"/>
      <c r="B157" s="754"/>
      <c r="C157" s="754"/>
      <c r="D157" s="754"/>
      <c r="E157" s="754"/>
      <c r="F157" s="754"/>
      <c r="G157" s="754"/>
      <c r="H157" s="754"/>
      <c r="I157" s="754"/>
      <c r="J157" s="754"/>
      <c r="K157" s="754"/>
      <c r="L157" s="754"/>
      <c r="M157" s="754"/>
      <c r="N157" s="930"/>
      <c r="O157" s="754"/>
      <c r="P157" s="754"/>
      <c r="Q157" s="965"/>
      <c r="R157" s="966"/>
      <c r="S157" s="966"/>
      <c r="T157" s="754"/>
      <c r="U157" s="754"/>
      <c r="V157" s="754"/>
      <c r="W157" s="754"/>
      <c r="X157" s="754"/>
      <c r="Y157" s="754"/>
      <c r="Z157" s="754"/>
    </row>
    <row r="158" spans="1:26" ht="15.75" customHeight="1">
      <c r="A158" s="754"/>
      <c r="B158" s="754"/>
      <c r="C158" s="754"/>
      <c r="D158" s="754"/>
      <c r="E158" s="754"/>
      <c r="F158" s="754"/>
      <c r="G158" s="754"/>
      <c r="H158" s="754"/>
      <c r="I158" s="754"/>
      <c r="J158" s="754"/>
      <c r="K158" s="754"/>
      <c r="L158" s="754"/>
      <c r="M158" s="754"/>
      <c r="N158" s="930"/>
      <c r="O158" s="754"/>
      <c r="P158" s="754"/>
      <c r="Q158" s="965"/>
      <c r="R158" s="966"/>
      <c r="S158" s="966"/>
      <c r="T158" s="754"/>
      <c r="U158" s="754"/>
      <c r="V158" s="754"/>
      <c r="W158" s="754"/>
      <c r="X158" s="754"/>
      <c r="Y158" s="754"/>
      <c r="Z158" s="754"/>
    </row>
    <row r="159" spans="1:26" ht="15.75" customHeight="1">
      <c r="A159" s="754"/>
      <c r="B159" s="754"/>
      <c r="C159" s="754"/>
      <c r="D159" s="754"/>
      <c r="E159" s="754"/>
      <c r="F159" s="754"/>
      <c r="G159" s="754"/>
      <c r="H159" s="754"/>
      <c r="I159" s="754"/>
      <c r="J159" s="754"/>
      <c r="K159" s="754"/>
      <c r="L159" s="754"/>
      <c r="M159" s="754"/>
      <c r="N159" s="930"/>
      <c r="O159" s="754"/>
      <c r="P159" s="754"/>
      <c r="Q159" s="965"/>
      <c r="R159" s="966"/>
      <c r="S159" s="966"/>
      <c r="T159" s="754"/>
      <c r="U159" s="754"/>
      <c r="V159" s="754"/>
      <c r="W159" s="754"/>
      <c r="X159" s="754"/>
      <c r="Y159" s="754"/>
      <c r="Z159" s="754"/>
    </row>
    <row r="160" spans="1:26" ht="15.75" customHeight="1">
      <c r="A160" s="754"/>
      <c r="B160" s="754"/>
      <c r="C160" s="754"/>
      <c r="D160" s="754"/>
      <c r="E160" s="754"/>
      <c r="F160" s="754"/>
      <c r="G160" s="754"/>
      <c r="H160" s="754"/>
      <c r="I160" s="754"/>
      <c r="J160" s="754"/>
      <c r="K160" s="754"/>
      <c r="L160" s="754"/>
      <c r="M160" s="754"/>
      <c r="N160" s="930"/>
      <c r="O160" s="754"/>
      <c r="P160" s="754"/>
      <c r="Q160" s="965"/>
      <c r="R160" s="966"/>
      <c r="S160" s="966"/>
      <c r="T160" s="754"/>
      <c r="U160" s="754"/>
      <c r="V160" s="754"/>
      <c r="W160" s="754"/>
      <c r="X160" s="754"/>
      <c r="Y160" s="754"/>
      <c r="Z160" s="754"/>
    </row>
    <row r="161" spans="1:26" ht="15.75" customHeight="1">
      <c r="A161" s="754"/>
      <c r="B161" s="754"/>
      <c r="C161" s="754"/>
      <c r="D161" s="754"/>
      <c r="E161" s="754"/>
      <c r="F161" s="754"/>
      <c r="G161" s="754"/>
      <c r="H161" s="754"/>
      <c r="I161" s="754"/>
      <c r="J161" s="754"/>
      <c r="K161" s="754"/>
      <c r="L161" s="754"/>
      <c r="M161" s="754"/>
      <c r="N161" s="930"/>
      <c r="O161" s="754"/>
      <c r="P161" s="754"/>
      <c r="Q161" s="965"/>
      <c r="R161" s="966"/>
      <c r="S161" s="966"/>
      <c r="T161" s="754"/>
      <c r="U161" s="754"/>
      <c r="V161" s="754"/>
      <c r="W161" s="754"/>
      <c r="X161" s="754"/>
      <c r="Y161" s="754"/>
      <c r="Z161" s="754"/>
    </row>
    <row r="162" spans="1:26" ht="15.75" customHeight="1">
      <c r="A162" s="754"/>
      <c r="B162" s="754"/>
      <c r="C162" s="754"/>
      <c r="D162" s="754"/>
      <c r="E162" s="754"/>
      <c r="F162" s="754"/>
      <c r="G162" s="754"/>
      <c r="H162" s="754"/>
      <c r="I162" s="754"/>
      <c r="J162" s="754"/>
      <c r="K162" s="754"/>
      <c r="L162" s="754"/>
      <c r="M162" s="754"/>
      <c r="N162" s="930"/>
      <c r="O162" s="754"/>
      <c r="P162" s="754"/>
      <c r="Q162" s="965"/>
      <c r="R162" s="966"/>
      <c r="S162" s="966"/>
      <c r="T162" s="754"/>
      <c r="U162" s="754"/>
      <c r="V162" s="754"/>
      <c r="W162" s="754"/>
      <c r="X162" s="754"/>
      <c r="Y162" s="754"/>
      <c r="Z162" s="754"/>
    </row>
    <row r="163" spans="1:26" ht="15.75" customHeight="1">
      <c r="A163" s="754"/>
      <c r="B163" s="754"/>
      <c r="C163" s="754"/>
      <c r="D163" s="754"/>
      <c r="E163" s="754"/>
      <c r="F163" s="754"/>
      <c r="G163" s="754"/>
      <c r="H163" s="754"/>
      <c r="I163" s="754"/>
      <c r="J163" s="754"/>
      <c r="K163" s="754"/>
      <c r="L163" s="754"/>
      <c r="M163" s="754"/>
      <c r="N163" s="930"/>
      <c r="O163" s="754"/>
      <c r="P163" s="754"/>
      <c r="Q163" s="965"/>
      <c r="R163" s="966"/>
      <c r="S163" s="966"/>
      <c r="T163" s="754"/>
      <c r="U163" s="754"/>
      <c r="V163" s="754"/>
      <c r="W163" s="754"/>
      <c r="X163" s="754"/>
      <c r="Y163" s="754"/>
      <c r="Z163" s="754"/>
    </row>
    <row r="164" spans="1:26" ht="15.75" customHeight="1">
      <c r="A164" s="754"/>
      <c r="B164" s="754"/>
      <c r="C164" s="754"/>
      <c r="D164" s="754"/>
      <c r="E164" s="754"/>
      <c r="F164" s="754"/>
      <c r="G164" s="754"/>
      <c r="H164" s="754"/>
      <c r="I164" s="754"/>
      <c r="J164" s="754"/>
      <c r="K164" s="754"/>
      <c r="L164" s="754"/>
      <c r="M164" s="754"/>
      <c r="N164" s="930"/>
      <c r="O164" s="754"/>
      <c r="P164" s="754"/>
      <c r="Q164" s="965"/>
      <c r="R164" s="966"/>
      <c r="S164" s="966"/>
      <c r="T164" s="754"/>
      <c r="U164" s="754"/>
      <c r="V164" s="754"/>
      <c r="W164" s="754"/>
      <c r="X164" s="754"/>
      <c r="Y164" s="754"/>
      <c r="Z164" s="754"/>
    </row>
    <row r="165" spans="1:26" ht="15.75" customHeight="1">
      <c r="A165" s="754"/>
      <c r="B165" s="754"/>
      <c r="C165" s="754"/>
      <c r="D165" s="754"/>
      <c r="E165" s="754"/>
      <c r="F165" s="754"/>
      <c r="G165" s="754"/>
      <c r="H165" s="754"/>
      <c r="I165" s="754"/>
      <c r="J165" s="754"/>
      <c r="K165" s="754"/>
      <c r="L165" s="754"/>
      <c r="M165" s="754"/>
      <c r="N165" s="930"/>
      <c r="O165" s="754"/>
      <c r="P165" s="754"/>
      <c r="Q165" s="965"/>
      <c r="R165" s="966"/>
      <c r="S165" s="966"/>
      <c r="T165" s="754"/>
      <c r="U165" s="754"/>
      <c r="V165" s="754"/>
      <c r="W165" s="754"/>
      <c r="X165" s="754"/>
      <c r="Y165" s="754"/>
      <c r="Z165" s="754"/>
    </row>
    <row r="166" spans="1:26" ht="15.75" customHeight="1">
      <c r="A166" s="754"/>
      <c r="B166" s="754"/>
      <c r="C166" s="754"/>
      <c r="D166" s="754"/>
      <c r="E166" s="754"/>
      <c r="F166" s="754"/>
      <c r="G166" s="754"/>
      <c r="H166" s="754"/>
      <c r="I166" s="754"/>
      <c r="J166" s="754"/>
      <c r="K166" s="754"/>
      <c r="L166" s="754"/>
      <c r="M166" s="754"/>
      <c r="N166" s="930"/>
      <c r="O166" s="754"/>
      <c r="P166" s="754"/>
      <c r="Q166" s="965"/>
      <c r="R166" s="966"/>
      <c r="S166" s="966"/>
      <c r="T166" s="754"/>
      <c r="U166" s="754"/>
      <c r="V166" s="754"/>
      <c r="W166" s="754"/>
      <c r="X166" s="754"/>
      <c r="Y166" s="754"/>
      <c r="Z166" s="754"/>
    </row>
    <row r="167" spans="1:26" ht="15.75" customHeight="1">
      <c r="A167" s="754"/>
      <c r="B167" s="754"/>
      <c r="C167" s="754"/>
      <c r="D167" s="754"/>
      <c r="E167" s="754"/>
      <c r="F167" s="754"/>
      <c r="G167" s="754"/>
      <c r="H167" s="754"/>
      <c r="I167" s="754"/>
      <c r="J167" s="754"/>
      <c r="K167" s="754"/>
      <c r="L167" s="754"/>
      <c r="M167" s="754"/>
      <c r="N167" s="930"/>
      <c r="O167" s="754"/>
      <c r="P167" s="754"/>
      <c r="Q167" s="965"/>
      <c r="R167" s="966"/>
      <c r="S167" s="966"/>
      <c r="T167" s="754"/>
      <c r="U167" s="754"/>
      <c r="V167" s="754"/>
      <c r="W167" s="754"/>
      <c r="X167" s="754"/>
      <c r="Y167" s="754"/>
      <c r="Z167" s="754"/>
    </row>
    <row r="168" spans="1:26" ht="15.75" customHeight="1">
      <c r="A168" s="754"/>
      <c r="B168" s="754"/>
      <c r="C168" s="754"/>
      <c r="D168" s="754"/>
      <c r="E168" s="754"/>
      <c r="F168" s="754"/>
      <c r="G168" s="754"/>
      <c r="H168" s="754"/>
      <c r="I168" s="754"/>
      <c r="J168" s="754"/>
      <c r="K168" s="754"/>
      <c r="L168" s="754"/>
      <c r="M168" s="754"/>
      <c r="N168" s="930"/>
      <c r="O168" s="754"/>
      <c r="P168" s="754"/>
      <c r="Q168" s="965"/>
      <c r="R168" s="966"/>
      <c r="S168" s="966"/>
      <c r="T168" s="754"/>
      <c r="U168" s="754"/>
      <c r="V168" s="754"/>
      <c r="W168" s="754"/>
      <c r="X168" s="754"/>
      <c r="Y168" s="754"/>
      <c r="Z168" s="754"/>
    </row>
    <row r="169" spans="1:26" ht="15.75" customHeight="1">
      <c r="A169" s="754"/>
      <c r="B169" s="754"/>
      <c r="C169" s="754"/>
      <c r="D169" s="754"/>
      <c r="E169" s="754"/>
      <c r="F169" s="754"/>
      <c r="G169" s="754"/>
      <c r="H169" s="754"/>
      <c r="I169" s="754"/>
      <c r="J169" s="754"/>
      <c r="K169" s="754"/>
      <c r="L169" s="754"/>
      <c r="M169" s="754"/>
      <c r="N169" s="930"/>
      <c r="O169" s="754"/>
      <c r="P169" s="754"/>
      <c r="Q169" s="965"/>
      <c r="R169" s="966"/>
      <c r="S169" s="966"/>
      <c r="T169" s="754"/>
      <c r="U169" s="754"/>
      <c r="V169" s="754"/>
      <c r="W169" s="754"/>
      <c r="X169" s="754"/>
      <c r="Y169" s="754"/>
      <c r="Z169" s="754"/>
    </row>
    <row r="170" spans="1:26" ht="15.75" customHeight="1">
      <c r="A170" s="754"/>
      <c r="B170" s="754"/>
      <c r="C170" s="754"/>
      <c r="D170" s="754"/>
      <c r="E170" s="754"/>
      <c r="F170" s="754"/>
      <c r="G170" s="754"/>
      <c r="H170" s="754"/>
      <c r="I170" s="754"/>
      <c r="J170" s="754"/>
      <c r="K170" s="754"/>
      <c r="L170" s="754"/>
      <c r="M170" s="754"/>
      <c r="N170" s="930"/>
      <c r="O170" s="754"/>
      <c r="P170" s="754"/>
      <c r="Q170" s="965"/>
      <c r="R170" s="966"/>
      <c r="S170" s="966"/>
      <c r="T170" s="754"/>
      <c r="U170" s="754"/>
      <c r="V170" s="754"/>
      <c r="W170" s="754"/>
      <c r="X170" s="754"/>
      <c r="Y170" s="754"/>
      <c r="Z170" s="754"/>
    </row>
    <row r="171" spans="1:26" ht="15.75" customHeight="1">
      <c r="A171" s="754"/>
      <c r="B171" s="754"/>
      <c r="C171" s="754"/>
      <c r="D171" s="754"/>
      <c r="E171" s="754"/>
      <c r="F171" s="754"/>
      <c r="G171" s="754"/>
      <c r="H171" s="754"/>
      <c r="I171" s="754"/>
      <c r="J171" s="754"/>
      <c r="K171" s="754"/>
      <c r="L171" s="754"/>
      <c r="M171" s="754"/>
      <c r="N171" s="930"/>
      <c r="O171" s="754"/>
      <c r="P171" s="754"/>
      <c r="Q171" s="965"/>
      <c r="R171" s="966"/>
      <c r="S171" s="966"/>
      <c r="T171" s="754"/>
      <c r="U171" s="754"/>
      <c r="V171" s="754"/>
      <c r="W171" s="754"/>
      <c r="X171" s="754"/>
      <c r="Y171" s="754"/>
      <c r="Z171" s="754"/>
    </row>
    <row r="172" spans="1:26" ht="15.75" customHeight="1">
      <c r="A172" s="754"/>
      <c r="B172" s="754"/>
      <c r="C172" s="754"/>
      <c r="D172" s="754"/>
      <c r="E172" s="754"/>
      <c r="F172" s="754"/>
      <c r="G172" s="754"/>
      <c r="H172" s="754"/>
      <c r="I172" s="754"/>
      <c r="J172" s="754"/>
      <c r="K172" s="754"/>
      <c r="L172" s="754"/>
      <c r="M172" s="754"/>
      <c r="N172" s="930"/>
      <c r="O172" s="754"/>
      <c r="P172" s="754"/>
      <c r="Q172" s="965"/>
      <c r="R172" s="966"/>
      <c r="S172" s="966"/>
      <c r="T172" s="754"/>
      <c r="U172" s="754"/>
      <c r="V172" s="754"/>
      <c r="W172" s="754"/>
      <c r="X172" s="754"/>
      <c r="Y172" s="754"/>
      <c r="Z172" s="754"/>
    </row>
    <row r="173" spans="1:26" ht="15.75" customHeight="1">
      <c r="A173" s="754"/>
      <c r="B173" s="754"/>
      <c r="C173" s="754"/>
      <c r="D173" s="754"/>
      <c r="E173" s="754"/>
      <c r="F173" s="754"/>
      <c r="G173" s="754"/>
      <c r="H173" s="754"/>
      <c r="I173" s="754"/>
      <c r="J173" s="754"/>
      <c r="K173" s="754"/>
      <c r="L173" s="754"/>
      <c r="M173" s="754"/>
      <c r="N173" s="930"/>
      <c r="O173" s="754"/>
      <c r="P173" s="754"/>
      <c r="Q173" s="965"/>
      <c r="R173" s="966"/>
      <c r="S173" s="966"/>
      <c r="T173" s="754"/>
      <c r="U173" s="754"/>
      <c r="V173" s="754"/>
      <c r="W173" s="754"/>
      <c r="X173" s="754"/>
      <c r="Y173" s="754"/>
      <c r="Z173" s="754"/>
    </row>
    <row r="174" spans="1:26" ht="15.75" customHeight="1">
      <c r="A174" s="754"/>
      <c r="B174" s="754"/>
      <c r="C174" s="754"/>
      <c r="D174" s="754"/>
      <c r="E174" s="754"/>
      <c r="F174" s="754"/>
      <c r="G174" s="754"/>
      <c r="H174" s="754"/>
      <c r="I174" s="754"/>
      <c r="J174" s="754"/>
      <c r="K174" s="754"/>
      <c r="L174" s="754"/>
      <c r="M174" s="754"/>
      <c r="N174" s="930"/>
      <c r="O174" s="754"/>
      <c r="P174" s="754"/>
      <c r="Q174" s="965"/>
      <c r="R174" s="966"/>
      <c r="S174" s="966"/>
      <c r="T174" s="754"/>
      <c r="U174" s="754"/>
      <c r="V174" s="754"/>
      <c r="W174" s="754"/>
      <c r="X174" s="754"/>
      <c r="Y174" s="754"/>
      <c r="Z174" s="754"/>
    </row>
    <row r="175" spans="1:26" ht="15.75" customHeight="1">
      <c r="A175" s="754"/>
      <c r="B175" s="754"/>
      <c r="C175" s="754"/>
      <c r="D175" s="754"/>
      <c r="E175" s="754"/>
      <c r="F175" s="754"/>
      <c r="G175" s="754"/>
      <c r="H175" s="754"/>
      <c r="I175" s="754"/>
      <c r="J175" s="754"/>
      <c r="K175" s="754"/>
      <c r="L175" s="754"/>
      <c r="M175" s="754"/>
      <c r="N175" s="930"/>
      <c r="O175" s="754"/>
      <c r="P175" s="754"/>
      <c r="Q175" s="965"/>
      <c r="R175" s="966"/>
      <c r="S175" s="966"/>
      <c r="T175" s="754"/>
      <c r="U175" s="754"/>
      <c r="V175" s="754"/>
      <c r="W175" s="754"/>
      <c r="X175" s="754"/>
      <c r="Y175" s="754"/>
      <c r="Z175" s="754"/>
    </row>
    <row r="176" spans="1:26" ht="15.75" customHeight="1">
      <c r="A176" s="754"/>
      <c r="B176" s="754"/>
      <c r="C176" s="754"/>
      <c r="D176" s="754"/>
      <c r="E176" s="754"/>
      <c r="F176" s="754"/>
      <c r="G176" s="754"/>
      <c r="H176" s="754"/>
      <c r="I176" s="754"/>
      <c r="J176" s="754"/>
      <c r="K176" s="754"/>
      <c r="L176" s="754"/>
      <c r="M176" s="754"/>
      <c r="N176" s="930"/>
      <c r="O176" s="754"/>
      <c r="P176" s="754"/>
      <c r="Q176" s="965"/>
      <c r="R176" s="966"/>
      <c r="S176" s="966"/>
      <c r="T176" s="754"/>
      <c r="U176" s="754"/>
      <c r="V176" s="754"/>
      <c r="W176" s="754"/>
      <c r="X176" s="754"/>
      <c r="Y176" s="754"/>
      <c r="Z176" s="754"/>
    </row>
    <row r="177" spans="1:26" ht="15.75" customHeight="1">
      <c r="A177" s="754"/>
      <c r="B177" s="754"/>
      <c r="C177" s="754"/>
      <c r="D177" s="754"/>
      <c r="E177" s="754"/>
      <c r="F177" s="754"/>
      <c r="G177" s="754"/>
      <c r="H177" s="754"/>
      <c r="I177" s="754"/>
      <c r="J177" s="754"/>
      <c r="K177" s="754"/>
      <c r="L177" s="754"/>
      <c r="M177" s="754"/>
      <c r="N177" s="930"/>
      <c r="O177" s="754"/>
      <c r="P177" s="754"/>
      <c r="Q177" s="965"/>
      <c r="R177" s="966"/>
      <c r="S177" s="966"/>
      <c r="T177" s="754"/>
      <c r="U177" s="754"/>
      <c r="V177" s="754"/>
      <c r="W177" s="754"/>
      <c r="X177" s="754"/>
      <c r="Y177" s="754"/>
      <c r="Z177" s="754"/>
    </row>
    <row r="178" spans="1:26" ht="15.75" customHeight="1">
      <c r="A178" s="754"/>
      <c r="B178" s="754"/>
      <c r="C178" s="754"/>
      <c r="D178" s="754"/>
      <c r="E178" s="754"/>
      <c r="F178" s="754"/>
      <c r="G178" s="754"/>
      <c r="H178" s="754"/>
      <c r="I178" s="754"/>
      <c r="J178" s="754"/>
      <c r="K178" s="754"/>
      <c r="L178" s="754"/>
      <c r="M178" s="754"/>
      <c r="N178" s="930"/>
      <c r="O178" s="754"/>
      <c r="P178" s="754"/>
      <c r="Q178" s="965"/>
      <c r="R178" s="966"/>
      <c r="S178" s="966"/>
      <c r="T178" s="754"/>
      <c r="U178" s="754"/>
      <c r="V178" s="754"/>
      <c r="W178" s="754"/>
      <c r="X178" s="754"/>
      <c r="Y178" s="754"/>
      <c r="Z178" s="754"/>
    </row>
    <row r="179" spans="1:26" ht="15.75" customHeight="1">
      <c r="A179" s="754"/>
      <c r="B179" s="754"/>
      <c r="C179" s="754"/>
      <c r="D179" s="754"/>
      <c r="E179" s="754"/>
      <c r="F179" s="754"/>
      <c r="G179" s="754"/>
      <c r="H179" s="754"/>
      <c r="I179" s="754"/>
      <c r="J179" s="754"/>
      <c r="K179" s="754"/>
      <c r="L179" s="754"/>
      <c r="M179" s="754"/>
      <c r="N179" s="930"/>
      <c r="O179" s="754"/>
      <c r="P179" s="754"/>
      <c r="Q179" s="965"/>
      <c r="R179" s="966"/>
      <c r="S179" s="966"/>
      <c r="T179" s="754"/>
      <c r="U179" s="754"/>
      <c r="V179" s="754"/>
      <c r="W179" s="754"/>
      <c r="X179" s="754"/>
      <c r="Y179" s="754"/>
      <c r="Z179" s="754"/>
    </row>
    <row r="180" spans="1:26" ht="15.75" customHeight="1">
      <c r="A180" s="754"/>
      <c r="B180" s="754"/>
      <c r="C180" s="754"/>
      <c r="D180" s="754"/>
      <c r="E180" s="754"/>
      <c r="F180" s="754"/>
      <c r="G180" s="754"/>
      <c r="H180" s="754"/>
      <c r="I180" s="754"/>
      <c r="J180" s="754"/>
      <c r="K180" s="754"/>
      <c r="L180" s="754"/>
      <c r="M180" s="754"/>
      <c r="N180" s="930"/>
      <c r="O180" s="754"/>
      <c r="P180" s="754"/>
      <c r="Q180" s="965"/>
      <c r="R180" s="966"/>
      <c r="S180" s="966"/>
      <c r="T180" s="754"/>
      <c r="U180" s="754"/>
      <c r="V180" s="754"/>
      <c r="W180" s="754"/>
      <c r="X180" s="754"/>
      <c r="Y180" s="754"/>
      <c r="Z180" s="754"/>
    </row>
    <row r="181" spans="1:26" ht="15.75" customHeight="1">
      <c r="A181" s="754"/>
      <c r="B181" s="754"/>
      <c r="C181" s="754"/>
      <c r="D181" s="754"/>
      <c r="E181" s="754"/>
      <c r="F181" s="754"/>
      <c r="G181" s="754"/>
      <c r="H181" s="754"/>
      <c r="I181" s="754"/>
      <c r="J181" s="754"/>
      <c r="K181" s="754"/>
      <c r="L181" s="754"/>
      <c r="M181" s="754"/>
      <c r="N181" s="930"/>
      <c r="O181" s="754"/>
      <c r="P181" s="754"/>
      <c r="Q181" s="965"/>
      <c r="R181" s="966"/>
      <c r="S181" s="966"/>
      <c r="T181" s="754"/>
      <c r="U181" s="754"/>
      <c r="V181" s="754"/>
      <c r="W181" s="754"/>
      <c r="X181" s="754"/>
      <c r="Y181" s="754"/>
      <c r="Z181" s="754"/>
    </row>
    <row r="182" spans="1:26" ht="15.75" customHeight="1">
      <c r="A182" s="754"/>
      <c r="B182" s="754"/>
      <c r="C182" s="754"/>
      <c r="D182" s="754"/>
      <c r="E182" s="754"/>
      <c r="F182" s="754"/>
      <c r="G182" s="754"/>
      <c r="H182" s="754"/>
      <c r="I182" s="754"/>
      <c r="J182" s="754"/>
      <c r="K182" s="754"/>
      <c r="L182" s="754"/>
      <c r="M182" s="754"/>
      <c r="N182" s="930"/>
      <c r="O182" s="754"/>
      <c r="P182" s="754"/>
      <c r="Q182" s="965"/>
      <c r="R182" s="966"/>
      <c r="S182" s="966"/>
      <c r="T182" s="754"/>
      <c r="U182" s="754"/>
      <c r="V182" s="754"/>
      <c r="W182" s="754"/>
      <c r="X182" s="754"/>
      <c r="Y182" s="754"/>
      <c r="Z182" s="754"/>
    </row>
    <row r="183" spans="1:26" ht="15.75" customHeight="1">
      <c r="A183" s="754"/>
      <c r="B183" s="754"/>
      <c r="C183" s="754"/>
      <c r="D183" s="754"/>
      <c r="E183" s="754"/>
      <c r="F183" s="754"/>
      <c r="G183" s="754"/>
      <c r="H183" s="754"/>
      <c r="I183" s="754"/>
      <c r="J183" s="754"/>
      <c r="K183" s="754"/>
      <c r="L183" s="754"/>
      <c r="M183" s="754"/>
      <c r="N183" s="930"/>
      <c r="O183" s="754"/>
      <c r="P183" s="754"/>
      <c r="Q183" s="965"/>
      <c r="R183" s="966"/>
      <c r="S183" s="966"/>
      <c r="T183" s="754"/>
      <c r="U183" s="754"/>
      <c r="V183" s="754"/>
      <c r="W183" s="754"/>
      <c r="X183" s="754"/>
      <c r="Y183" s="754"/>
      <c r="Z183" s="754"/>
    </row>
    <row r="184" spans="1:26" ht="15.75" customHeight="1">
      <c r="A184" s="754"/>
      <c r="B184" s="754"/>
      <c r="C184" s="754"/>
      <c r="D184" s="754"/>
      <c r="E184" s="754"/>
      <c r="F184" s="754"/>
      <c r="G184" s="754"/>
      <c r="H184" s="754"/>
      <c r="I184" s="754"/>
      <c r="J184" s="754"/>
      <c r="K184" s="754"/>
      <c r="L184" s="754"/>
      <c r="M184" s="754"/>
      <c r="N184" s="930"/>
      <c r="O184" s="754"/>
      <c r="P184" s="754"/>
      <c r="Q184" s="965"/>
      <c r="R184" s="966"/>
      <c r="S184" s="966"/>
      <c r="T184" s="754"/>
      <c r="U184" s="754"/>
      <c r="V184" s="754"/>
      <c r="W184" s="754"/>
      <c r="X184" s="754"/>
      <c r="Y184" s="754"/>
      <c r="Z184" s="754"/>
    </row>
    <row r="185" spans="1:26" ht="15.75" customHeight="1">
      <c r="A185" s="754"/>
      <c r="B185" s="754"/>
      <c r="C185" s="754"/>
      <c r="D185" s="754"/>
      <c r="E185" s="754"/>
      <c r="F185" s="754"/>
      <c r="G185" s="754"/>
      <c r="H185" s="754"/>
      <c r="I185" s="754"/>
      <c r="J185" s="754"/>
      <c r="K185" s="754"/>
      <c r="L185" s="754"/>
      <c r="M185" s="754"/>
      <c r="N185" s="930"/>
      <c r="O185" s="754"/>
      <c r="P185" s="754"/>
      <c r="Q185" s="965"/>
      <c r="R185" s="966"/>
      <c r="S185" s="966"/>
      <c r="T185" s="754"/>
      <c r="U185" s="754"/>
      <c r="V185" s="754"/>
      <c r="W185" s="754"/>
      <c r="X185" s="754"/>
      <c r="Y185" s="754"/>
      <c r="Z185" s="754"/>
    </row>
    <row r="186" spans="1:26" ht="15.75" customHeight="1">
      <c r="A186" s="754"/>
      <c r="B186" s="754"/>
      <c r="C186" s="754"/>
      <c r="D186" s="754"/>
      <c r="E186" s="754"/>
      <c r="F186" s="754"/>
      <c r="G186" s="754"/>
      <c r="H186" s="754"/>
      <c r="I186" s="754"/>
      <c r="J186" s="754"/>
      <c r="K186" s="754"/>
      <c r="L186" s="754"/>
      <c r="M186" s="754"/>
      <c r="N186" s="930"/>
      <c r="O186" s="754"/>
      <c r="P186" s="754"/>
      <c r="Q186" s="965"/>
      <c r="R186" s="966"/>
      <c r="S186" s="966"/>
      <c r="T186" s="754"/>
      <c r="U186" s="754"/>
      <c r="V186" s="754"/>
      <c r="W186" s="754"/>
      <c r="X186" s="754"/>
      <c r="Y186" s="754"/>
      <c r="Z186" s="754"/>
    </row>
    <row r="187" spans="1:26" ht="15.75" customHeight="1">
      <c r="A187" s="754"/>
      <c r="B187" s="754"/>
      <c r="C187" s="754"/>
      <c r="D187" s="754"/>
      <c r="E187" s="754"/>
      <c r="F187" s="754"/>
      <c r="G187" s="754"/>
      <c r="H187" s="754"/>
      <c r="I187" s="754"/>
      <c r="J187" s="754"/>
      <c r="K187" s="754"/>
      <c r="L187" s="754"/>
      <c r="M187" s="754"/>
      <c r="N187" s="930"/>
      <c r="O187" s="754"/>
      <c r="P187" s="754"/>
      <c r="Q187" s="965"/>
      <c r="R187" s="966"/>
      <c r="S187" s="966"/>
      <c r="T187" s="754"/>
      <c r="U187" s="754"/>
      <c r="V187" s="754"/>
      <c r="W187" s="754"/>
      <c r="X187" s="754"/>
      <c r="Y187" s="754"/>
      <c r="Z187" s="754"/>
    </row>
    <row r="188" spans="1:26" ht="15.75" customHeight="1">
      <c r="A188" s="754"/>
      <c r="B188" s="754"/>
      <c r="C188" s="754"/>
      <c r="D188" s="754"/>
      <c r="E188" s="754"/>
      <c r="F188" s="754"/>
      <c r="G188" s="754"/>
      <c r="H188" s="754"/>
      <c r="I188" s="754"/>
      <c r="J188" s="754"/>
      <c r="K188" s="754"/>
      <c r="L188" s="754"/>
      <c r="M188" s="754"/>
      <c r="N188" s="930"/>
      <c r="O188" s="754"/>
      <c r="P188" s="754"/>
      <c r="Q188" s="965"/>
      <c r="R188" s="966"/>
      <c r="S188" s="966"/>
      <c r="T188" s="754"/>
      <c r="U188" s="754"/>
      <c r="V188" s="754"/>
      <c r="W188" s="754"/>
      <c r="X188" s="754"/>
      <c r="Y188" s="754"/>
      <c r="Z188" s="754"/>
    </row>
    <row r="189" spans="1:26" ht="15.75" customHeight="1">
      <c r="A189" s="754"/>
      <c r="B189" s="754"/>
      <c r="C189" s="754"/>
      <c r="D189" s="754"/>
      <c r="E189" s="754"/>
      <c r="F189" s="754"/>
      <c r="G189" s="754"/>
      <c r="H189" s="754"/>
      <c r="I189" s="754"/>
      <c r="J189" s="754"/>
      <c r="K189" s="754"/>
      <c r="L189" s="754"/>
      <c r="M189" s="754"/>
      <c r="N189" s="930"/>
      <c r="O189" s="754"/>
      <c r="P189" s="754"/>
      <c r="Q189" s="965"/>
      <c r="R189" s="966"/>
      <c r="S189" s="966"/>
      <c r="T189" s="754"/>
      <c r="U189" s="754"/>
      <c r="V189" s="754"/>
      <c r="W189" s="754"/>
      <c r="X189" s="754"/>
      <c r="Y189" s="754"/>
      <c r="Z189" s="754"/>
    </row>
    <row r="190" spans="1:26" ht="15.75" customHeight="1">
      <c r="A190" s="754"/>
      <c r="B190" s="754"/>
      <c r="C190" s="754"/>
      <c r="D190" s="754"/>
      <c r="E190" s="754"/>
      <c r="F190" s="754"/>
      <c r="G190" s="754"/>
      <c r="H190" s="754"/>
      <c r="I190" s="754"/>
      <c r="J190" s="754"/>
      <c r="K190" s="754"/>
      <c r="L190" s="754"/>
      <c r="M190" s="754"/>
      <c r="N190" s="930"/>
      <c r="O190" s="754"/>
      <c r="P190" s="754"/>
      <c r="Q190" s="965"/>
      <c r="R190" s="966"/>
      <c r="S190" s="966"/>
      <c r="T190" s="754"/>
      <c r="U190" s="754"/>
      <c r="V190" s="754"/>
      <c r="W190" s="754"/>
      <c r="X190" s="754"/>
      <c r="Y190" s="754"/>
      <c r="Z190" s="754"/>
    </row>
    <row r="191" spans="1:26" ht="15.75" customHeight="1">
      <c r="A191" s="754"/>
      <c r="B191" s="754"/>
      <c r="C191" s="754"/>
      <c r="D191" s="754"/>
      <c r="E191" s="754"/>
      <c r="F191" s="754"/>
      <c r="G191" s="754"/>
      <c r="H191" s="754"/>
      <c r="I191" s="754"/>
      <c r="J191" s="754"/>
      <c r="K191" s="754"/>
      <c r="L191" s="754"/>
      <c r="M191" s="754"/>
      <c r="N191" s="930"/>
      <c r="O191" s="754"/>
      <c r="P191" s="754"/>
      <c r="Q191" s="965"/>
      <c r="R191" s="966"/>
      <c r="S191" s="966"/>
      <c r="T191" s="754"/>
      <c r="U191" s="754"/>
      <c r="V191" s="754"/>
      <c r="W191" s="754"/>
      <c r="X191" s="754"/>
      <c r="Y191" s="754"/>
      <c r="Z191" s="754"/>
    </row>
    <row r="192" spans="1:26" ht="15.75" customHeight="1">
      <c r="A192" s="754"/>
      <c r="B192" s="754"/>
      <c r="C192" s="754"/>
      <c r="D192" s="754"/>
      <c r="E192" s="754"/>
      <c r="F192" s="754"/>
      <c r="G192" s="754"/>
      <c r="H192" s="754"/>
      <c r="I192" s="754"/>
      <c r="J192" s="754"/>
      <c r="K192" s="754"/>
      <c r="L192" s="754"/>
      <c r="M192" s="754"/>
      <c r="N192" s="930"/>
      <c r="O192" s="754"/>
      <c r="P192" s="754"/>
      <c r="Q192" s="965"/>
      <c r="R192" s="966"/>
      <c r="S192" s="966"/>
      <c r="T192" s="754"/>
      <c r="U192" s="754"/>
      <c r="V192" s="754"/>
      <c r="W192" s="754"/>
      <c r="X192" s="754"/>
      <c r="Y192" s="754"/>
      <c r="Z192" s="754"/>
    </row>
    <row r="193" spans="1:26" ht="15.75" customHeight="1">
      <c r="A193" s="754"/>
      <c r="B193" s="754"/>
      <c r="C193" s="754"/>
      <c r="D193" s="754"/>
      <c r="E193" s="754"/>
      <c r="F193" s="754"/>
      <c r="G193" s="754"/>
      <c r="H193" s="754"/>
      <c r="I193" s="754"/>
      <c r="J193" s="754"/>
      <c r="K193" s="754"/>
      <c r="L193" s="754"/>
      <c r="M193" s="754"/>
      <c r="N193" s="930"/>
      <c r="O193" s="754"/>
      <c r="P193" s="754"/>
      <c r="Q193" s="965"/>
      <c r="R193" s="966"/>
      <c r="S193" s="966"/>
      <c r="T193" s="754"/>
      <c r="U193" s="754"/>
      <c r="V193" s="754"/>
      <c r="W193" s="754"/>
      <c r="X193" s="754"/>
      <c r="Y193" s="754"/>
      <c r="Z193" s="754"/>
    </row>
    <row r="194" spans="1:26" ht="15.75" customHeight="1">
      <c r="A194" s="754"/>
      <c r="B194" s="754"/>
      <c r="C194" s="754"/>
      <c r="D194" s="754"/>
      <c r="E194" s="754"/>
      <c r="F194" s="754"/>
      <c r="G194" s="754"/>
      <c r="H194" s="754"/>
      <c r="I194" s="754"/>
      <c r="J194" s="754"/>
      <c r="K194" s="754"/>
      <c r="L194" s="754"/>
      <c r="M194" s="754"/>
      <c r="N194" s="930"/>
      <c r="O194" s="754"/>
      <c r="P194" s="754"/>
      <c r="Q194" s="965"/>
      <c r="R194" s="966"/>
      <c r="S194" s="966"/>
      <c r="T194" s="754"/>
      <c r="U194" s="754"/>
      <c r="V194" s="754"/>
      <c r="W194" s="754"/>
      <c r="X194" s="754"/>
      <c r="Y194" s="754"/>
      <c r="Z194" s="754"/>
    </row>
    <row r="195" spans="1:26" ht="15.75" customHeight="1">
      <c r="A195" s="754"/>
      <c r="B195" s="754"/>
      <c r="C195" s="754"/>
      <c r="D195" s="754"/>
      <c r="E195" s="754"/>
      <c r="F195" s="754"/>
      <c r="G195" s="754"/>
      <c r="H195" s="754"/>
      <c r="I195" s="754"/>
      <c r="J195" s="754"/>
      <c r="K195" s="754"/>
      <c r="L195" s="754"/>
      <c r="M195" s="754"/>
      <c r="N195" s="930"/>
      <c r="O195" s="754"/>
      <c r="P195" s="754"/>
      <c r="Q195" s="965"/>
      <c r="R195" s="966"/>
      <c r="S195" s="966"/>
      <c r="T195" s="754"/>
      <c r="U195" s="754"/>
      <c r="V195" s="754"/>
      <c r="W195" s="754"/>
      <c r="X195" s="754"/>
      <c r="Y195" s="754"/>
      <c r="Z195" s="754"/>
    </row>
    <row r="196" spans="1:26" ht="15.75" customHeight="1">
      <c r="A196" s="754"/>
      <c r="B196" s="754"/>
      <c r="C196" s="754"/>
      <c r="D196" s="754"/>
      <c r="E196" s="754"/>
      <c r="F196" s="754"/>
      <c r="G196" s="754"/>
      <c r="H196" s="754"/>
      <c r="I196" s="754"/>
      <c r="J196" s="754"/>
      <c r="K196" s="754"/>
      <c r="L196" s="754"/>
      <c r="M196" s="754"/>
      <c r="N196" s="930"/>
      <c r="O196" s="754"/>
      <c r="P196" s="754"/>
      <c r="Q196" s="965"/>
      <c r="R196" s="966"/>
      <c r="S196" s="966"/>
      <c r="T196" s="754"/>
      <c r="U196" s="754"/>
      <c r="V196" s="754"/>
      <c r="W196" s="754"/>
      <c r="X196" s="754"/>
      <c r="Y196" s="754"/>
      <c r="Z196" s="754"/>
    </row>
    <row r="197" spans="1:26" ht="15.75" customHeight="1">
      <c r="A197" s="754"/>
      <c r="B197" s="754"/>
      <c r="C197" s="754"/>
      <c r="D197" s="754"/>
      <c r="E197" s="754"/>
      <c r="F197" s="754"/>
      <c r="G197" s="754"/>
      <c r="H197" s="754"/>
      <c r="I197" s="754"/>
      <c r="J197" s="754"/>
      <c r="K197" s="754"/>
      <c r="L197" s="754"/>
      <c r="M197" s="754"/>
      <c r="N197" s="930"/>
      <c r="O197" s="754"/>
      <c r="P197" s="754"/>
      <c r="Q197" s="965"/>
      <c r="R197" s="966"/>
      <c r="S197" s="966"/>
      <c r="T197" s="754"/>
      <c r="U197" s="754"/>
      <c r="V197" s="754"/>
      <c r="W197" s="754"/>
      <c r="X197" s="754"/>
      <c r="Y197" s="754"/>
      <c r="Z197" s="754"/>
    </row>
    <row r="198" spans="1:26" ht="15.75" customHeight="1">
      <c r="A198" s="754"/>
      <c r="B198" s="754"/>
      <c r="C198" s="754"/>
      <c r="D198" s="754"/>
      <c r="E198" s="754"/>
      <c r="F198" s="754"/>
      <c r="G198" s="754"/>
      <c r="H198" s="754"/>
      <c r="I198" s="754"/>
      <c r="J198" s="754"/>
      <c r="K198" s="754"/>
      <c r="L198" s="754"/>
      <c r="M198" s="754"/>
      <c r="N198" s="930"/>
      <c r="O198" s="754"/>
      <c r="P198" s="754"/>
      <c r="Q198" s="965"/>
      <c r="R198" s="966"/>
      <c r="S198" s="966"/>
      <c r="T198" s="754"/>
      <c r="U198" s="754"/>
      <c r="V198" s="754"/>
      <c r="W198" s="754"/>
      <c r="X198" s="754"/>
      <c r="Y198" s="754"/>
      <c r="Z198" s="754"/>
    </row>
    <row r="199" spans="1:26" ht="15.75" customHeight="1">
      <c r="A199" s="754"/>
      <c r="B199" s="754"/>
      <c r="C199" s="754"/>
      <c r="D199" s="754"/>
      <c r="E199" s="754"/>
      <c r="F199" s="754"/>
      <c r="G199" s="754"/>
      <c r="H199" s="754"/>
      <c r="I199" s="754"/>
      <c r="J199" s="754"/>
      <c r="K199" s="754"/>
      <c r="L199" s="754"/>
      <c r="M199" s="754"/>
      <c r="N199" s="930"/>
      <c r="O199" s="754"/>
      <c r="P199" s="754"/>
      <c r="Q199" s="965"/>
      <c r="R199" s="966"/>
      <c r="S199" s="966"/>
      <c r="T199" s="754"/>
      <c r="U199" s="754"/>
      <c r="V199" s="754"/>
      <c r="W199" s="754"/>
      <c r="X199" s="754"/>
      <c r="Y199" s="754"/>
      <c r="Z199" s="754"/>
    </row>
    <row r="200" spans="1:26" ht="15.75" customHeight="1">
      <c r="A200" s="754"/>
      <c r="B200" s="754"/>
      <c r="C200" s="754"/>
      <c r="D200" s="754"/>
      <c r="E200" s="754"/>
      <c r="F200" s="754"/>
      <c r="G200" s="754"/>
      <c r="H200" s="754"/>
      <c r="I200" s="754"/>
      <c r="J200" s="754"/>
      <c r="K200" s="754"/>
      <c r="L200" s="754"/>
      <c r="M200" s="754"/>
      <c r="N200" s="930"/>
      <c r="O200" s="754"/>
      <c r="P200" s="754"/>
      <c r="Q200" s="965"/>
      <c r="R200" s="966"/>
      <c r="S200" s="966"/>
      <c r="T200" s="754"/>
      <c r="U200" s="754"/>
      <c r="V200" s="754"/>
      <c r="W200" s="754"/>
      <c r="X200" s="754"/>
      <c r="Y200" s="754"/>
      <c r="Z200" s="754"/>
    </row>
    <row r="201" spans="1:26" ht="15.75" customHeight="1">
      <c r="A201" s="754"/>
      <c r="B201" s="754"/>
      <c r="C201" s="754"/>
      <c r="D201" s="754"/>
      <c r="E201" s="754"/>
      <c r="F201" s="754"/>
      <c r="G201" s="754"/>
      <c r="H201" s="754"/>
      <c r="I201" s="754"/>
      <c r="J201" s="754"/>
      <c r="K201" s="754"/>
      <c r="L201" s="754"/>
      <c r="M201" s="754"/>
      <c r="N201" s="930"/>
      <c r="O201" s="754"/>
      <c r="P201" s="754"/>
      <c r="Q201" s="965"/>
      <c r="R201" s="966"/>
      <c r="S201" s="966"/>
      <c r="T201" s="754"/>
      <c r="U201" s="754"/>
      <c r="V201" s="754"/>
      <c r="W201" s="754"/>
      <c r="X201" s="754"/>
      <c r="Y201" s="754"/>
      <c r="Z201" s="754"/>
    </row>
    <row r="202" spans="1:26" ht="15.75" customHeight="1">
      <c r="A202" s="754"/>
      <c r="B202" s="754"/>
      <c r="C202" s="754"/>
      <c r="D202" s="754"/>
      <c r="E202" s="754"/>
      <c r="F202" s="754"/>
      <c r="G202" s="754"/>
      <c r="H202" s="754"/>
      <c r="I202" s="754"/>
      <c r="J202" s="754"/>
      <c r="K202" s="754"/>
      <c r="L202" s="754"/>
      <c r="M202" s="754"/>
      <c r="N202" s="930"/>
      <c r="O202" s="754"/>
      <c r="P202" s="754"/>
      <c r="Q202" s="965"/>
      <c r="R202" s="966"/>
      <c r="S202" s="966"/>
      <c r="T202" s="754"/>
      <c r="U202" s="754"/>
      <c r="V202" s="754"/>
      <c r="W202" s="754"/>
      <c r="X202" s="754"/>
      <c r="Y202" s="754"/>
      <c r="Z202" s="754"/>
    </row>
    <row r="203" spans="1:26" ht="15.75" customHeight="1">
      <c r="A203" s="754"/>
      <c r="B203" s="754"/>
      <c r="C203" s="754"/>
      <c r="D203" s="754"/>
      <c r="E203" s="754"/>
      <c r="F203" s="754"/>
      <c r="G203" s="754"/>
      <c r="H203" s="754"/>
      <c r="I203" s="754"/>
      <c r="J203" s="754"/>
      <c r="K203" s="754"/>
      <c r="L203" s="754"/>
      <c r="M203" s="754"/>
      <c r="N203" s="930"/>
      <c r="O203" s="754"/>
      <c r="P203" s="754"/>
      <c r="Q203" s="965"/>
      <c r="R203" s="966"/>
      <c r="S203" s="966"/>
      <c r="T203" s="754"/>
      <c r="U203" s="754"/>
      <c r="V203" s="754"/>
      <c r="W203" s="754"/>
      <c r="X203" s="754"/>
      <c r="Y203" s="754"/>
      <c r="Z203" s="754"/>
    </row>
    <row r="204" spans="1:26" ht="15.75" customHeight="1">
      <c r="A204" s="754"/>
      <c r="B204" s="754"/>
      <c r="C204" s="754"/>
      <c r="D204" s="754"/>
      <c r="E204" s="754"/>
      <c r="F204" s="754"/>
      <c r="G204" s="754"/>
      <c r="H204" s="754"/>
      <c r="I204" s="754"/>
      <c r="J204" s="754"/>
      <c r="K204" s="754"/>
      <c r="L204" s="754"/>
      <c r="M204" s="754"/>
      <c r="N204" s="930"/>
      <c r="O204" s="754"/>
      <c r="P204" s="754"/>
      <c r="Q204" s="965"/>
      <c r="R204" s="966"/>
      <c r="S204" s="966"/>
      <c r="T204" s="754"/>
      <c r="U204" s="754"/>
      <c r="V204" s="754"/>
      <c r="W204" s="754"/>
      <c r="X204" s="754"/>
      <c r="Y204" s="754"/>
      <c r="Z204" s="754"/>
    </row>
    <row r="205" spans="1:26" ht="15.75" customHeight="1">
      <c r="A205" s="754"/>
      <c r="B205" s="754"/>
      <c r="C205" s="754"/>
      <c r="D205" s="754"/>
      <c r="E205" s="754"/>
      <c r="F205" s="754"/>
      <c r="G205" s="754"/>
      <c r="H205" s="754"/>
      <c r="I205" s="754"/>
      <c r="J205" s="754"/>
      <c r="K205" s="754"/>
      <c r="L205" s="754"/>
      <c r="M205" s="754"/>
      <c r="N205" s="930"/>
      <c r="O205" s="754"/>
      <c r="P205" s="754"/>
      <c r="Q205" s="965"/>
      <c r="R205" s="966"/>
      <c r="S205" s="966"/>
      <c r="T205" s="754"/>
      <c r="U205" s="754"/>
      <c r="V205" s="754"/>
      <c r="W205" s="754"/>
      <c r="X205" s="754"/>
      <c r="Y205" s="754"/>
      <c r="Z205" s="754"/>
    </row>
    <row r="206" spans="1:26" ht="15.75" customHeight="1">
      <c r="A206" s="754"/>
      <c r="B206" s="754"/>
      <c r="C206" s="754"/>
      <c r="D206" s="754"/>
      <c r="E206" s="754"/>
      <c r="F206" s="754"/>
      <c r="G206" s="754"/>
      <c r="H206" s="754"/>
      <c r="I206" s="754"/>
      <c r="J206" s="754"/>
      <c r="K206" s="754"/>
      <c r="L206" s="754"/>
      <c r="M206" s="754"/>
      <c r="N206" s="930"/>
      <c r="O206" s="754"/>
      <c r="P206" s="754"/>
      <c r="Q206" s="965"/>
      <c r="R206" s="966"/>
      <c r="S206" s="966"/>
      <c r="T206" s="754"/>
      <c r="U206" s="754"/>
      <c r="V206" s="754"/>
      <c r="W206" s="754"/>
      <c r="X206" s="754"/>
      <c r="Y206" s="754"/>
      <c r="Z206" s="754"/>
    </row>
    <row r="207" spans="1:26" ht="15.75" customHeight="1">
      <c r="A207" s="754"/>
      <c r="B207" s="754"/>
      <c r="C207" s="754"/>
      <c r="D207" s="754"/>
      <c r="E207" s="754"/>
      <c r="F207" s="754"/>
      <c r="G207" s="754"/>
      <c r="H207" s="754"/>
      <c r="I207" s="754"/>
      <c r="J207" s="754"/>
      <c r="K207" s="754"/>
      <c r="L207" s="754"/>
      <c r="M207" s="754"/>
      <c r="N207" s="930"/>
      <c r="O207" s="754"/>
      <c r="P207" s="754"/>
      <c r="Q207" s="965"/>
      <c r="R207" s="966"/>
      <c r="S207" s="966"/>
      <c r="T207" s="754"/>
      <c r="U207" s="754"/>
      <c r="V207" s="754"/>
      <c r="W207" s="754"/>
      <c r="X207" s="754"/>
      <c r="Y207" s="754"/>
      <c r="Z207" s="754"/>
    </row>
    <row r="208" spans="1:26" ht="15.75" customHeight="1">
      <c r="A208" s="754"/>
      <c r="B208" s="754"/>
      <c r="C208" s="754"/>
      <c r="D208" s="754"/>
      <c r="E208" s="754"/>
      <c r="F208" s="754"/>
      <c r="G208" s="754"/>
      <c r="H208" s="754"/>
      <c r="I208" s="754"/>
      <c r="J208" s="754"/>
      <c r="K208" s="754"/>
      <c r="L208" s="754"/>
      <c r="M208" s="754"/>
      <c r="N208" s="930"/>
      <c r="O208" s="754"/>
      <c r="P208" s="754"/>
      <c r="Q208" s="965"/>
      <c r="R208" s="966"/>
      <c r="S208" s="966"/>
      <c r="T208" s="754"/>
      <c r="U208" s="754"/>
      <c r="V208" s="754"/>
      <c r="W208" s="754"/>
      <c r="X208" s="754"/>
      <c r="Y208" s="754"/>
      <c r="Z208" s="754"/>
    </row>
    <row r="209" spans="1:26" ht="15.75" customHeight="1">
      <c r="A209" s="754"/>
      <c r="B209" s="754"/>
      <c r="C209" s="754"/>
      <c r="D209" s="754"/>
      <c r="E209" s="754"/>
      <c r="F209" s="754"/>
      <c r="G209" s="754"/>
      <c r="H209" s="754"/>
      <c r="I209" s="754"/>
      <c r="J209" s="754"/>
      <c r="K209" s="754"/>
      <c r="L209" s="754"/>
      <c r="M209" s="754"/>
      <c r="N209" s="930"/>
      <c r="O209" s="754"/>
      <c r="P209" s="754"/>
      <c r="Q209" s="965"/>
      <c r="R209" s="966"/>
      <c r="S209" s="966"/>
      <c r="T209" s="754"/>
      <c r="U209" s="754"/>
      <c r="V209" s="754"/>
      <c r="W209" s="754"/>
      <c r="X209" s="754"/>
      <c r="Y209" s="754"/>
      <c r="Z209" s="754"/>
    </row>
    <row r="210" spans="1:26" ht="15.75" customHeight="1">
      <c r="A210" s="754"/>
      <c r="B210" s="754"/>
      <c r="C210" s="754"/>
      <c r="D210" s="754"/>
      <c r="E210" s="754"/>
      <c r="F210" s="754"/>
      <c r="G210" s="754"/>
      <c r="H210" s="754"/>
      <c r="I210" s="754"/>
      <c r="J210" s="754"/>
      <c r="K210" s="754"/>
      <c r="L210" s="754"/>
      <c r="M210" s="754"/>
      <c r="N210" s="930"/>
      <c r="O210" s="754"/>
      <c r="P210" s="754"/>
      <c r="Q210" s="965"/>
      <c r="R210" s="966"/>
      <c r="S210" s="966"/>
      <c r="T210" s="754"/>
      <c r="U210" s="754"/>
      <c r="V210" s="754"/>
      <c r="W210" s="754"/>
      <c r="X210" s="754"/>
      <c r="Y210" s="754"/>
      <c r="Z210" s="754"/>
    </row>
    <row r="211" spans="1:26" ht="15.75" customHeight="1">
      <c r="A211" s="754"/>
      <c r="B211" s="754"/>
      <c r="C211" s="754"/>
      <c r="D211" s="754"/>
      <c r="E211" s="754"/>
      <c r="F211" s="754"/>
      <c r="G211" s="754"/>
      <c r="H211" s="754"/>
      <c r="I211" s="754"/>
      <c r="J211" s="754"/>
      <c r="K211" s="754"/>
      <c r="L211" s="754"/>
      <c r="M211" s="754"/>
      <c r="N211" s="930"/>
      <c r="O211" s="754"/>
      <c r="P211" s="754"/>
      <c r="Q211" s="965"/>
      <c r="R211" s="966"/>
      <c r="S211" s="966"/>
      <c r="T211" s="754"/>
      <c r="U211" s="754"/>
      <c r="V211" s="754"/>
      <c r="W211" s="754"/>
      <c r="X211" s="754"/>
      <c r="Y211" s="754"/>
      <c r="Z211" s="754"/>
    </row>
    <row r="212" spans="1:26" ht="15.75" customHeight="1">
      <c r="A212" s="754"/>
      <c r="B212" s="754"/>
      <c r="C212" s="754"/>
      <c r="D212" s="754"/>
      <c r="E212" s="754"/>
      <c r="F212" s="754"/>
      <c r="G212" s="754"/>
      <c r="H212" s="754"/>
      <c r="I212" s="754"/>
      <c r="J212" s="754"/>
      <c r="K212" s="754"/>
      <c r="L212" s="754"/>
      <c r="M212" s="754"/>
      <c r="N212" s="930"/>
      <c r="O212" s="754"/>
      <c r="P212" s="754"/>
      <c r="Q212" s="965"/>
      <c r="R212" s="966"/>
      <c r="S212" s="966"/>
      <c r="T212" s="754"/>
      <c r="U212" s="754"/>
      <c r="V212" s="754"/>
      <c r="W212" s="754"/>
      <c r="X212" s="754"/>
      <c r="Y212" s="754"/>
      <c r="Z212" s="754"/>
    </row>
    <row r="213" spans="1:26" ht="15.75" customHeight="1">
      <c r="A213" s="754"/>
      <c r="B213" s="754"/>
      <c r="C213" s="754"/>
      <c r="D213" s="754"/>
      <c r="E213" s="754"/>
      <c r="F213" s="754"/>
      <c r="G213" s="754"/>
      <c r="H213" s="754"/>
      <c r="I213" s="754"/>
      <c r="J213" s="754"/>
      <c r="K213" s="754"/>
      <c r="L213" s="754"/>
      <c r="M213" s="754"/>
      <c r="N213" s="930"/>
      <c r="O213" s="754"/>
      <c r="P213" s="754"/>
      <c r="Q213" s="965"/>
      <c r="R213" s="966"/>
      <c r="S213" s="966"/>
      <c r="T213" s="754"/>
      <c r="U213" s="754"/>
      <c r="V213" s="754"/>
      <c r="W213" s="754"/>
      <c r="X213" s="754"/>
      <c r="Y213" s="754"/>
      <c r="Z213" s="754"/>
    </row>
    <row r="214" spans="1:26" ht="15.75" customHeight="1">
      <c r="A214" s="754"/>
      <c r="B214" s="754"/>
      <c r="C214" s="754"/>
      <c r="D214" s="754"/>
      <c r="E214" s="754"/>
      <c r="F214" s="754"/>
      <c r="G214" s="754"/>
      <c r="H214" s="754"/>
      <c r="I214" s="754"/>
      <c r="J214" s="754"/>
      <c r="K214" s="754"/>
      <c r="L214" s="754"/>
      <c r="M214" s="754"/>
      <c r="N214" s="930"/>
      <c r="O214" s="754"/>
      <c r="P214" s="754"/>
      <c r="Q214" s="965"/>
      <c r="R214" s="966"/>
      <c r="S214" s="966"/>
      <c r="T214" s="754"/>
      <c r="U214" s="754"/>
      <c r="V214" s="754"/>
      <c r="W214" s="754"/>
      <c r="X214" s="754"/>
      <c r="Y214" s="754"/>
      <c r="Z214" s="754"/>
    </row>
    <row r="215" spans="1:26" ht="15.75" customHeight="1">
      <c r="A215" s="754"/>
      <c r="B215" s="754"/>
      <c r="C215" s="754"/>
      <c r="D215" s="754"/>
      <c r="E215" s="754"/>
      <c r="F215" s="754"/>
      <c r="G215" s="754"/>
      <c r="H215" s="754"/>
      <c r="I215" s="754"/>
      <c r="J215" s="754"/>
      <c r="K215" s="754"/>
      <c r="L215" s="754"/>
      <c r="M215" s="754"/>
      <c r="N215" s="930"/>
      <c r="O215" s="754"/>
      <c r="P215" s="754"/>
      <c r="Q215" s="965"/>
      <c r="R215" s="966"/>
      <c r="S215" s="966"/>
      <c r="T215" s="754"/>
      <c r="U215" s="754"/>
      <c r="V215" s="754"/>
      <c r="W215" s="754"/>
      <c r="X215" s="754"/>
      <c r="Y215" s="754"/>
      <c r="Z215" s="754"/>
    </row>
    <row r="216" spans="1:26" ht="15.75" customHeight="1">
      <c r="A216" s="754"/>
      <c r="B216" s="754"/>
      <c r="C216" s="754"/>
      <c r="D216" s="754"/>
      <c r="E216" s="754"/>
      <c r="F216" s="754"/>
      <c r="G216" s="754"/>
      <c r="H216" s="754"/>
      <c r="I216" s="754"/>
      <c r="J216" s="754"/>
      <c r="K216" s="754"/>
      <c r="L216" s="754"/>
      <c r="M216" s="754"/>
      <c r="N216" s="930"/>
      <c r="O216" s="754"/>
      <c r="P216" s="754"/>
      <c r="Q216" s="965"/>
      <c r="R216" s="966"/>
      <c r="S216" s="966"/>
      <c r="T216" s="754"/>
      <c r="U216" s="754"/>
      <c r="V216" s="754"/>
      <c r="W216" s="754"/>
      <c r="X216" s="754"/>
      <c r="Y216" s="754"/>
      <c r="Z216" s="754"/>
    </row>
    <row r="217" spans="1:26" ht="15.75" customHeight="1">
      <c r="A217" s="754"/>
      <c r="B217" s="754"/>
      <c r="C217" s="754"/>
      <c r="D217" s="754"/>
      <c r="E217" s="754"/>
      <c r="F217" s="754"/>
      <c r="G217" s="754"/>
      <c r="H217" s="754"/>
      <c r="I217" s="754"/>
      <c r="J217" s="754"/>
      <c r="K217" s="754"/>
      <c r="L217" s="754"/>
      <c r="M217" s="754"/>
      <c r="N217" s="930"/>
      <c r="O217" s="754"/>
      <c r="P217" s="754"/>
      <c r="Q217" s="965"/>
      <c r="R217" s="966"/>
      <c r="S217" s="966"/>
      <c r="T217" s="754"/>
      <c r="U217" s="754"/>
      <c r="V217" s="754"/>
      <c r="W217" s="754"/>
      <c r="X217" s="754"/>
      <c r="Y217" s="754"/>
      <c r="Z217" s="754"/>
    </row>
    <row r="218" spans="1:26" ht="15.75" customHeight="1">
      <c r="A218" s="754"/>
      <c r="B218" s="754"/>
      <c r="C218" s="754"/>
      <c r="D218" s="754"/>
      <c r="E218" s="754"/>
      <c r="F218" s="754"/>
      <c r="G218" s="754"/>
      <c r="H218" s="754"/>
      <c r="I218" s="754"/>
      <c r="J218" s="754"/>
      <c r="K218" s="754"/>
      <c r="L218" s="754"/>
      <c r="M218" s="754"/>
      <c r="N218" s="930"/>
      <c r="O218" s="754"/>
      <c r="P218" s="754"/>
      <c r="Q218" s="965"/>
      <c r="R218" s="966"/>
      <c r="S218" s="966"/>
      <c r="T218" s="754"/>
      <c r="U218" s="754"/>
      <c r="V218" s="754"/>
      <c r="W218" s="754"/>
      <c r="X218" s="754"/>
      <c r="Y218" s="754"/>
      <c r="Z218" s="754"/>
    </row>
    <row r="219" spans="1:26" ht="15.75" customHeight="1">
      <c r="A219" s="754"/>
      <c r="B219" s="754"/>
      <c r="C219" s="754"/>
      <c r="D219" s="754"/>
      <c r="E219" s="754"/>
      <c r="F219" s="754"/>
      <c r="G219" s="754"/>
      <c r="H219" s="754"/>
      <c r="I219" s="754"/>
      <c r="J219" s="754"/>
      <c r="K219" s="754"/>
      <c r="L219" s="754"/>
      <c r="M219" s="754"/>
      <c r="N219" s="930"/>
      <c r="O219" s="754"/>
      <c r="P219" s="754"/>
      <c r="Q219" s="965"/>
      <c r="R219" s="966"/>
      <c r="S219" s="966"/>
      <c r="T219" s="754"/>
      <c r="U219" s="754"/>
      <c r="V219" s="754"/>
      <c r="W219" s="754"/>
      <c r="X219" s="754"/>
      <c r="Y219" s="754"/>
      <c r="Z219" s="754"/>
    </row>
    <row r="220" spans="1:26" ht="15.75" customHeight="1">
      <c r="A220" s="754"/>
      <c r="B220" s="754"/>
      <c r="C220" s="754"/>
      <c r="D220" s="754"/>
      <c r="E220" s="754"/>
      <c r="F220" s="754"/>
      <c r="G220" s="754"/>
      <c r="H220" s="754"/>
      <c r="I220" s="754"/>
      <c r="J220" s="754"/>
      <c r="K220" s="754"/>
      <c r="L220" s="754"/>
      <c r="M220" s="754"/>
      <c r="N220" s="930"/>
      <c r="O220" s="754"/>
      <c r="P220" s="754"/>
      <c r="Q220" s="965"/>
      <c r="R220" s="966"/>
      <c r="S220" s="966"/>
      <c r="T220" s="754"/>
      <c r="U220" s="754"/>
      <c r="V220" s="754"/>
      <c r="W220" s="754"/>
      <c r="X220" s="754"/>
      <c r="Y220" s="754"/>
      <c r="Z220" s="754"/>
    </row>
    <row r="221" spans="1:26" ht="15.75" customHeight="1">
      <c r="A221" s="754"/>
      <c r="B221" s="754"/>
      <c r="C221" s="754"/>
      <c r="D221" s="754"/>
      <c r="E221" s="754"/>
      <c r="F221" s="754"/>
      <c r="G221" s="754"/>
      <c r="H221" s="754"/>
      <c r="I221" s="754"/>
      <c r="J221" s="754"/>
      <c r="K221" s="754"/>
      <c r="L221" s="754"/>
      <c r="M221" s="754"/>
      <c r="N221" s="930"/>
      <c r="O221" s="754"/>
      <c r="P221" s="754"/>
      <c r="Q221" s="965"/>
      <c r="R221" s="966"/>
      <c r="S221" s="966"/>
      <c r="T221" s="754"/>
      <c r="U221" s="754"/>
      <c r="V221" s="754"/>
      <c r="W221" s="754"/>
      <c r="X221" s="754"/>
      <c r="Y221" s="754"/>
      <c r="Z221" s="754"/>
    </row>
    <row r="222" spans="1:26" ht="15.75" customHeight="1">
      <c r="A222" s="754"/>
      <c r="B222" s="754"/>
      <c r="C222" s="754"/>
      <c r="D222" s="754"/>
      <c r="E222" s="754"/>
      <c r="F222" s="754"/>
      <c r="G222" s="754"/>
      <c r="H222" s="754"/>
      <c r="I222" s="754"/>
      <c r="J222" s="754"/>
      <c r="K222" s="754"/>
      <c r="L222" s="754"/>
      <c r="M222" s="754"/>
      <c r="N222" s="930"/>
      <c r="O222" s="754"/>
      <c r="P222" s="754"/>
      <c r="Q222" s="965"/>
      <c r="R222" s="966"/>
      <c r="S222" s="966"/>
      <c r="T222" s="754"/>
      <c r="U222" s="754"/>
      <c r="V222" s="754"/>
      <c r="W222" s="754"/>
      <c r="X222" s="754"/>
      <c r="Y222" s="754"/>
      <c r="Z222" s="754"/>
    </row>
    <row r="223" spans="1:26" ht="15.75" customHeight="1">
      <c r="A223" s="754"/>
      <c r="B223" s="754"/>
      <c r="C223" s="754"/>
      <c r="D223" s="754"/>
      <c r="E223" s="754"/>
      <c r="F223" s="754"/>
      <c r="G223" s="754"/>
      <c r="H223" s="754"/>
      <c r="I223" s="754"/>
      <c r="J223" s="754"/>
      <c r="K223" s="754"/>
      <c r="L223" s="754"/>
      <c r="M223" s="754"/>
      <c r="N223" s="930"/>
      <c r="O223" s="754"/>
      <c r="P223" s="754"/>
      <c r="Q223" s="965"/>
      <c r="R223" s="966"/>
      <c r="S223" s="966"/>
      <c r="T223" s="754"/>
      <c r="U223" s="754"/>
      <c r="V223" s="754"/>
      <c r="W223" s="754"/>
      <c r="X223" s="754"/>
      <c r="Y223" s="754"/>
      <c r="Z223" s="754"/>
    </row>
    <row r="224" spans="1:26" ht="15.75" customHeight="1">
      <c r="A224" s="754"/>
      <c r="B224" s="754"/>
      <c r="C224" s="754"/>
      <c r="D224" s="754"/>
      <c r="E224" s="754"/>
      <c r="F224" s="754"/>
      <c r="G224" s="754"/>
      <c r="H224" s="754"/>
      <c r="I224" s="754"/>
      <c r="J224" s="754"/>
      <c r="K224" s="754"/>
      <c r="L224" s="754"/>
      <c r="M224" s="754"/>
      <c r="N224" s="930"/>
      <c r="O224" s="754"/>
      <c r="P224" s="754"/>
      <c r="Q224" s="965"/>
      <c r="R224" s="966"/>
      <c r="S224" s="966"/>
      <c r="T224" s="754"/>
      <c r="U224" s="754"/>
      <c r="V224" s="754"/>
      <c r="W224" s="754"/>
      <c r="X224" s="754"/>
      <c r="Y224" s="754"/>
      <c r="Z224" s="754"/>
    </row>
    <row r="225" spans="1:26" ht="15.75" customHeight="1">
      <c r="A225" s="754"/>
      <c r="B225" s="754"/>
      <c r="C225" s="754"/>
      <c r="D225" s="754"/>
      <c r="E225" s="754"/>
      <c r="F225" s="754"/>
      <c r="G225" s="754"/>
      <c r="H225" s="754"/>
      <c r="I225" s="754"/>
      <c r="J225" s="754"/>
      <c r="K225" s="754"/>
      <c r="L225" s="754"/>
      <c r="M225" s="754"/>
      <c r="N225" s="930"/>
      <c r="O225" s="754"/>
      <c r="P225" s="754"/>
      <c r="Q225" s="965"/>
      <c r="R225" s="966"/>
      <c r="S225" s="966"/>
      <c r="T225" s="754"/>
      <c r="U225" s="754"/>
      <c r="V225" s="754"/>
      <c r="W225" s="754"/>
      <c r="X225" s="754"/>
      <c r="Y225" s="754"/>
      <c r="Z225" s="754"/>
    </row>
    <row r="226" spans="1:26" ht="15.75" customHeight="1">
      <c r="A226" s="754"/>
      <c r="B226" s="754"/>
      <c r="C226" s="754"/>
      <c r="D226" s="754"/>
      <c r="E226" s="754"/>
      <c r="F226" s="754"/>
      <c r="G226" s="754"/>
      <c r="H226" s="754"/>
      <c r="I226" s="754"/>
      <c r="J226" s="754"/>
      <c r="K226" s="754"/>
      <c r="L226" s="754"/>
      <c r="M226" s="754"/>
      <c r="N226" s="930"/>
      <c r="O226" s="754"/>
      <c r="P226" s="754"/>
      <c r="Q226" s="965"/>
      <c r="R226" s="966"/>
      <c r="S226" s="966"/>
      <c r="T226" s="754"/>
      <c r="U226" s="754"/>
      <c r="V226" s="754"/>
      <c r="W226" s="754"/>
      <c r="X226" s="754"/>
      <c r="Y226" s="754"/>
      <c r="Z226" s="754"/>
    </row>
    <row r="227" spans="1:26" ht="15.75" customHeight="1">
      <c r="A227" s="754"/>
      <c r="B227" s="754"/>
      <c r="C227" s="754"/>
      <c r="D227" s="754"/>
      <c r="E227" s="754"/>
      <c r="F227" s="754"/>
      <c r="G227" s="754"/>
      <c r="H227" s="754"/>
      <c r="I227" s="754"/>
      <c r="J227" s="754"/>
      <c r="K227" s="754"/>
      <c r="L227" s="754"/>
      <c r="M227" s="754"/>
      <c r="N227" s="930"/>
      <c r="O227" s="754"/>
      <c r="P227" s="754"/>
      <c r="Q227" s="965"/>
      <c r="R227" s="966"/>
      <c r="S227" s="966"/>
      <c r="T227" s="754"/>
      <c r="U227" s="754"/>
      <c r="V227" s="754"/>
      <c r="W227" s="754"/>
      <c r="X227" s="754"/>
      <c r="Y227" s="754"/>
      <c r="Z227" s="754"/>
    </row>
    <row r="228" spans="1:26" ht="15.75" customHeight="1">
      <c r="A228" s="754"/>
      <c r="B228" s="754"/>
      <c r="C228" s="754"/>
      <c r="D228" s="754"/>
      <c r="E228" s="754"/>
      <c r="F228" s="754"/>
      <c r="G228" s="754"/>
      <c r="H228" s="754"/>
      <c r="I228" s="754"/>
      <c r="J228" s="754"/>
      <c r="K228" s="754"/>
      <c r="L228" s="754"/>
      <c r="M228" s="754"/>
      <c r="N228" s="930"/>
      <c r="O228" s="754"/>
      <c r="P228" s="754"/>
      <c r="Q228" s="965"/>
      <c r="R228" s="966"/>
      <c r="S228" s="966"/>
      <c r="T228" s="754"/>
      <c r="U228" s="754"/>
      <c r="V228" s="754"/>
      <c r="W228" s="754"/>
      <c r="X228" s="754"/>
      <c r="Y228" s="754"/>
      <c r="Z228" s="754"/>
    </row>
    <row r="229" spans="1:26" ht="15.75" customHeight="1">
      <c r="A229" s="754"/>
      <c r="B229" s="754"/>
      <c r="C229" s="754"/>
      <c r="D229" s="754"/>
      <c r="E229" s="754"/>
      <c r="F229" s="754"/>
      <c r="G229" s="754"/>
      <c r="H229" s="754"/>
      <c r="I229" s="754"/>
      <c r="J229" s="754"/>
      <c r="K229" s="754"/>
      <c r="L229" s="754"/>
      <c r="M229" s="754"/>
      <c r="N229" s="930"/>
      <c r="O229" s="754"/>
      <c r="P229" s="754"/>
      <c r="Q229" s="965"/>
      <c r="R229" s="966"/>
      <c r="S229" s="966"/>
      <c r="T229" s="754"/>
      <c r="U229" s="754"/>
      <c r="V229" s="754"/>
      <c r="W229" s="754"/>
      <c r="X229" s="754"/>
      <c r="Y229" s="754"/>
      <c r="Z229" s="754"/>
    </row>
    <row r="230" spans="1:26" ht="15.75" customHeight="1">
      <c r="A230" s="754"/>
      <c r="B230" s="754"/>
      <c r="C230" s="754"/>
      <c r="D230" s="754"/>
      <c r="E230" s="754"/>
      <c r="F230" s="754"/>
      <c r="G230" s="754"/>
      <c r="H230" s="754"/>
      <c r="I230" s="754"/>
      <c r="J230" s="754"/>
      <c r="K230" s="754"/>
      <c r="L230" s="754"/>
      <c r="M230" s="754"/>
      <c r="N230" s="930"/>
      <c r="O230" s="754"/>
      <c r="P230" s="754"/>
      <c r="Q230" s="965"/>
      <c r="R230" s="966"/>
      <c r="S230" s="966"/>
      <c r="T230" s="754"/>
      <c r="U230" s="754"/>
      <c r="V230" s="754"/>
      <c r="W230" s="754"/>
      <c r="X230" s="754"/>
      <c r="Y230" s="754"/>
      <c r="Z230" s="754"/>
    </row>
    <row r="231" spans="1:26" ht="15.75" customHeight="1">
      <c r="A231" s="754"/>
      <c r="B231" s="754"/>
      <c r="C231" s="754"/>
      <c r="D231" s="754"/>
      <c r="E231" s="754"/>
      <c r="F231" s="754"/>
      <c r="G231" s="754"/>
      <c r="H231" s="754"/>
      <c r="I231" s="754"/>
      <c r="J231" s="754"/>
      <c r="K231" s="754"/>
      <c r="L231" s="754"/>
      <c r="M231" s="754"/>
      <c r="N231" s="930"/>
      <c r="O231" s="754"/>
      <c r="P231" s="754"/>
      <c r="Q231" s="965"/>
      <c r="R231" s="966"/>
      <c r="S231" s="966"/>
      <c r="T231" s="754"/>
      <c r="U231" s="754"/>
      <c r="V231" s="754"/>
      <c r="W231" s="754"/>
      <c r="X231" s="754"/>
      <c r="Y231" s="754"/>
      <c r="Z231" s="754"/>
    </row>
    <row r="232" spans="1:26" ht="15.75" customHeight="1">
      <c r="A232" s="754"/>
      <c r="B232" s="754"/>
      <c r="C232" s="754"/>
      <c r="D232" s="754"/>
      <c r="E232" s="754"/>
      <c r="F232" s="754"/>
      <c r="G232" s="754"/>
      <c r="H232" s="754"/>
      <c r="I232" s="754"/>
      <c r="J232" s="754"/>
      <c r="K232" s="754"/>
      <c r="L232" s="754"/>
      <c r="M232" s="754"/>
      <c r="N232" s="930"/>
      <c r="O232" s="754"/>
      <c r="P232" s="754"/>
      <c r="Q232" s="965"/>
      <c r="R232" s="966"/>
      <c r="S232" s="966"/>
      <c r="T232" s="754"/>
      <c r="U232" s="754"/>
      <c r="V232" s="754"/>
      <c r="W232" s="754"/>
      <c r="X232" s="754"/>
      <c r="Y232" s="754"/>
      <c r="Z232" s="754"/>
    </row>
    <row r="233" spans="1:26" ht="15.75" customHeight="1">
      <c r="A233" s="754"/>
      <c r="B233" s="754"/>
      <c r="C233" s="754"/>
      <c r="D233" s="754"/>
      <c r="E233" s="754"/>
      <c r="F233" s="754"/>
      <c r="G233" s="754"/>
      <c r="H233" s="754"/>
      <c r="I233" s="754"/>
      <c r="J233" s="754"/>
      <c r="K233" s="754"/>
      <c r="L233" s="754"/>
      <c r="M233" s="754"/>
      <c r="N233" s="930"/>
      <c r="O233" s="754"/>
      <c r="P233" s="754"/>
      <c r="Q233" s="965"/>
      <c r="R233" s="966"/>
      <c r="S233" s="966"/>
      <c r="T233" s="754"/>
      <c r="U233" s="754"/>
      <c r="V233" s="754"/>
      <c r="W233" s="754"/>
      <c r="X233" s="754"/>
      <c r="Y233" s="754"/>
      <c r="Z233" s="754"/>
    </row>
    <row r="234" spans="1:26" ht="15.75" customHeight="1">
      <c r="A234" s="754"/>
      <c r="B234" s="754"/>
      <c r="C234" s="754"/>
      <c r="D234" s="754"/>
      <c r="E234" s="754"/>
      <c r="F234" s="754"/>
      <c r="G234" s="754"/>
      <c r="H234" s="754"/>
      <c r="I234" s="754"/>
      <c r="J234" s="754"/>
      <c r="K234" s="754"/>
      <c r="L234" s="754"/>
      <c r="M234" s="754"/>
      <c r="N234" s="930"/>
      <c r="O234" s="754"/>
      <c r="P234" s="754"/>
      <c r="Q234" s="965"/>
      <c r="R234" s="966"/>
      <c r="S234" s="966"/>
      <c r="T234" s="754"/>
      <c r="U234" s="754"/>
      <c r="V234" s="754"/>
      <c r="W234" s="754"/>
      <c r="X234" s="754"/>
      <c r="Y234" s="754"/>
      <c r="Z234" s="754"/>
    </row>
    <row r="235" spans="1:26" ht="15.75" customHeight="1">
      <c r="A235" s="754"/>
      <c r="B235" s="754"/>
      <c r="C235" s="754"/>
      <c r="D235" s="754"/>
      <c r="E235" s="754"/>
      <c r="F235" s="754"/>
      <c r="G235" s="754"/>
      <c r="H235" s="754"/>
      <c r="I235" s="754"/>
      <c r="J235" s="754"/>
      <c r="K235" s="754"/>
      <c r="L235" s="754"/>
      <c r="M235" s="754"/>
      <c r="N235" s="930"/>
      <c r="O235" s="754"/>
      <c r="P235" s="754"/>
      <c r="Q235" s="965"/>
      <c r="R235" s="966"/>
      <c r="S235" s="966"/>
      <c r="T235" s="754"/>
      <c r="U235" s="754"/>
      <c r="V235" s="754"/>
      <c r="W235" s="754"/>
      <c r="X235" s="754"/>
      <c r="Y235" s="754"/>
      <c r="Z235" s="754"/>
    </row>
    <row r="236" spans="1:26" ht="15.75" customHeight="1">
      <c r="A236" s="754"/>
      <c r="B236" s="754"/>
      <c r="C236" s="754"/>
      <c r="D236" s="754"/>
      <c r="E236" s="754"/>
      <c r="F236" s="754"/>
      <c r="G236" s="754"/>
      <c r="H236" s="754"/>
      <c r="I236" s="754"/>
      <c r="J236" s="754"/>
      <c r="K236" s="754"/>
      <c r="L236" s="754"/>
      <c r="M236" s="754"/>
      <c r="N236" s="930"/>
      <c r="O236" s="754"/>
      <c r="P236" s="754"/>
      <c r="Q236" s="965"/>
      <c r="R236" s="966"/>
      <c r="S236" s="966"/>
      <c r="T236" s="754"/>
      <c r="U236" s="754"/>
      <c r="V236" s="754"/>
      <c r="W236" s="754"/>
      <c r="X236" s="754"/>
      <c r="Y236" s="754"/>
      <c r="Z236" s="754"/>
    </row>
    <row r="237" spans="1:26" ht="15.75" customHeight="1">
      <c r="A237" s="754"/>
      <c r="B237" s="754"/>
      <c r="C237" s="754"/>
      <c r="D237" s="754"/>
      <c r="E237" s="754"/>
      <c r="F237" s="754"/>
      <c r="G237" s="754"/>
      <c r="H237" s="754"/>
      <c r="I237" s="754"/>
      <c r="J237" s="754"/>
      <c r="K237" s="754"/>
      <c r="L237" s="754"/>
      <c r="M237" s="754"/>
      <c r="N237" s="930"/>
      <c r="O237" s="754"/>
      <c r="P237" s="754"/>
      <c r="Q237" s="965"/>
      <c r="R237" s="966"/>
      <c r="S237" s="966"/>
      <c r="T237" s="754"/>
      <c r="U237" s="754"/>
      <c r="V237" s="754"/>
      <c r="W237" s="754"/>
      <c r="X237" s="754"/>
      <c r="Y237" s="754"/>
      <c r="Z237" s="754"/>
    </row>
    <row r="238" spans="1:26" ht="15.75" customHeight="1">
      <c r="A238" s="754"/>
      <c r="B238" s="754"/>
      <c r="C238" s="754"/>
      <c r="D238" s="754"/>
      <c r="E238" s="754"/>
      <c r="F238" s="754"/>
      <c r="G238" s="754"/>
      <c r="H238" s="754"/>
      <c r="I238" s="754"/>
      <c r="J238" s="754"/>
      <c r="K238" s="754"/>
      <c r="L238" s="754"/>
      <c r="M238" s="754"/>
      <c r="N238" s="930"/>
      <c r="O238" s="754"/>
      <c r="P238" s="754"/>
      <c r="Q238" s="965"/>
      <c r="R238" s="966"/>
      <c r="S238" s="966"/>
      <c r="T238" s="754"/>
      <c r="U238" s="754"/>
      <c r="V238" s="754"/>
      <c r="W238" s="754"/>
      <c r="X238" s="754"/>
      <c r="Y238" s="754"/>
      <c r="Z238" s="754"/>
    </row>
    <row r="239" spans="1:26" ht="15.75" customHeight="1">
      <c r="A239" s="754"/>
      <c r="B239" s="754"/>
      <c r="C239" s="754"/>
      <c r="D239" s="754"/>
      <c r="E239" s="754"/>
      <c r="F239" s="754"/>
      <c r="G239" s="754"/>
      <c r="H239" s="754"/>
      <c r="I239" s="754"/>
      <c r="J239" s="754"/>
      <c r="K239" s="754"/>
      <c r="L239" s="754"/>
      <c r="M239" s="754"/>
      <c r="N239" s="930"/>
      <c r="O239" s="754"/>
      <c r="P239" s="754"/>
      <c r="Q239" s="965"/>
      <c r="R239" s="966"/>
      <c r="S239" s="966"/>
      <c r="T239" s="754"/>
      <c r="U239" s="754"/>
      <c r="V239" s="754"/>
      <c r="W239" s="754"/>
      <c r="X239" s="754"/>
      <c r="Y239" s="754"/>
      <c r="Z239" s="754"/>
    </row>
    <row r="240" spans="1:26" ht="15.75" customHeight="1">
      <c r="A240" s="754"/>
      <c r="B240" s="754"/>
      <c r="C240" s="754"/>
      <c r="D240" s="754"/>
      <c r="E240" s="754"/>
      <c r="F240" s="754"/>
      <c r="G240" s="754"/>
      <c r="H240" s="754"/>
      <c r="I240" s="754"/>
      <c r="J240" s="754"/>
      <c r="K240" s="754"/>
      <c r="L240" s="754"/>
      <c r="M240" s="754"/>
      <c r="N240" s="930"/>
      <c r="O240" s="754"/>
      <c r="P240" s="754"/>
      <c r="Q240" s="965"/>
      <c r="R240" s="966"/>
      <c r="S240" s="966"/>
      <c r="T240" s="754"/>
      <c r="U240" s="754"/>
      <c r="V240" s="754"/>
      <c r="W240" s="754"/>
      <c r="X240" s="754"/>
      <c r="Y240" s="754"/>
      <c r="Z240" s="754"/>
    </row>
    <row r="241" spans="1:26" ht="15.75" customHeight="1">
      <c r="A241" s="754"/>
      <c r="B241" s="754"/>
      <c r="C241" s="754"/>
      <c r="D241" s="754"/>
      <c r="E241" s="754"/>
      <c r="F241" s="754"/>
      <c r="G241" s="754"/>
      <c r="H241" s="754"/>
      <c r="I241" s="754"/>
      <c r="J241" s="754"/>
      <c r="K241" s="754"/>
      <c r="L241" s="754"/>
      <c r="M241" s="754"/>
      <c r="N241" s="930"/>
      <c r="O241" s="754"/>
      <c r="P241" s="754"/>
      <c r="Q241" s="965"/>
      <c r="R241" s="966"/>
      <c r="S241" s="966"/>
      <c r="T241" s="754"/>
      <c r="U241" s="754"/>
      <c r="V241" s="754"/>
      <c r="W241" s="754"/>
      <c r="X241" s="754"/>
      <c r="Y241" s="754"/>
      <c r="Z241" s="754"/>
    </row>
    <row r="242" spans="1:26" ht="15.75" customHeight="1">
      <c r="A242" s="754"/>
      <c r="B242" s="754"/>
      <c r="C242" s="754"/>
      <c r="D242" s="754"/>
      <c r="E242" s="754"/>
      <c r="F242" s="754"/>
      <c r="G242" s="754"/>
      <c r="H242" s="754"/>
      <c r="I242" s="754"/>
      <c r="J242" s="754"/>
      <c r="K242" s="754"/>
      <c r="L242" s="754"/>
      <c r="M242" s="754"/>
      <c r="N242" s="930"/>
      <c r="O242" s="754"/>
      <c r="P242" s="754"/>
      <c r="Q242" s="965"/>
      <c r="R242" s="966"/>
      <c r="S242" s="966"/>
      <c r="T242" s="754"/>
      <c r="U242" s="754"/>
      <c r="V242" s="754"/>
      <c r="W242" s="754"/>
      <c r="X242" s="754"/>
      <c r="Y242" s="754"/>
      <c r="Z242" s="754"/>
    </row>
    <row r="243" spans="1:26" ht="15.75" customHeight="1">
      <c r="A243" s="754"/>
      <c r="B243" s="754"/>
      <c r="C243" s="754"/>
      <c r="D243" s="754"/>
      <c r="E243" s="754"/>
      <c r="F243" s="754"/>
      <c r="G243" s="754"/>
      <c r="H243" s="754"/>
      <c r="I243" s="754"/>
      <c r="J243" s="754"/>
      <c r="K243" s="754"/>
      <c r="L243" s="754"/>
      <c r="M243" s="754"/>
      <c r="N243" s="930"/>
      <c r="O243" s="754"/>
      <c r="P243" s="754"/>
      <c r="Q243" s="965"/>
      <c r="R243" s="966"/>
      <c r="S243" s="966"/>
      <c r="T243" s="754"/>
      <c r="U243" s="754"/>
      <c r="V243" s="754"/>
      <c r="W243" s="754"/>
      <c r="X243" s="754"/>
      <c r="Y243" s="754"/>
      <c r="Z243" s="754"/>
    </row>
    <row r="244" spans="1:26" ht="15.75" customHeight="1">
      <c r="A244" s="754"/>
      <c r="B244" s="754"/>
      <c r="C244" s="754"/>
      <c r="D244" s="754"/>
      <c r="E244" s="754"/>
      <c r="F244" s="754"/>
      <c r="G244" s="754"/>
      <c r="H244" s="754"/>
      <c r="I244" s="754"/>
      <c r="J244" s="754"/>
      <c r="K244" s="754"/>
      <c r="L244" s="754"/>
      <c r="M244" s="754"/>
      <c r="N244" s="930"/>
      <c r="O244" s="754"/>
      <c r="P244" s="754"/>
      <c r="Q244" s="965"/>
      <c r="R244" s="966"/>
      <c r="S244" s="966"/>
      <c r="T244" s="754"/>
      <c r="U244" s="754"/>
      <c r="V244" s="754"/>
      <c r="W244" s="754"/>
      <c r="X244" s="754"/>
      <c r="Y244" s="754"/>
      <c r="Z244" s="754"/>
    </row>
    <row r="245" spans="1:26" ht="15.75" customHeight="1">
      <c r="A245" s="754"/>
      <c r="B245" s="754"/>
      <c r="C245" s="754"/>
      <c r="D245" s="754"/>
      <c r="E245" s="754"/>
      <c r="F245" s="754"/>
      <c r="G245" s="754"/>
      <c r="H245" s="754"/>
      <c r="I245" s="754"/>
      <c r="J245" s="754"/>
      <c r="K245" s="754"/>
      <c r="L245" s="754"/>
      <c r="M245" s="754"/>
      <c r="N245" s="930"/>
      <c r="O245" s="754"/>
      <c r="P245" s="754"/>
      <c r="Q245" s="965"/>
      <c r="R245" s="966"/>
      <c r="S245" s="966"/>
      <c r="T245" s="754"/>
      <c r="U245" s="754"/>
      <c r="V245" s="754"/>
      <c r="W245" s="754"/>
      <c r="X245" s="754"/>
      <c r="Y245" s="754"/>
      <c r="Z245" s="754"/>
    </row>
    <row r="246" spans="1:26" ht="15.75" customHeight="1">
      <c r="A246" s="754"/>
      <c r="B246" s="754"/>
      <c r="C246" s="754"/>
      <c r="D246" s="754"/>
      <c r="E246" s="754"/>
      <c r="F246" s="754"/>
      <c r="G246" s="754"/>
      <c r="H246" s="754"/>
      <c r="I246" s="754"/>
      <c r="J246" s="754"/>
      <c r="K246" s="754"/>
      <c r="L246" s="754"/>
      <c r="M246" s="754"/>
      <c r="N246" s="930"/>
      <c r="O246" s="754"/>
      <c r="P246" s="754"/>
      <c r="Q246" s="965"/>
      <c r="R246" s="966"/>
      <c r="S246" s="966"/>
      <c r="T246" s="754"/>
      <c r="U246" s="754"/>
      <c r="V246" s="754"/>
      <c r="W246" s="754"/>
      <c r="X246" s="754"/>
      <c r="Y246" s="754"/>
      <c r="Z246" s="754"/>
    </row>
    <row r="247" spans="1:26" ht="15.75" customHeight="1">
      <c r="A247" s="754"/>
      <c r="B247" s="754"/>
      <c r="C247" s="754"/>
      <c r="D247" s="754"/>
      <c r="E247" s="754"/>
      <c r="F247" s="754"/>
      <c r="G247" s="754"/>
      <c r="H247" s="754"/>
      <c r="I247" s="754"/>
      <c r="J247" s="754"/>
      <c r="K247" s="754"/>
      <c r="L247" s="754"/>
      <c r="M247" s="754"/>
      <c r="N247" s="930"/>
      <c r="O247" s="754"/>
      <c r="P247" s="754"/>
      <c r="Q247" s="965"/>
      <c r="R247" s="966"/>
      <c r="S247" s="966"/>
      <c r="T247" s="754"/>
      <c r="U247" s="754"/>
      <c r="V247" s="754"/>
      <c r="W247" s="754"/>
      <c r="X247" s="754"/>
      <c r="Y247" s="754"/>
      <c r="Z247" s="754"/>
    </row>
    <row r="248" spans="1:26" ht="15.75" customHeight="1">
      <c r="A248" s="754"/>
      <c r="B248" s="754"/>
      <c r="C248" s="754"/>
      <c r="D248" s="754"/>
      <c r="E248" s="754"/>
      <c r="F248" s="754"/>
      <c r="G248" s="754"/>
      <c r="H248" s="754"/>
      <c r="I248" s="754"/>
      <c r="J248" s="754"/>
      <c r="K248" s="754"/>
      <c r="L248" s="754"/>
      <c r="M248" s="754"/>
      <c r="N248" s="930"/>
      <c r="O248" s="754"/>
      <c r="P248" s="754"/>
      <c r="Q248" s="965"/>
      <c r="R248" s="966"/>
      <c r="S248" s="966"/>
      <c r="T248" s="754"/>
      <c r="U248" s="754"/>
      <c r="V248" s="754"/>
      <c r="W248" s="754"/>
      <c r="X248" s="754"/>
      <c r="Y248" s="754"/>
      <c r="Z248" s="754"/>
    </row>
    <row r="249" spans="1:26" ht="15.75" customHeight="1">
      <c r="A249" s="754"/>
      <c r="B249" s="754"/>
      <c r="C249" s="754"/>
      <c r="D249" s="754"/>
      <c r="E249" s="754"/>
      <c r="F249" s="754"/>
      <c r="G249" s="754"/>
      <c r="H249" s="754"/>
      <c r="I249" s="754"/>
      <c r="J249" s="754"/>
      <c r="K249" s="754"/>
      <c r="L249" s="754"/>
      <c r="M249" s="754"/>
      <c r="N249" s="930"/>
      <c r="O249" s="754"/>
      <c r="P249" s="754"/>
      <c r="Q249" s="965"/>
      <c r="R249" s="966"/>
      <c r="S249" s="966"/>
      <c r="T249" s="754"/>
      <c r="U249" s="754"/>
      <c r="V249" s="754"/>
      <c r="W249" s="754"/>
      <c r="X249" s="754"/>
      <c r="Y249" s="754"/>
      <c r="Z249" s="754"/>
    </row>
    <row r="250" spans="1:26" ht="15.75" customHeight="1">
      <c r="A250" s="754"/>
      <c r="B250" s="754"/>
      <c r="C250" s="754"/>
      <c r="D250" s="754"/>
      <c r="E250" s="754"/>
      <c r="F250" s="754"/>
      <c r="G250" s="754"/>
      <c r="H250" s="754"/>
      <c r="I250" s="754"/>
      <c r="J250" s="754"/>
      <c r="K250" s="754"/>
      <c r="L250" s="754"/>
      <c r="M250" s="754"/>
      <c r="N250" s="930"/>
      <c r="O250" s="754"/>
      <c r="P250" s="754"/>
      <c r="Q250" s="965"/>
      <c r="R250" s="966"/>
      <c r="S250" s="966"/>
      <c r="T250" s="754"/>
      <c r="U250" s="754"/>
      <c r="V250" s="754"/>
      <c r="W250" s="754"/>
      <c r="X250" s="754"/>
      <c r="Y250" s="754"/>
      <c r="Z250" s="754"/>
    </row>
    <row r="251" spans="1:26" ht="15.75" customHeight="1">
      <c r="A251" s="754"/>
      <c r="B251" s="754"/>
      <c r="C251" s="754"/>
      <c r="D251" s="754"/>
      <c r="E251" s="754"/>
      <c r="F251" s="754"/>
      <c r="G251" s="754"/>
      <c r="H251" s="754"/>
      <c r="I251" s="754"/>
      <c r="J251" s="754"/>
      <c r="K251" s="754"/>
      <c r="L251" s="754"/>
      <c r="M251" s="754"/>
      <c r="N251" s="930"/>
      <c r="O251" s="754"/>
      <c r="P251" s="754"/>
      <c r="Q251" s="965"/>
      <c r="R251" s="966"/>
      <c r="S251" s="966"/>
      <c r="T251" s="754"/>
      <c r="U251" s="754"/>
      <c r="V251" s="754"/>
      <c r="W251" s="754"/>
      <c r="X251" s="754"/>
      <c r="Y251" s="754"/>
      <c r="Z251" s="754"/>
    </row>
    <row r="252" spans="1:26" ht="15.75" customHeight="1">
      <c r="A252" s="754"/>
      <c r="B252" s="754"/>
      <c r="C252" s="754"/>
      <c r="D252" s="754"/>
      <c r="E252" s="754"/>
      <c r="F252" s="754"/>
      <c r="G252" s="754"/>
      <c r="H252" s="754"/>
      <c r="I252" s="754"/>
      <c r="J252" s="754"/>
      <c r="K252" s="754"/>
      <c r="L252" s="754"/>
      <c r="M252" s="754"/>
      <c r="N252" s="930"/>
      <c r="O252" s="754"/>
      <c r="P252" s="754"/>
      <c r="Q252" s="965"/>
      <c r="R252" s="966"/>
      <c r="S252" s="966"/>
      <c r="T252" s="754"/>
      <c r="U252" s="754"/>
      <c r="V252" s="754"/>
      <c r="W252" s="754"/>
      <c r="X252" s="754"/>
      <c r="Y252" s="754"/>
      <c r="Z252" s="754"/>
    </row>
    <row r="253" spans="1:26" ht="15.75" customHeight="1">
      <c r="A253" s="754"/>
      <c r="B253" s="754"/>
      <c r="C253" s="754"/>
      <c r="D253" s="754"/>
      <c r="E253" s="754"/>
      <c r="F253" s="754"/>
      <c r="G253" s="754"/>
      <c r="H253" s="754"/>
      <c r="I253" s="754"/>
      <c r="J253" s="754"/>
      <c r="K253" s="754"/>
      <c r="L253" s="754"/>
      <c r="M253" s="754"/>
      <c r="N253" s="930"/>
      <c r="O253" s="754"/>
      <c r="P253" s="754"/>
      <c r="Q253" s="965"/>
      <c r="R253" s="966"/>
      <c r="S253" s="966"/>
      <c r="T253" s="754"/>
      <c r="U253" s="754"/>
      <c r="V253" s="754"/>
      <c r="W253" s="754"/>
      <c r="X253" s="754"/>
      <c r="Y253" s="754"/>
      <c r="Z253" s="754"/>
    </row>
    <row r="254" spans="1:26" ht="15.75" customHeight="1">
      <c r="A254" s="754"/>
      <c r="B254" s="754"/>
      <c r="C254" s="754"/>
      <c r="D254" s="754"/>
      <c r="E254" s="754"/>
      <c r="F254" s="754"/>
      <c r="G254" s="754"/>
      <c r="H254" s="754"/>
      <c r="I254" s="754"/>
      <c r="J254" s="754"/>
      <c r="K254" s="754"/>
      <c r="L254" s="754"/>
      <c r="M254" s="754"/>
      <c r="N254" s="930"/>
      <c r="O254" s="754"/>
      <c r="P254" s="754"/>
      <c r="Q254" s="965"/>
      <c r="R254" s="966"/>
      <c r="S254" s="966"/>
      <c r="T254" s="754"/>
      <c r="U254" s="754"/>
      <c r="V254" s="754"/>
      <c r="W254" s="754"/>
      <c r="X254" s="754"/>
      <c r="Y254" s="754"/>
      <c r="Z254" s="754"/>
    </row>
    <row r="255" spans="1:26" ht="15.75" customHeight="1">
      <c r="A255" s="754"/>
      <c r="B255" s="754"/>
      <c r="C255" s="754"/>
      <c r="D255" s="754"/>
      <c r="E255" s="754"/>
      <c r="F255" s="754"/>
      <c r="G255" s="754"/>
      <c r="H255" s="754"/>
      <c r="I255" s="754"/>
      <c r="J255" s="754"/>
      <c r="K255" s="754"/>
      <c r="L255" s="754"/>
      <c r="M255" s="754"/>
      <c r="N255" s="930"/>
      <c r="O255" s="754"/>
      <c r="P255" s="754"/>
      <c r="Q255" s="965"/>
      <c r="R255" s="966"/>
      <c r="S255" s="966"/>
      <c r="T255" s="754"/>
      <c r="U255" s="754"/>
      <c r="V255" s="754"/>
      <c r="W255" s="754"/>
      <c r="X255" s="754"/>
      <c r="Y255" s="754"/>
      <c r="Z255" s="754"/>
    </row>
    <row r="256" spans="1:26" ht="15.75" customHeight="1">
      <c r="A256" s="754"/>
      <c r="B256" s="754"/>
      <c r="C256" s="754"/>
      <c r="D256" s="754"/>
      <c r="E256" s="754"/>
      <c r="F256" s="754"/>
      <c r="G256" s="754"/>
      <c r="H256" s="754"/>
      <c r="I256" s="754"/>
      <c r="J256" s="754"/>
      <c r="K256" s="754"/>
      <c r="L256" s="754"/>
      <c r="M256" s="754"/>
      <c r="N256" s="930"/>
      <c r="O256" s="754"/>
      <c r="P256" s="754"/>
      <c r="Q256" s="965"/>
      <c r="R256" s="966"/>
      <c r="S256" s="966"/>
      <c r="T256" s="754"/>
      <c r="U256" s="754"/>
      <c r="V256" s="754"/>
      <c r="W256" s="754"/>
      <c r="X256" s="754"/>
      <c r="Y256" s="754"/>
      <c r="Z256" s="754"/>
    </row>
    <row r="257" spans="1:26" ht="15.75" customHeight="1">
      <c r="A257" s="754"/>
      <c r="B257" s="754"/>
      <c r="C257" s="754"/>
      <c r="D257" s="754"/>
      <c r="E257" s="754"/>
      <c r="F257" s="754"/>
      <c r="G257" s="754"/>
      <c r="H257" s="754"/>
      <c r="I257" s="754"/>
      <c r="J257" s="754"/>
      <c r="K257" s="754"/>
      <c r="L257" s="754"/>
      <c r="M257" s="754"/>
      <c r="N257" s="930"/>
      <c r="O257" s="754"/>
      <c r="P257" s="754"/>
      <c r="Q257" s="965"/>
      <c r="R257" s="966"/>
      <c r="S257" s="966"/>
      <c r="T257" s="754"/>
      <c r="U257" s="754"/>
      <c r="V257" s="754"/>
      <c r="W257" s="754"/>
      <c r="X257" s="754"/>
      <c r="Y257" s="754"/>
      <c r="Z257" s="754"/>
    </row>
    <row r="258" spans="1:26" ht="15.75" customHeight="1">
      <c r="A258" s="754"/>
      <c r="B258" s="754"/>
      <c r="C258" s="754"/>
      <c r="D258" s="754"/>
      <c r="E258" s="754"/>
      <c r="F258" s="754"/>
      <c r="G258" s="754"/>
      <c r="H258" s="754"/>
      <c r="I258" s="754"/>
      <c r="J258" s="754"/>
      <c r="K258" s="754"/>
      <c r="L258" s="754"/>
      <c r="M258" s="754"/>
      <c r="N258" s="930"/>
      <c r="O258" s="754"/>
      <c r="P258" s="754"/>
      <c r="Q258" s="965"/>
      <c r="R258" s="966"/>
      <c r="S258" s="966"/>
      <c r="T258" s="754"/>
      <c r="U258" s="754"/>
      <c r="V258" s="754"/>
      <c r="W258" s="754"/>
      <c r="X258" s="754"/>
      <c r="Y258" s="754"/>
      <c r="Z258" s="754"/>
    </row>
    <row r="259" spans="1:26" ht="15.75" customHeight="1">
      <c r="A259" s="754"/>
      <c r="B259" s="754"/>
      <c r="C259" s="754"/>
      <c r="D259" s="754"/>
      <c r="E259" s="754"/>
      <c r="F259" s="754"/>
      <c r="G259" s="754"/>
      <c r="H259" s="754"/>
      <c r="I259" s="754"/>
      <c r="J259" s="754"/>
      <c r="K259" s="754"/>
      <c r="L259" s="754"/>
      <c r="M259" s="754"/>
      <c r="N259" s="930"/>
      <c r="O259" s="754"/>
      <c r="P259" s="754"/>
      <c r="Q259" s="965"/>
      <c r="R259" s="966"/>
      <c r="S259" s="966"/>
      <c r="T259" s="754"/>
      <c r="U259" s="754"/>
      <c r="V259" s="754"/>
      <c r="W259" s="754"/>
      <c r="X259" s="754"/>
      <c r="Y259" s="754"/>
      <c r="Z259" s="754"/>
    </row>
    <row r="260" spans="1:26" ht="15.75" customHeight="1">
      <c r="A260" s="754"/>
      <c r="B260" s="754"/>
      <c r="C260" s="754"/>
      <c r="D260" s="754"/>
      <c r="E260" s="754"/>
      <c r="F260" s="754"/>
      <c r="G260" s="754"/>
      <c r="H260" s="754"/>
      <c r="I260" s="754"/>
      <c r="J260" s="754"/>
      <c r="K260" s="754"/>
      <c r="L260" s="754"/>
      <c r="M260" s="754"/>
      <c r="N260" s="930"/>
      <c r="O260" s="754"/>
      <c r="P260" s="754"/>
      <c r="Q260" s="965"/>
      <c r="R260" s="966"/>
      <c r="S260" s="966"/>
      <c r="T260" s="754"/>
      <c r="U260" s="754"/>
      <c r="V260" s="754"/>
      <c r="W260" s="754"/>
      <c r="X260" s="754"/>
      <c r="Y260" s="754"/>
      <c r="Z260" s="754"/>
    </row>
    <row r="261" spans="1:26" ht="15.75" customHeight="1">
      <c r="A261" s="754"/>
      <c r="B261" s="754"/>
      <c r="C261" s="754"/>
      <c r="D261" s="754"/>
      <c r="E261" s="754"/>
      <c r="F261" s="754"/>
      <c r="G261" s="754"/>
      <c r="H261" s="754"/>
      <c r="I261" s="754"/>
      <c r="J261" s="754"/>
      <c r="K261" s="754"/>
      <c r="L261" s="754"/>
      <c r="M261" s="754"/>
      <c r="N261" s="930"/>
      <c r="O261" s="754"/>
      <c r="P261" s="754"/>
      <c r="Q261" s="965"/>
      <c r="R261" s="966"/>
      <c r="S261" s="966"/>
      <c r="T261" s="754"/>
      <c r="U261" s="754"/>
      <c r="V261" s="754"/>
      <c r="W261" s="754"/>
      <c r="X261" s="754"/>
      <c r="Y261" s="754"/>
      <c r="Z261" s="754"/>
    </row>
    <row r="262" spans="1:26" ht="15.75" customHeight="1">
      <c r="A262" s="754"/>
      <c r="B262" s="754"/>
      <c r="C262" s="754"/>
      <c r="D262" s="754"/>
      <c r="E262" s="754"/>
      <c r="F262" s="754"/>
      <c r="G262" s="754"/>
      <c r="H262" s="754"/>
      <c r="I262" s="754"/>
      <c r="J262" s="754"/>
      <c r="K262" s="754"/>
      <c r="L262" s="754"/>
      <c r="M262" s="754"/>
      <c r="N262" s="930"/>
      <c r="O262" s="754"/>
      <c r="P262" s="754"/>
      <c r="Q262" s="965"/>
      <c r="R262" s="966"/>
      <c r="S262" s="966"/>
      <c r="T262" s="754"/>
      <c r="U262" s="754"/>
      <c r="V262" s="754"/>
      <c r="W262" s="754"/>
      <c r="X262" s="754"/>
      <c r="Y262" s="754"/>
      <c r="Z262" s="754"/>
    </row>
    <row r="263" spans="1:26" ht="15.75" customHeight="1">
      <c r="A263" s="754"/>
      <c r="B263" s="754"/>
      <c r="C263" s="754"/>
      <c r="D263" s="754"/>
      <c r="E263" s="754"/>
      <c r="F263" s="754"/>
      <c r="G263" s="754"/>
      <c r="H263" s="754"/>
      <c r="I263" s="754"/>
      <c r="J263" s="754"/>
      <c r="K263" s="754"/>
      <c r="L263" s="754"/>
      <c r="M263" s="754"/>
      <c r="N263" s="930"/>
      <c r="O263" s="754"/>
      <c r="P263" s="754"/>
      <c r="Q263" s="965"/>
      <c r="R263" s="966"/>
      <c r="S263" s="966"/>
      <c r="T263" s="754"/>
      <c r="U263" s="754"/>
      <c r="V263" s="754"/>
      <c r="W263" s="754"/>
      <c r="X263" s="754"/>
      <c r="Y263" s="754"/>
      <c r="Z263" s="754"/>
    </row>
    <row r="264" spans="1:26" ht="15.75" customHeight="1">
      <c r="A264" s="754"/>
      <c r="B264" s="754"/>
      <c r="C264" s="754"/>
      <c r="D264" s="754"/>
      <c r="E264" s="754"/>
      <c r="F264" s="754"/>
      <c r="G264" s="754"/>
      <c r="H264" s="754"/>
      <c r="I264" s="754"/>
      <c r="J264" s="754"/>
      <c r="K264" s="754"/>
      <c r="L264" s="754"/>
      <c r="M264" s="754"/>
      <c r="N264" s="930"/>
      <c r="O264" s="754"/>
      <c r="P264" s="754"/>
      <c r="Q264" s="965"/>
      <c r="R264" s="966"/>
      <c r="S264" s="966"/>
      <c r="T264" s="754"/>
      <c r="U264" s="754"/>
      <c r="V264" s="754"/>
      <c r="W264" s="754"/>
      <c r="X264" s="754"/>
      <c r="Y264" s="754"/>
      <c r="Z264" s="754"/>
    </row>
    <row r="265" spans="1:26" ht="15.75" customHeight="1">
      <c r="A265" s="754"/>
      <c r="B265" s="754"/>
      <c r="C265" s="754"/>
      <c r="D265" s="754"/>
      <c r="E265" s="754"/>
      <c r="F265" s="754"/>
      <c r="G265" s="754"/>
      <c r="H265" s="754"/>
      <c r="I265" s="754"/>
      <c r="J265" s="754"/>
      <c r="K265" s="754"/>
      <c r="L265" s="754"/>
      <c r="M265" s="754"/>
      <c r="N265" s="930"/>
      <c r="O265" s="754"/>
      <c r="P265" s="754"/>
      <c r="Q265" s="965"/>
      <c r="R265" s="966"/>
      <c r="S265" s="966"/>
      <c r="T265" s="754"/>
      <c r="U265" s="754"/>
      <c r="V265" s="754"/>
      <c r="W265" s="754"/>
      <c r="X265" s="754"/>
      <c r="Y265" s="754"/>
      <c r="Z265" s="754"/>
    </row>
    <row r="266" spans="1:26" ht="15.75" customHeight="1">
      <c r="A266" s="754"/>
      <c r="B266" s="754"/>
      <c r="C266" s="754"/>
      <c r="D266" s="754"/>
      <c r="E266" s="754"/>
      <c r="F266" s="754"/>
      <c r="G266" s="754"/>
      <c r="H266" s="754"/>
      <c r="I266" s="754"/>
      <c r="J266" s="754"/>
      <c r="K266" s="754"/>
      <c r="L266" s="754"/>
      <c r="M266" s="754"/>
      <c r="N266" s="930"/>
      <c r="O266" s="754"/>
      <c r="P266" s="754"/>
      <c r="Q266" s="965"/>
      <c r="R266" s="966"/>
      <c r="S266" s="966"/>
      <c r="T266" s="754"/>
      <c r="U266" s="754"/>
      <c r="V266" s="754"/>
      <c r="W266" s="754"/>
      <c r="X266" s="754"/>
      <c r="Y266" s="754"/>
      <c r="Z266" s="754"/>
    </row>
    <row r="267" spans="1:26" ht="15.75" customHeight="1">
      <c r="A267" s="754"/>
      <c r="B267" s="754"/>
      <c r="C267" s="754"/>
      <c r="D267" s="754"/>
      <c r="E267" s="754"/>
      <c r="F267" s="754"/>
      <c r="G267" s="754"/>
      <c r="H267" s="754"/>
      <c r="I267" s="754"/>
      <c r="J267" s="754"/>
      <c r="K267" s="754"/>
      <c r="L267" s="754"/>
      <c r="M267" s="754"/>
      <c r="N267" s="930"/>
      <c r="O267" s="754"/>
      <c r="P267" s="754"/>
      <c r="Q267" s="965"/>
      <c r="R267" s="966"/>
      <c r="S267" s="966"/>
      <c r="T267" s="754"/>
      <c r="U267" s="754"/>
      <c r="V267" s="754"/>
      <c r="W267" s="754"/>
      <c r="X267" s="754"/>
      <c r="Y267" s="754"/>
      <c r="Z267" s="754"/>
    </row>
    <row r="268" spans="1:26" ht="15.75" customHeight="1">
      <c r="A268" s="754"/>
      <c r="B268" s="754"/>
      <c r="C268" s="754"/>
      <c r="D268" s="754"/>
      <c r="E268" s="754"/>
      <c r="F268" s="754"/>
      <c r="G268" s="754"/>
      <c r="H268" s="754"/>
      <c r="I268" s="754"/>
      <c r="J268" s="754"/>
      <c r="K268" s="754"/>
      <c r="L268" s="754"/>
      <c r="M268" s="754"/>
      <c r="N268" s="930"/>
      <c r="O268" s="754"/>
      <c r="P268" s="754"/>
      <c r="Q268" s="965"/>
      <c r="R268" s="966"/>
      <c r="S268" s="966"/>
      <c r="T268" s="754"/>
      <c r="U268" s="754"/>
      <c r="V268" s="754"/>
      <c r="W268" s="754"/>
      <c r="X268" s="754"/>
      <c r="Y268" s="754"/>
      <c r="Z268" s="754"/>
    </row>
    <row r="269" spans="1:26" ht="15.75" customHeight="1">
      <c r="A269" s="754"/>
      <c r="B269" s="754"/>
      <c r="C269" s="754"/>
      <c r="D269" s="754"/>
      <c r="E269" s="754"/>
      <c r="F269" s="754"/>
      <c r="G269" s="754"/>
      <c r="H269" s="754"/>
      <c r="I269" s="754"/>
      <c r="J269" s="754"/>
      <c r="K269" s="754"/>
      <c r="L269" s="754"/>
      <c r="M269" s="754"/>
      <c r="N269" s="930"/>
      <c r="O269" s="754"/>
      <c r="P269" s="754"/>
      <c r="Q269" s="965"/>
      <c r="R269" s="966"/>
      <c r="S269" s="966"/>
      <c r="T269" s="754"/>
      <c r="U269" s="754"/>
      <c r="V269" s="754"/>
      <c r="W269" s="754"/>
      <c r="X269" s="754"/>
      <c r="Y269" s="754"/>
      <c r="Z269" s="754"/>
    </row>
    <row r="270" spans="1:26" ht="15.75" customHeight="1">
      <c r="A270" s="754"/>
      <c r="B270" s="754"/>
      <c r="C270" s="754"/>
      <c r="D270" s="754"/>
      <c r="E270" s="754"/>
      <c r="F270" s="754"/>
      <c r="G270" s="754"/>
      <c r="H270" s="754"/>
      <c r="I270" s="754"/>
      <c r="J270" s="754"/>
      <c r="K270" s="754"/>
      <c r="L270" s="754"/>
      <c r="M270" s="754"/>
      <c r="N270" s="930"/>
      <c r="O270" s="754"/>
      <c r="P270" s="754"/>
      <c r="Q270" s="965"/>
      <c r="R270" s="966"/>
      <c r="S270" s="966"/>
      <c r="T270" s="754"/>
      <c r="U270" s="754"/>
      <c r="V270" s="754"/>
      <c r="W270" s="754"/>
      <c r="X270" s="754"/>
      <c r="Y270" s="754"/>
      <c r="Z270" s="754"/>
    </row>
    <row r="271" spans="1:26" ht="15.75" customHeight="1">
      <c r="A271" s="754"/>
      <c r="B271" s="754"/>
      <c r="C271" s="754"/>
      <c r="D271" s="754"/>
      <c r="E271" s="754"/>
      <c r="F271" s="754"/>
      <c r="G271" s="754"/>
      <c r="H271" s="754"/>
      <c r="I271" s="754"/>
      <c r="J271" s="754"/>
      <c r="K271" s="754"/>
      <c r="L271" s="754"/>
      <c r="M271" s="754"/>
      <c r="N271" s="930"/>
      <c r="O271" s="754"/>
      <c r="P271" s="754"/>
      <c r="Q271" s="965"/>
      <c r="R271" s="966"/>
      <c r="S271" s="966"/>
      <c r="T271" s="754"/>
      <c r="U271" s="754"/>
      <c r="V271" s="754"/>
      <c r="W271" s="754"/>
      <c r="X271" s="754"/>
      <c r="Y271" s="754"/>
      <c r="Z271" s="754"/>
    </row>
    <row r="272" spans="1:26" ht="15.75" customHeight="1">
      <c r="A272" s="754"/>
      <c r="B272" s="754"/>
      <c r="C272" s="754"/>
      <c r="D272" s="754"/>
      <c r="E272" s="754"/>
      <c r="F272" s="754"/>
      <c r="G272" s="754"/>
      <c r="H272" s="754"/>
      <c r="I272" s="754"/>
      <c r="J272" s="754"/>
      <c r="K272" s="754"/>
      <c r="L272" s="754"/>
      <c r="M272" s="754"/>
      <c r="N272" s="930"/>
      <c r="O272" s="754"/>
      <c r="P272" s="754"/>
      <c r="Q272" s="965"/>
      <c r="R272" s="966"/>
      <c r="S272" s="966"/>
      <c r="T272" s="754"/>
      <c r="U272" s="754"/>
      <c r="V272" s="754"/>
      <c r="W272" s="754"/>
      <c r="X272" s="754"/>
      <c r="Y272" s="754"/>
      <c r="Z272" s="754"/>
    </row>
    <row r="273" spans="1:26" ht="15.75" customHeight="1">
      <c r="A273" s="754"/>
      <c r="B273" s="754"/>
      <c r="C273" s="754"/>
      <c r="D273" s="754"/>
      <c r="E273" s="754"/>
      <c r="F273" s="754"/>
      <c r="G273" s="754"/>
      <c r="H273" s="754"/>
      <c r="I273" s="754"/>
      <c r="J273" s="754"/>
      <c r="K273" s="754"/>
      <c r="L273" s="754"/>
      <c r="M273" s="754"/>
      <c r="N273" s="930"/>
      <c r="O273" s="754"/>
      <c r="P273" s="754"/>
      <c r="Q273" s="965"/>
      <c r="R273" s="966"/>
      <c r="S273" s="966"/>
      <c r="T273" s="754"/>
      <c r="U273" s="754"/>
      <c r="V273" s="754"/>
      <c r="W273" s="754"/>
      <c r="X273" s="754"/>
      <c r="Y273" s="754"/>
      <c r="Z273" s="754"/>
    </row>
    <row r="274" spans="1:26" ht="15.75" customHeight="1">
      <c r="A274" s="754"/>
      <c r="B274" s="754"/>
      <c r="C274" s="754"/>
      <c r="D274" s="754"/>
      <c r="E274" s="754"/>
      <c r="F274" s="754"/>
      <c r="G274" s="754"/>
      <c r="H274" s="754"/>
      <c r="I274" s="754"/>
      <c r="J274" s="754"/>
      <c r="K274" s="754"/>
      <c r="L274" s="754"/>
      <c r="M274" s="754"/>
      <c r="N274" s="930"/>
      <c r="O274" s="754"/>
      <c r="P274" s="754"/>
      <c r="Q274" s="965"/>
      <c r="R274" s="966"/>
      <c r="S274" s="966"/>
      <c r="T274" s="754"/>
      <c r="U274" s="754"/>
      <c r="V274" s="754"/>
      <c r="W274" s="754"/>
      <c r="X274" s="754"/>
      <c r="Y274" s="754"/>
      <c r="Z274" s="754"/>
    </row>
    <row r="275" spans="1:26" ht="15.75" customHeight="1">
      <c r="A275" s="754"/>
      <c r="B275" s="754"/>
      <c r="C275" s="754"/>
      <c r="D275" s="754"/>
      <c r="E275" s="754"/>
      <c r="F275" s="754"/>
      <c r="G275" s="754"/>
      <c r="H275" s="754"/>
      <c r="I275" s="754"/>
      <c r="J275" s="754"/>
      <c r="K275" s="754"/>
      <c r="L275" s="754"/>
      <c r="M275" s="754"/>
      <c r="N275" s="930"/>
      <c r="O275" s="754"/>
      <c r="P275" s="754"/>
      <c r="Q275" s="965"/>
      <c r="R275" s="966"/>
      <c r="S275" s="966"/>
      <c r="T275" s="754"/>
      <c r="U275" s="754"/>
      <c r="V275" s="754"/>
      <c r="W275" s="754"/>
      <c r="X275" s="754"/>
      <c r="Y275" s="754"/>
      <c r="Z275" s="754"/>
    </row>
    <row r="276" spans="1:26" ht="15.75" customHeight="1">
      <c r="A276" s="754"/>
      <c r="B276" s="754"/>
      <c r="C276" s="754"/>
      <c r="D276" s="754"/>
      <c r="E276" s="754"/>
      <c r="F276" s="754"/>
      <c r="G276" s="754"/>
      <c r="H276" s="754"/>
      <c r="I276" s="754"/>
      <c r="J276" s="754"/>
      <c r="K276" s="754"/>
      <c r="L276" s="754"/>
      <c r="M276" s="754"/>
      <c r="N276" s="930"/>
      <c r="O276" s="754"/>
      <c r="P276" s="754"/>
      <c r="Q276" s="965"/>
      <c r="R276" s="966"/>
      <c r="S276" s="966"/>
      <c r="T276" s="754"/>
      <c r="U276" s="754"/>
      <c r="V276" s="754"/>
      <c r="W276" s="754"/>
      <c r="X276" s="754"/>
      <c r="Y276" s="754"/>
      <c r="Z276" s="754"/>
    </row>
    <row r="277" spans="1:26" ht="15.75" customHeight="1">
      <c r="A277" s="754"/>
      <c r="B277" s="754"/>
      <c r="C277" s="754"/>
      <c r="D277" s="754"/>
      <c r="E277" s="754"/>
      <c r="F277" s="754"/>
      <c r="G277" s="754"/>
      <c r="H277" s="754"/>
      <c r="I277" s="754"/>
      <c r="J277" s="754"/>
      <c r="K277" s="754"/>
      <c r="L277" s="754"/>
      <c r="M277" s="754"/>
      <c r="N277" s="930"/>
      <c r="O277" s="754"/>
      <c r="P277" s="754"/>
      <c r="Q277" s="965"/>
      <c r="R277" s="966"/>
      <c r="S277" s="966"/>
      <c r="T277" s="754"/>
      <c r="U277" s="754"/>
      <c r="V277" s="754"/>
      <c r="W277" s="754"/>
      <c r="X277" s="754"/>
      <c r="Y277" s="754"/>
      <c r="Z277" s="754"/>
    </row>
    <row r="278" spans="1:26" ht="15.75" customHeight="1">
      <c r="A278" s="754"/>
      <c r="B278" s="754"/>
      <c r="C278" s="754"/>
      <c r="D278" s="754"/>
      <c r="E278" s="754"/>
      <c r="F278" s="754"/>
      <c r="G278" s="754"/>
      <c r="H278" s="754"/>
      <c r="I278" s="754"/>
      <c r="J278" s="754"/>
      <c r="K278" s="754"/>
      <c r="L278" s="754"/>
      <c r="M278" s="754"/>
      <c r="N278" s="930"/>
      <c r="O278" s="754"/>
      <c r="P278" s="754"/>
      <c r="Q278" s="965"/>
      <c r="R278" s="966"/>
      <c r="S278" s="966"/>
      <c r="T278" s="754"/>
      <c r="U278" s="754"/>
      <c r="V278" s="754"/>
      <c r="W278" s="754"/>
      <c r="X278" s="754"/>
      <c r="Y278" s="754"/>
      <c r="Z278" s="754"/>
    </row>
    <row r="279" spans="1:26" ht="15.75" customHeight="1">
      <c r="A279" s="754"/>
      <c r="B279" s="754"/>
      <c r="C279" s="754"/>
      <c r="D279" s="754"/>
      <c r="E279" s="754"/>
      <c r="F279" s="754"/>
      <c r="G279" s="754"/>
      <c r="H279" s="754"/>
      <c r="I279" s="754"/>
      <c r="J279" s="754"/>
      <c r="K279" s="754"/>
      <c r="L279" s="754"/>
      <c r="M279" s="754"/>
      <c r="N279" s="930"/>
      <c r="O279" s="754"/>
      <c r="P279" s="754"/>
      <c r="Q279" s="965"/>
      <c r="R279" s="966"/>
      <c r="S279" s="966"/>
      <c r="T279" s="754"/>
      <c r="U279" s="754"/>
      <c r="V279" s="754"/>
      <c r="W279" s="754"/>
      <c r="X279" s="754"/>
      <c r="Y279" s="754"/>
      <c r="Z279" s="754"/>
    </row>
    <row r="280" spans="1:26" ht="15.75" customHeight="1">
      <c r="A280" s="754"/>
      <c r="B280" s="754"/>
      <c r="C280" s="754"/>
      <c r="D280" s="754"/>
      <c r="E280" s="754"/>
      <c r="F280" s="754"/>
      <c r="G280" s="754"/>
      <c r="H280" s="754"/>
      <c r="I280" s="754"/>
      <c r="J280" s="754"/>
      <c r="K280" s="754"/>
      <c r="L280" s="754"/>
      <c r="M280" s="754"/>
      <c r="N280" s="930"/>
      <c r="O280" s="754"/>
      <c r="P280" s="754"/>
      <c r="Q280" s="965"/>
      <c r="R280" s="966"/>
      <c r="S280" s="966"/>
      <c r="T280" s="754"/>
      <c r="U280" s="754"/>
      <c r="V280" s="754"/>
      <c r="W280" s="754"/>
      <c r="X280" s="754"/>
      <c r="Y280" s="754"/>
      <c r="Z280" s="754"/>
    </row>
    <row r="281" spans="1:26" ht="15.75" customHeight="1">
      <c r="A281" s="754"/>
      <c r="B281" s="754"/>
      <c r="C281" s="754"/>
      <c r="D281" s="754"/>
      <c r="E281" s="754"/>
      <c r="F281" s="754"/>
      <c r="G281" s="754"/>
      <c r="H281" s="754"/>
      <c r="I281" s="754"/>
      <c r="J281" s="754"/>
      <c r="K281" s="754"/>
      <c r="L281" s="754"/>
      <c r="M281" s="754"/>
      <c r="N281" s="930"/>
      <c r="O281" s="754"/>
      <c r="P281" s="754"/>
      <c r="Q281" s="965"/>
      <c r="R281" s="966"/>
      <c r="S281" s="966"/>
      <c r="T281" s="754"/>
      <c r="U281" s="754"/>
      <c r="V281" s="754"/>
      <c r="W281" s="754"/>
      <c r="X281" s="754"/>
      <c r="Y281" s="754"/>
      <c r="Z281" s="754"/>
    </row>
    <row r="282" spans="1:26" ht="15.75" customHeight="1">
      <c r="A282" s="754"/>
      <c r="B282" s="754"/>
      <c r="C282" s="754"/>
      <c r="D282" s="754"/>
      <c r="E282" s="754"/>
      <c r="F282" s="754"/>
      <c r="G282" s="754"/>
      <c r="H282" s="754"/>
      <c r="I282" s="754"/>
      <c r="J282" s="754"/>
      <c r="K282" s="754"/>
      <c r="L282" s="754"/>
      <c r="M282" s="754"/>
      <c r="N282" s="930"/>
      <c r="O282" s="754"/>
      <c r="P282" s="754"/>
      <c r="Q282" s="965"/>
      <c r="R282" s="966"/>
      <c r="S282" s="966"/>
      <c r="T282" s="754"/>
      <c r="U282" s="754"/>
      <c r="V282" s="754"/>
      <c r="W282" s="754"/>
      <c r="X282" s="754"/>
      <c r="Y282" s="754"/>
      <c r="Z282" s="754"/>
    </row>
    <row r="283" spans="1:26" ht="15.75" customHeight="1">
      <c r="A283" s="754"/>
      <c r="B283" s="754"/>
      <c r="C283" s="754"/>
      <c r="D283" s="754"/>
      <c r="E283" s="754"/>
      <c r="F283" s="754"/>
      <c r="G283" s="754"/>
      <c r="H283" s="754"/>
      <c r="I283" s="754"/>
      <c r="J283" s="754"/>
      <c r="K283" s="754"/>
      <c r="L283" s="754"/>
      <c r="M283" s="754"/>
      <c r="N283" s="930"/>
      <c r="O283" s="754"/>
      <c r="P283" s="754"/>
      <c r="Q283" s="965"/>
      <c r="R283" s="966"/>
      <c r="S283" s="966"/>
      <c r="T283" s="754"/>
      <c r="U283" s="754"/>
      <c r="V283" s="754"/>
      <c r="W283" s="754"/>
      <c r="X283" s="754"/>
      <c r="Y283" s="754"/>
      <c r="Z283" s="754"/>
    </row>
    <row r="284" spans="1:26" ht="15.75" customHeight="1">
      <c r="A284" s="754"/>
      <c r="B284" s="754"/>
      <c r="C284" s="754"/>
      <c r="D284" s="754"/>
      <c r="E284" s="754"/>
      <c r="F284" s="754"/>
      <c r="G284" s="754"/>
      <c r="H284" s="754"/>
      <c r="I284" s="754"/>
      <c r="J284" s="754"/>
      <c r="K284" s="754"/>
      <c r="L284" s="754"/>
      <c r="M284" s="754"/>
      <c r="N284" s="930"/>
      <c r="O284" s="754"/>
      <c r="P284" s="754"/>
      <c r="Q284" s="965"/>
      <c r="R284" s="966"/>
      <c r="S284" s="966"/>
      <c r="T284" s="754"/>
      <c r="U284" s="754"/>
      <c r="V284" s="754"/>
      <c r="W284" s="754"/>
      <c r="X284" s="754"/>
      <c r="Y284" s="754"/>
      <c r="Z284" s="754"/>
    </row>
    <row r="285" spans="1:26" ht="15.75" customHeight="1">
      <c r="A285" s="754"/>
      <c r="B285" s="754"/>
      <c r="C285" s="754"/>
      <c r="D285" s="754"/>
      <c r="E285" s="754"/>
      <c r="F285" s="754"/>
      <c r="G285" s="754"/>
      <c r="H285" s="754"/>
      <c r="I285" s="754"/>
      <c r="J285" s="754"/>
      <c r="K285" s="754"/>
      <c r="L285" s="754"/>
      <c r="M285" s="754"/>
      <c r="N285" s="930"/>
      <c r="O285" s="754"/>
      <c r="P285" s="754"/>
      <c r="Q285" s="965"/>
      <c r="R285" s="966"/>
      <c r="S285" s="966"/>
      <c r="T285" s="754"/>
      <c r="U285" s="754"/>
      <c r="V285" s="754"/>
      <c r="W285" s="754"/>
      <c r="X285" s="754"/>
      <c r="Y285" s="754"/>
      <c r="Z285" s="754"/>
    </row>
    <row r="286" spans="1:26" ht="15.75" customHeight="1">
      <c r="A286" s="754"/>
      <c r="B286" s="754"/>
      <c r="C286" s="754"/>
      <c r="D286" s="754"/>
      <c r="E286" s="754"/>
      <c r="F286" s="754"/>
      <c r="G286" s="754"/>
      <c r="H286" s="754"/>
      <c r="I286" s="754"/>
      <c r="J286" s="754"/>
      <c r="K286" s="754"/>
      <c r="L286" s="754"/>
      <c r="M286" s="754"/>
      <c r="N286" s="930"/>
      <c r="O286" s="754"/>
      <c r="P286" s="754"/>
      <c r="Q286" s="965"/>
      <c r="R286" s="966"/>
      <c r="S286" s="966"/>
      <c r="T286" s="754"/>
      <c r="U286" s="754"/>
      <c r="V286" s="754"/>
      <c r="W286" s="754"/>
      <c r="X286" s="754"/>
      <c r="Y286" s="754"/>
      <c r="Z286" s="754"/>
    </row>
    <row r="287" spans="1:26" ht="15.75" customHeight="1">
      <c r="A287" s="754"/>
      <c r="B287" s="754"/>
      <c r="C287" s="754"/>
      <c r="D287" s="754"/>
      <c r="E287" s="754"/>
      <c r="F287" s="754"/>
      <c r="G287" s="754"/>
      <c r="H287" s="754"/>
      <c r="I287" s="754"/>
      <c r="J287" s="754"/>
      <c r="K287" s="754"/>
      <c r="L287" s="754"/>
      <c r="M287" s="754"/>
      <c r="N287" s="930"/>
      <c r="O287" s="754"/>
      <c r="P287" s="754"/>
      <c r="Q287" s="965"/>
      <c r="R287" s="966"/>
      <c r="S287" s="966"/>
      <c r="T287" s="754"/>
      <c r="U287" s="754"/>
      <c r="V287" s="754"/>
      <c r="W287" s="754"/>
      <c r="X287" s="754"/>
      <c r="Y287" s="754"/>
      <c r="Z287" s="754"/>
    </row>
    <row r="288" spans="1:26" ht="15.75" customHeight="1">
      <c r="A288" s="754"/>
      <c r="B288" s="754"/>
      <c r="C288" s="754"/>
      <c r="D288" s="754"/>
      <c r="E288" s="754"/>
      <c r="F288" s="754"/>
      <c r="G288" s="754"/>
      <c r="H288" s="754"/>
      <c r="I288" s="754"/>
      <c r="J288" s="754"/>
      <c r="K288" s="754"/>
      <c r="L288" s="754"/>
      <c r="M288" s="754"/>
      <c r="N288" s="930"/>
      <c r="O288" s="754"/>
      <c r="P288" s="754"/>
      <c r="Q288" s="965"/>
      <c r="R288" s="966"/>
      <c r="S288" s="966"/>
      <c r="T288" s="754"/>
      <c r="U288" s="754"/>
      <c r="V288" s="754"/>
      <c r="W288" s="754"/>
      <c r="X288" s="754"/>
      <c r="Y288" s="754"/>
      <c r="Z288" s="754"/>
    </row>
    <row r="289" spans="1:26" ht="15.75" customHeight="1">
      <c r="A289" s="754"/>
      <c r="B289" s="754"/>
      <c r="C289" s="754"/>
      <c r="D289" s="754"/>
      <c r="E289" s="754"/>
      <c r="F289" s="754"/>
      <c r="G289" s="754"/>
      <c r="H289" s="754"/>
      <c r="I289" s="754"/>
      <c r="J289" s="754"/>
      <c r="K289" s="754"/>
      <c r="L289" s="754"/>
      <c r="M289" s="754"/>
      <c r="N289" s="930"/>
      <c r="O289" s="754"/>
      <c r="P289" s="754"/>
      <c r="Q289" s="965"/>
      <c r="R289" s="966"/>
      <c r="S289" s="966"/>
      <c r="T289" s="754"/>
      <c r="U289" s="754"/>
      <c r="V289" s="754"/>
      <c r="W289" s="754"/>
      <c r="X289" s="754"/>
      <c r="Y289" s="754"/>
      <c r="Z289" s="754"/>
    </row>
    <row r="290" spans="1:26" ht="15.75" customHeight="1">
      <c r="A290" s="754"/>
      <c r="B290" s="754"/>
      <c r="C290" s="754"/>
      <c r="D290" s="754"/>
      <c r="E290" s="754"/>
      <c r="F290" s="754"/>
      <c r="G290" s="754"/>
      <c r="H290" s="754"/>
      <c r="I290" s="754"/>
      <c r="J290" s="754"/>
      <c r="K290" s="754"/>
      <c r="L290" s="754"/>
      <c r="M290" s="754"/>
      <c r="N290" s="930"/>
      <c r="O290" s="754"/>
      <c r="P290" s="754"/>
      <c r="Q290" s="965"/>
      <c r="R290" s="966"/>
      <c r="S290" s="966"/>
      <c r="T290" s="754"/>
      <c r="U290" s="754"/>
      <c r="V290" s="754"/>
      <c r="W290" s="754"/>
      <c r="X290" s="754"/>
      <c r="Y290" s="754"/>
      <c r="Z290" s="754"/>
    </row>
    <row r="291" spans="1:26" ht="15.75" customHeight="1">
      <c r="A291" s="754"/>
      <c r="B291" s="754"/>
      <c r="C291" s="754"/>
      <c r="D291" s="754"/>
      <c r="E291" s="754"/>
      <c r="F291" s="754"/>
      <c r="G291" s="754"/>
      <c r="H291" s="754"/>
      <c r="I291" s="754"/>
      <c r="J291" s="754"/>
      <c r="K291" s="754"/>
      <c r="L291" s="754"/>
      <c r="M291" s="754"/>
      <c r="N291" s="930"/>
      <c r="O291" s="754"/>
      <c r="P291" s="754"/>
      <c r="Q291" s="965"/>
      <c r="R291" s="966"/>
      <c r="S291" s="966"/>
      <c r="T291" s="754"/>
      <c r="U291" s="754"/>
      <c r="V291" s="754"/>
      <c r="W291" s="754"/>
      <c r="X291" s="754"/>
      <c r="Y291" s="754"/>
      <c r="Z291" s="754"/>
    </row>
    <row r="292" spans="1:26" ht="15.75" customHeight="1">
      <c r="A292" s="754"/>
      <c r="B292" s="754"/>
      <c r="C292" s="754"/>
      <c r="D292" s="754"/>
      <c r="E292" s="754"/>
      <c r="F292" s="754"/>
      <c r="G292" s="754"/>
      <c r="H292" s="754"/>
      <c r="I292" s="754"/>
      <c r="J292" s="754"/>
      <c r="K292" s="754"/>
      <c r="L292" s="754"/>
      <c r="M292" s="754"/>
      <c r="N292" s="930"/>
      <c r="O292" s="754"/>
      <c r="P292" s="754"/>
      <c r="Q292" s="965"/>
      <c r="R292" s="966"/>
      <c r="S292" s="966"/>
      <c r="T292" s="754"/>
      <c r="U292" s="754"/>
      <c r="V292" s="754"/>
      <c r="W292" s="754"/>
      <c r="X292" s="754"/>
      <c r="Y292" s="754"/>
      <c r="Z292" s="754"/>
    </row>
    <row r="293" spans="1:26" ht="15.75" customHeight="1">
      <c r="A293" s="754"/>
      <c r="B293" s="754"/>
      <c r="C293" s="754"/>
      <c r="D293" s="754"/>
      <c r="E293" s="754"/>
      <c r="F293" s="754"/>
      <c r="G293" s="754"/>
      <c r="H293" s="754"/>
      <c r="I293" s="754"/>
      <c r="J293" s="754"/>
      <c r="K293" s="754"/>
      <c r="L293" s="754"/>
      <c r="M293" s="754"/>
      <c r="N293" s="930"/>
      <c r="O293" s="754"/>
      <c r="P293" s="754"/>
      <c r="Q293" s="965"/>
      <c r="R293" s="966"/>
      <c r="S293" s="966"/>
      <c r="T293" s="754"/>
      <c r="U293" s="754"/>
      <c r="V293" s="754"/>
      <c r="W293" s="754"/>
      <c r="X293" s="754"/>
      <c r="Y293" s="754"/>
      <c r="Z293" s="754"/>
    </row>
    <row r="294" spans="1:26" ht="15.75" customHeight="1">
      <c r="N294" s="930"/>
    </row>
    <row r="295" spans="1:26" ht="15.75" customHeight="1">
      <c r="N295" s="930"/>
    </row>
    <row r="296" spans="1:26" ht="15.75" customHeight="1">
      <c r="N296" s="930"/>
    </row>
    <row r="297" spans="1:26" ht="15.75" customHeight="1">
      <c r="N297" s="930"/>
    </row>
    <row r="298" spans="1:26" ht="15.75" customHeight="1">
      <c r="N298" s="930"/>
    </row>
    <row r="299" spans="1:26" ht="15.75" customHeight="1">
      <c r="N299" s="930"/>
    </row>
    <row r="300" spans="1:26" ht="15.75" customHeight="1">
      <c r="N300" s="930"/>
    </row>
    <row r="301" spans="1:26" ht="15.75" customHeight="1">
      <c r="N301" s="930"/>
    </row>
    <row r="302" spans="1:26" ht="15.75" customHeight="1">
      <c r="N302" s="930"/>
    </row>
    <row r="303" spans="1:26" ht="15.75" customHeight="1">
      <c r="N303" s="930"/>
    </row>
    <row r="304" spans="1:26" ht="15.75" customHeight="1">
      <c r="N304" s="930"/>
    </row>
    <row r="305" spans="14:14" ht="15.75" customHeight="1">
      <c r="N305" s="930"/>
    </row>
    <row r="306" spans="14:14" ht="15.75" customHeight="1">
      <c r="N306" s="930"/>
    </row>
    <row r="307" spans="14:14" ht="15.75" customHeight="1">
      <c r="N307" s="930"/>
    </row>
    <row r="308" spans="14:14" ht="15.75" customHeight="1">
      <c r="N308" s="930"/>
    </row>
    <row r="309" spans="14:14" ht="15.75" customHeight="1">
      <c r="N309" s="930"/>
    </row>
    <row r="310" spans="14:14" ht="15.75" customHeight="1">
      <c r="N310" s="930"/>
    </row>
    <row r="311" spans="14:14" ht="15.75" customHeight="1">
      <c r="N311" s="930"/>
    </row>
    <row r="312" spans="14:14" ht="15.75" customHeight="1">
      <c r="N312" s="930"/>
    </row>
    <row r="313" spans="14:14" ht="15.75" customHeight="1">
      <c r="N313" s="930"/>
    </row>
    <row r="314" spans="14:14" ht="15.75" customHeight="1">
      <c r="N314" s="930"/>
    </row>
    <row r="315" spans="14:14" ht="15.75" customHeight="1">
      <c r="N315" s="930"/>
    </row>
    <row r="316" spans="14:14" ht="15.75" customHeight="1">
      <c r="N316" s="930"/>
    </row>
    <row r="317" spans="14:14" ht="15.75" customHeight="1">
      <c r="N317" s="930"/>
    </row>
    <row r="318" spans="14:14" ht="15.75" customHeight="1">
      <c r="N318" s="930"/>
    </row>
    <row r="319" spans="14:14" ht="15.75" customHeight="1">
      <c r="N319" s="930"/>
    </row>
    <row r="320" spans="14:14" ht="15.75" customHeight="1">
      <c r="N320" s="930"/>
    </row>
    <row r="321" spans="14:14" ht="15.75" customHeight="1">
      <c r="N321" s="930"/>
    </row>
    <row r="322" spans="14:14" ht="15.75" customHeight="1">
      <c r="N322" s="930"/>
    </row>
    <row r="323" spans="14:14" ht="15.75" customHeight="1">
      <c r="N323" s="930"/>
    </row>
    <row r="324" spans="14:14" ht="15.75" customHeight="1">
      <c r="N324" s="930"/>
    </row>
    <row r="325" spans="14:14" ht="15.75" customHeight="1">
      <c r="N325" s="930"/>
    </row>
    <row r="326" spans="14:14" ht="15.75" customHeight="1">
      <c r="N326" s="930"/>
    </row>
    <row r="327" spans="14:14" ht="15.75" customHeight="1">
      <c r="N327" s="930"/>
    </row>
    <row r="328" spans="14:14" ht="15.75" customHeight="1">
      <c r="N328" s="930"/>
    </row>
    <row r="329" spans="14:14" ht="15.75" customHeight="1">
      <c r="N329" s="930"/>
    </row>
    <row r="330" spans="14:14" ht="15.75" customHeight="1">
      <c r="N330" s="930"/>
    </row>
    <row r="331" spans="14:14" ht="15.75" customHeight="1">
      <c r="N331" s="930"/>
    </row>
    <row r="332" spans="14:14" ht="15.75" customHeight="1">
      <c r="N332" s="930"/>
    </row>
    <row r="333" spans="14:14" ht="15.75" customHeight="1">
      <c r="N333" s="930"/>
    </row>
    <row r="334" spans="14:14" ht="15.75" customHeight="1">
      <c r="N334" s="930"/>
    </row>
    <row r="335" spans="14:14" ht="15.75" customHeight="1">
      <c r="N335" s="930"/>
    </row>
    <row r="336" spans="14:14" ht="15.75" customHeight="1">
      <c r="N336" s="930"/>
    </row>
    <row r="337" spans="14:14" ht="15.75" customHeight="1">
      <c r="N337" s="930"/>
    </row>
    <row r="338" spans="14:14" ht="15.75" customHeight="1">
      <c r="N338" s="930"/>
    </row>
    <row r="339" spans="14:14" ht="15.75" customHeight="1">
      <c r="N339" s="930"/>
    </row>
    <row r="340" spans="14:14" ht="15.75" customHeight="1">
      <c r="N340" s="930"/>
    </row>
    <row r="341" spans="14:14" ht="15.75" customHeight="1">
      <c r="N341" s="930"/>
    </row>
    <row r="342" spans="14:14" ht="15.75" customHeight="1">
      <c r="N342" s="930"/>
    </row>
    <row r="343" spans="14:14" ht="15.75" customHeight="1">
      <c r="N343" s="930"/>
    </row>
    <row r="344" spans="14:14" ht="15.75" customHeight="1">
      <c r="N344" s="930"/>
    </row>
    <row r="345" spans="14:14" ht="15.75" customHeight="1">
      <c r="N345" s="930"/>
    </row>
    <row r="346" spans="14:14" ht="15.75" customHeight="1">
      <c r="N346" s="930"/>
    </row>
    <row r="347" spans="14:14" ht="15.75" customHeight="1">
      <c r="N347" s="930"/>
    </row>
    <row r="348" spans="14:14" ht="15.75" customHeight="1">
      <c r="N348" s="930"/>
    </row>
    <row r="349" spans="14:14" ht="15.75" customHeight="1">
      <c r="N349" s="930"/>
    </row>
    <row r="350" spans="14:14" ht="15.75" customHeight="1">
      <c r="N350" s="930"/>
    </row>
    <row r="351" spans="14:14" ht="15.75" customHeight="1">
      <c r="N351" s="930"/>
    </row>
    <row r="352" spans="14:14" ht="15.75" customHeight="1">
      <c r="N352" s="930"/>
    </row>
    <row r="353" spans="14:14" ht="15.75" customHeight="1">
      <c r="N353" s="930"/>
    </row>
    <row r="354" spans="14:14" ht="15.75" customHeight="1">
      <c r="N354" s="930"/>
    </row>
    <row r="355" spans="14:14" ht="15.75" customHeight="1">
      <c r="N355" s="930"/>
    </row>
    <row r="356" spans="14:14" ht="15.75" customHeight="1">
      <c r="N356" s="930"/>
    </row>
    <row r="357" spans="14:14" ht="15.75" customHeight="1">
      <c r="N357" s="930"/>
    </row>
    <row r="358" spans="14:14" ht="15.75" customHeight="1">
      <c r="N358" s="930"/>
    </row>
    <row r="359" spans="14:14" ht="15.75" customHeight="1">
      <c r="N359" s="930"/>
    </row>
    <row r="360" spans="14:14" ht="15.75" customHeight="1">
      <c r="N360" s="930"/>
    </row>
    <row r="361" spans="14:14" ht="15.75" customHeight="1">
      <c r="N361" s="930"/>
    </row>
    <row r="362" spans="14:14" ht="15.75" customHeight="1">
      <c r="N362" s="930"/>
    </row>
    <row r="363" spans="14:14" ht="15.75" customHeight="1">
      <c r="N363" s="930"/>
    </row>
    <row r="364" spans="14:14" ht="15.75" customHeight="1">
      <c r="N364" s="930"/>
    </row>
    <row r="365" spans="14:14" ht="15.75" customHeight="1">
      <c r="N365" s="930"/>
    </row>
    <row r="366" spans="14:14" ht="15.75" customHeight="1">
      <c r="N366" s="930"/>
    </row>
    <row r="367" spans="14:14" ht="15.75" customHeight="1">
      <c r="N367" s="930"/>
    </row>
    <row r="368" spans="14:14" ht="15.75" customHeight="1">
      <c r="N368" s="930"/>
    </row>
    <row r="369" spans="14:14" ht="15.75" customHeight="1">
      <c r="N369" s="930"/>
    </row>
    <row r="370" spans="14:14" ht="15.75" customHeight="1">
      <c r="N370" s="930"/>
    </row>
    <row r="371" spans="14:14" ht="15.75" customHeight="1">
      <c r="N371" s="930"/>
    </row>
    <row r="372" spans="14:14" ht="15.75" customHeight="1">
      <c r="N372" s="930"/>
    </row>
    <row r="373" spans="14:14" ht="15.75" customHeight="1">
      <c r="N373" s="930"/>
    </row>
    <row r="374" spans="14:14" ht="15.75" customHeight="1">
      <c r="N374" s="930"/>
    </row>
    <row r="375" spans="14:14" ht="15.75" customHeight="1">
      <c r="N375" s="930"/>
    </row>
    <row r="376" spans="14:14" ht="15.75" customHeight="1">
      <c r="N376" s="930"/>
    </row>
    <row r="377" spans="14:14" ht="15.75" customHeight="1">
      <c r="N377" s="930"/>
    </row>
    <row r="378" spans="14:14" ht="15.75" customHeight="1">
      <c r="N378" s="930"/>
    </row>
    <row r="379" spans="14:14" ht="15.75" customHeight="1">
      <c r="N379" s="930"/>
    </row>
    <row r="380" spans="14:14" ht="15.75" customHeight="1">
      <c r="N380" s="930"/>
    </row>
    <row r="381" spans="14:14" ht="15.75" customHeight="1">
      <c r="N381" s="930"/>
    </row>
    <row r="382" spans="14:14" ht="15.75" customHeight="1">
      <c r="N382" s="930"/>
    </row>
    <row r="383" spans="14:14" ht="15.75" customHeight="1">
      <c r="N383" s="930"/>
    </row>
    <row r="384" spans="14:14" ht="15.75" customHeight="1">
      <c r="N384" s="930"/>
    </row>
    <row r="385" spans="14:14" ht="15.75" customHeight="1">
      <c r="N385" s="930"/>
    </row>
    <row r="386" spans="14:14" ht="15.75" customHeight="1">
      <c r="N386" s="930"/>
    </row>
    <row r="387" spans="14:14" ht="15.75" customHeight="1">
      <c r="N387" s="930"/>
    </row>
    <row r="388" spans="14:14" ht="15.75" customHeight="1">
      <c r="N388" s="930"/>
    </row>
    <row r="389" spans="14:14" ht="15.75" customHeight="1">
      <c r="N389" s="930"/>
    </row>
    <row r="390" spans="14:14" ht="15.75" customHeight="1">
      <c r="N390" s="930"/>
    </row>
    <row r="391" spans="14:14" ht="15.75" customHeight="1">
      <c r="N391" s="930"/>
    </row>
    <row r="392" spans="14:14" ht="15.75" customHeight="1">
      <c r="N392" s="930"/>
    </row>
    <row r="393" spans="14:14" ht="15.75" customHeight="1">
      <c r="N393" s="930"/>
    </row>
    <row r="394" spans="14:14" ht="15.75" customHeight="1">
      <c r="N394" s="930"/>
    </row>
    <row r="395" spans="14:14" ht="15.75" customHeight="1">
      <c r="N395" s="930"/>
    </row>
    <row r="396" spans="14:14" ht="15.75" customHeight="1">
      <c r="N396" s="930"/>
    </row>
    <row r="397" spans="14:14" ht="15.75" customHeight="1">
      <c r="N397" s="930"/>
    </row>
    <row r="398" spans="14:14" ht="15.75" customHeight="1">
      <c r="N398" s="930"/>
    </row>
    <row r="399" spans="14:14" ht="15.75" customHeight="1">
      <c r="N399" s="930"/>
    </row>
    <row r="400" spans="14:14" ht="15.75" customHeight="1">
      <c r="N400" s="930"/>
    </row>
    <row r="401" spans="14:14" ht="15.75" customHeight="1">
      <c r="N401" s="930"/>
    </row>
    <row r="402" spans="14:14" ht="15.75" customHeight="1">
      <c r="N402" s="930"/>
    </row>
    <row r="403" spans="14:14" ht="15.75" customHeight="1">
      <c r="N403" s="930"/>
    </row>
    <row r="404" spans="14:14" ht="15.75" customHeight="1">
      <c r="N404" s="930"/>
    </row>
    <row r="405" spans="14:14" ht="15.75" customHeight="1">
      <c r="N405" s="930"/>
    </row>
    <row r="406" spans="14:14" ht="15.75" customHeight="1">
      <c r="N406" s="930"/>
    </row>
    <row r="407" spans="14:14" ht="15.75" customHeight="1">
      <c r="N407" s="930"/>
    </row>
    <row r="408" spans="14:14" ht="15.75" customHeight="1">
      <c r="N408" s="930"/>
    </row>
    <row r="409" spans="14:14" ht="15.75" customHeight="1">
      <c r="N409" s="930"/>
    </row>
    <row r="410" spans="14:14" ht="15.75" customHeight="1">
      <c r="N410" s="930"/>
    </row>
    <row r="411" spans="14:14" ht="15.75" customHeight="1">
      <c r="N411" s="930"/>
    </row>
    <row r="412" spans="14:14" ht="15.75" customHeight="1">
      <c r="N412" s="930"/>
    </row>
    <row r="413" spans="14:14" ht="15.75" customHeight="1">
      <c r="N413" s="930"/>
    </row>
    <row r="414" spans="14:14" ht="15.75" customHeight="1">
      <c r="N414" s="930"/>
    </row>
    <row r="415" spans="14:14" ht="15.75" customHeight="1">
      <c r="N415" s="930"/>
    </row>
    <row r="416" spans="14:14" ht="15.75" customHeight="1">
      <c r="N416" s="930"/>
    </row>
    <row r="417" spans="14:14" ht="15.75" customHeight="1">
      <c r="N417" s="930"/>
    </row>
    <row r="418" spans="14:14" ht="15.75" customHeight="1">
      <c r="N418" s="930"/>
    </row>
    <row r="419" spans="14:14" ht="15.75" customHeight="1">
      <c r="N419" s="930"/>
    </row>
    <row r="420" spans="14:14" ht="15.75" customHeight="1">
      <c r="N420" s="930"/>
    </row>
    <row r="421" spans="14:14" ht="15.75" customHeight="1">
      <c r="N421" s="930"/>
    </row>
    <row r="422" spans="14:14" ht="15.75" customHeight="1">
      <c r="N422" s="930"/>
    </row>
    <row r="423" spans="14:14" ht="15.75" customHeight="1">
      <c r="N423" s="930"/>
    </row>
    <row r="424" spans="14:14" ht="15.75" customHeight="1">
      <c r="N424" s="930"/>
    </row>
    <row r="425" spans="14:14" ht="15.75" customHeight="1">
      <c r="N425" s="930"/>
    </row>
    <row r="426" spans="14:14" ht="15.75" customHeight="1">
      <c r="N426" s="930"/>
    </row>
    <row r="427" spans="14:14" ht="15.75" customHeight="1">
      <c r="N427" s="930"/>
    </row>
    <row r="428" spans="14:14" ht="15.75" customHeight="1">
      <c r="N428" s="930"/>
    </row>
    <row r="429" spans="14:14" ht="15.75" customHeight="1">
      <c r="N429" s="930"/>
    </row>
    <row r="430" spans="14:14" ht="15.75" customHeight="1">
      <c r="N430" s="930"/>
    </row>
    <row r="431" spans="14:14" ht="15.75" customHeight="1">
      <c r="N431" s="930"/>
    </row>
    <row r="432" spans="14:14" ht="15.75" customHeight="1">
      <c r="N432" s="930"/>
    </row>
    <row r="433" spans="14:14" ht="15.75" customHeight="1">
      <c r="N433" s="930"/>
    </row>
    <row r="434" spans="14:14" ht="15.75" customHeight="1">
      <c r="N434" s="930"/>
    </row>
    <row r="435" spans="14:14" ht="15.75" customHeight="1">
      <c r="N435" s="930"/>
    </row>
    <row r="436" spans="14:14" ht="15.75" customHeight="1">
      <c r="N436" s="930"/>
    </row>
    <row r="437" spans="14:14" ht="15.75" customHeight="1">
      <c r="N437" s="930"/>
    </row>
    <row r="438" spans="14:14" ht="15.75" customHeight="1">
      <c r="N438" s="930"/>
    </row>
    <row r="439" spans="14:14" ht="15.75" customHeight="1">
      <c r="N439" s="930"/>
    </row>
    <row r="440" spans="14:14" ht="15.75" customHeight="1">
      <c r="N440" s="930"/>
    </row>
    <row r="441" spans="14:14" ht="15.75" customHeight="1">
      <c r="N441" s="930"/>
    </row>
    <row r="442" spans="14:14" ht="15.75" customHeight="1">
      <c r="N442" s="930"/>
    </row>
    <row r="443" spans="14:14" ht="15.75" customHeight="1">
      <c r="N443" s="930"/>
    </row>
    <row r="444" spans="14:14" ht="15.75" customHeight="1">
      <c r="N444" s="930"/>
    </row>
    <row r="445" spans="14:14" ht="15.75" customHeight="1">
      <c r="N445" s="930"/>
    </row>
    <row r="446" spans="14:14" ht="15.75" customHeight="1">
      <c r="N446" s="930"/>
    </row>
    <row r="447" spans="14:14" ht="15.75" customHeight="1">
      <c r="N447" s="930"/>
    </row>
    <row r="448" spans="14:14" ht="15.75" customHeight="1">
      <c r="N448" s="930"/>
    </row>
    <row r="449" spans="14:14" ht="15.75" customHeight="1">
      <c r="N449" s="930"/>
    </row>
    <row r="450" spans="14:14" ht="15.75" customHeight="1">
      <c r="N450" s="930"/>
    </row>
    <row r="451" spans="14:14" ht="15.75" customHeight="1">
      <c r="N451" s="930"/>
    </row>
    <row r="452" spans="14:14" ht="15.75" customHeight="1">
      <c r="N452" s="930"/>
    </row>
    <row r="453" spans="14:14" ht="15.75" customHeight="1">
      <c r="N453" s="930"/>
    </row>
    <row r="454" spans="14:14" ht="15.75" customHeight="1">
      <c r="N454" s="930"/>
    </row>
    <row r="455" spans="14:14" ht="15.75" customHeight="1">
      <c r="N455" s="930"/>
    </row>
    <row r="456" spans="14:14" ht="15.75" customHeight="1">
      <c r="N456" s="930"/>
    </row>
    <row r="457" spans="14:14" ht="15.75" customHeight="1">
      <c r="N457" s="930"/>
    </row>
    <row r="458" spans="14:14" ht="15.75" customHeight="1">
      <c r="N458" s="930"/>
    </row>
    <row r="459" spans="14:14" ht="15.75" customHeight="1">
      <c r="N459" s="930"/>
    </row>
    <row r="460" spans="14:14" ht="15.75" customHeight="1">
      <c r="N460" s="930"/>
    </row>
    <row r="461" spans="14:14" ht="15.75" customHeight="1">
      <c r="N461" s="930"/>
    </row>
    <row r="462" spans="14:14" ht="15.75" customHeight="1">
      <c r="N462" s="930"/>
    </row>
    <row r="463" spans="14:14" ht="15.75" customHeight="1">
      <c r="N463" s="930"/>
    </row>
    <row r="464" spans="14:14" ht="15.75" customHeight="1">
      <c r="N464" s="930"/>
    </row>
    <row r="465" spans="14:14" ht="15.75" customHeight="1">
      <c r="N465" s="930"/>
    </row>
    <row r="466" spans="14:14" ht="15.75" customHeight="1">
      <c r="N466" s="930"/>
    </row>
    <row r="467" spans="14:14" ht="15.75" customHeight="1">
      <c r="N467" s="930"/>
    </row>
    <row r="468" spans="14:14" ht="15.75" customHeight="1">
      <c r="N468" s="930"/>
    </row>
    <row r="469" spans="14:14" ht="15.75" customHeight="1">
      <c r="N469" s="930"/>
    </row>
    <row r="470" spans="14:14" ht="15.75" customHeight="1">
      <c r="N470" s="930"/>
    </row>
    <row r="471" spans="14:14" ht="15.75" customHeight="1">
      <c r="N471" s="930"/>
    </row>
    <row r="472" spans="14:14" ht="15.75" customHeight="1">
      <c r="N472" s="930"/>
    </row>
    <row r="473" spans="14:14" ht="15.75" customHeight="1">
      <c r="N473" s="930"/>
    </row>
    <row r="474" spans="14:14" ht="15.75" customHeight="1">
      <c r="N474" s="930"/>
    </row>
    <row r="475" spans="14:14" ht="15.75" customHeight="1">
      <c r="N475" s="930"/>
    </row>
    <row r="476" spans="14:14" ht="15.75" customHeight="1">
      <c r="N476" s="930"/>
    </row>
    <row r="477" spans="14:14" ht="15.75" customHeight="1">
      <c r="N477" s="930"/>
    </row>
    <row r="478" spans="14:14" ht="15.75" customHeight="1">
      <c r="N478" s="930"/>
    </row>
    <row r="479" spans="14:14" ht="15.75" customHeight="1">
      <c r="N479" s="930"/>
    </row>
    <row r="480" spans="14:14" ht="15.75" customHeight="1">
      <c r="N480" s="930"/>
    </row>
    <row r="481" spans="14:14" ht="15.75" customHeight="1">
      <c r="N481" s="930"/>
    </row>
    <row r="482" spans="14:14" ht="15.75" customHeight="1">
      <c r="N482" s="930"/>
    </row>
    <row r="483" spans="14:14" ht="15.75" customHeight="1">
      <c r="N483" s="930"/>
    </row>
    <row r="484" spans="14:14" ht="15.75" customHeight="1">
      <c r="N484" s="930"/>
    </row>
    <row r="485" spans="14:14" ht="15.75" customHeight="1">
      <c r="N485" s="930"/>
    </row>
    <row r="486" spans="14:14" ht="15.75" customHeight="1">
      <c r="N486" s="930"/>
    </row>
    <row r="487" spans="14:14" ht="15.75" customHeight="1">
      <c r="N487" s="930"/>
    </row>
    <row r="488" spans="14:14" ht="15.75" customHeight="1">
      <c r="N488" s="930"/>
    </row>
    <row r="489" spans="14:14" ht="15.75" customHeight="1">
      <c r="N489" s="930"/>
    </row>
    <row r="490" spans="14:14" ht="15.75" customHeight="1">
      <c r="N490" s="930"/>
    </row>
    <row r="491" spans="14:14" ht="15.75" customHeight="1">
      <c r="N491" s="930"/>
    </row>
    <row r="492" spans="14:14" ht="15.75" customHeight="1">
      <c r="N492" s="930"/>
    </row>
    <row r="493" spans="14:14" ht="15.75" customHeight="1">
      <c r="N493" s="930"/>
    </row>
    <row r="494" spans="14:14" ht="15.75" customHeight="1">
      <c r="N494" s="930"/>
    </row>
    <row r="495" spans="14:14" ht="15.75" customHeight="1">
      <c r="N495" s="930"/>
    </row>
    <row r="496" spans="14:14" ht="15.75" customHeight="1">
      <c r="N496" s="930"/>
    </row>
    <row r="497" spans="14:14" ht="15.75" customHeight="1">
      <c r="N497" s="930"/>
    </row>
    <row r="498" spans="14:14" ht="15.75" customHeight="1">
      <c r="N498" s="930"/>
    </row>
    <row r="499" spans="14:14" ht="15.75" customHeight="1">
      <c r="N499" s="930"/>
    </row>
    <row r="500" spans="14:14" ht="15.75" customHeight="1">
      <c r="N500" s="930"/>
    </row>
    <row r="501" spans="14:14" ht="15.75" customHeight="1">
      <c r="N501" s="930"/>
    </row>
    <row r="502" spans="14:14" ht="15.75" customHeight="1">
      <c r="N502" s="930"/>
    </row>
    <row r="503" spans="14:14" ht="15.75" customHeight="1">
      <c r="N503" s="930"/>
    </row>
    <row r="504" spans="14:14" ht="15.75" customHeight="1">
      <c r="N504" s="930"/>
    </row>
    <row r="505" spans="14:14" ht="15.75" customHeight="1">
      <c r="N505" s="930"/>
    </row>
    <row r="506" spans="14:14" ht="15.75" customHeight="1">
      <c r="N506" s="930"/>
    </row>
    <row r="507" spans="14:14" ht="15.75" customHeight="1">
      <c r="N507" s="930"/>
    </row>
    <row r="508" spans="14:14" ht="15.75" customHeight="1">
      <c r="N508" s="930"/>
    </row>
    <row r="509" spans="14:14" ht="15.75" customHeight="1">
      <c r="N509" s="930"/>
    </row>
    <row r="510" spans="14:14" ht="15.75" customHeight="1">
      <c r="N510" s="930"/>
    </row>
    <row r="511" spans="14:14" ht="15.75" customHeight="1">
      <c r="N511" s="930"/>
    </row>
    <row r="512" spans="14:14" ht="15.75" customHeight="1">
      <c r="N512" s="930"/>
    </row>
    <row r="513" spans="14:14" ht="15.75" customHeight="1">
      <c r="N513" s="930"/>
    </row>
    <row r="514" spans="14:14" ht="15.75" customHeight="1">
      <c r="N514" s="930"/>
    </row>
    <row r="515" spans="14:14" ht="15.75" customHeight="1">
      <c r="N515" s="930"/>
    </row>
    <row r="516" spans="14:14" ht="15.75" customHeight="1">
      <c r="N516" s="930"/>
    </row>
    <row r="517" spans="14:14" ht="15.75" customHeight="1">
      <c r="N517" s="930"/>
    </row>
    <row r="518" spans="14:14" ht="15.75" customHeight="1">
      <c r="N518" s="930"/>
    </row>
    <row r="519" spans="14:14" ht="15.75" customHeight="1">
      <c r="N519" s="930"/>
    </row>
    <row r="520" spans="14:14" ht="15.75" customHeight="1">
      <c r="N520" s="930"/>
    </row>
    <row r="521" spans="14:14" ht="15.75" customHeight="1">
      <c r="N521" s="930"/>
    </row>
    <row r="522" spans="14:14" ht="15.75" customHeight="1">
      <c r="N522" s="930"/>
    </row>
    <row r="523" spans="14:14" ht="15.75" customHeight="1">
      <c r="N523" s="930"/>
    </row>
    <row r="524" spans="14:14" ht="15.75" customHeight="1">
      <c r="N524" s="930"/>
    </row>
    <row r="525" spans="14:14" ht="15.75" customHeight="1">
      <c r="N525" s="930"/>
    </row>
    <row r="526" spans="14:14" ht="15.75" customHeight="1">
      <c r="N526" s="930"/>
    </row>
    <row r="527" spans="14:14" ht="15.75" customHeight="1">
      <c r="N527" s="930"/>
    </row>
    <row r="528" spans="14:14" ht="15.75" customHeight="1">
      <c r="N528" s="930"/>
    </row>
    <row r="529" spans="14:14" ht="15.75" customHeight="1">
      <c r="N529" s="930"/>
    </row>
    <row r="530" spans="14:14" ht="15.75" customHeight="1">
      <c r="N530" s="930"/>
    </row>
    <row r="531" spans="14:14" ht="15.75" customHeight="1">
      <c r="N531" s="930"/>
    </row>
    <row r="532" spans="14:14" ht="15.75" customHeight="1">
      <c r="N532" s="930"/>
    </row>
    <row r="533" spans="14:14" ht="15.75" customHeight="1">
      <c r="N533" s="930"/>
    </row>
    <row r="534" spans="14:14" ht="15.75" customHeight="1">
      <c r="N534" s="930"/>
    </row>
    <row r="535" spans="14:14" ht="15.75" customHeight="1">
      <c r="N535" s="930"/>
    </row>
    <row r="536" spans="14:14" ht="15.75" customHeight="1">
      <c r="N536" s="930"/>
    </row>
    <row r="537" spans="14:14" ht="15.75" customHeight="1">
      <c r="N537" s="930"/>
    </row>
    <row r="538" spans="14:14" ht="15.75" customHeight="1">
      <c r="N538" s="930"/>
    </row>
    <row r="539" spans="14:14" ht="15.75" customHeight="1">
      <c r="N539" s="930"/>
    </row>
    <row r="540" spans="14:14" ht="15.75" customHeight="1">
      <c r="N540" s="930"/>
    </row>
    <row r="541" spans="14:14" ht="15.75" customHeight="1">
      <c r="N541" s="930"/>
    </row>
    <row r="542" spans="14:14" ht="15.75" customHeight="1">
      <c r="N542" s="930"/>
    </row>
    <row r="543" spans="14:14" ht="15.75" customHeight="1">
      <c r="N543" s="930"/>
    </row>
    <row r="544" spans="14:14" ht="15.75" customHeight="1">
      <c r="N544" s="930"/>
    </row>
    <row r="545" spans="14:14" ht="15.75" customHeight="1">
      <c r="N545" s="930"/>
    </row>
    <row r="546" spans="14:14" ht="15.75" customHeight="1">
      <c r="N546" s="930"/>
    </row>
    <row r="547" spans="14:14" ht="15.75" customHeight="1">
      <c r="N547" s="930"/>
    </row>
    <row r="548" spans="14:14" ht="15.75" customHeight="1">
      <c r="N548" s="930"/>
    </row>
    <row r="549" spans="14:14" ht="15.75" customHeight="1">
      <c r="N549" s="930"/>
    </row>
    <row r="550" spans="14:14" ht="15.75" customHeight="1">
      <c r="N550" s="930"/>
    </row>
    <row r="551" spans="14:14" ht="15.75" customHeight="1">
      <c r="N551" s="930"/>
    </row>
    <row r="552" spans="14:14" ht="15.75" customHeight="1">
      <c r="N552" s="930"/>
    </row>
    <row r="553" spans="14:14" ht="15.75" customHeight="1">
      <c r="N553" s="930"/>
    </row>
    <row r="554" spans="14:14" ht="15.75" customHeight="1">
      <c r="N554" s="930"/>
    </row>
    <row r="555" spans="14:14" ht="15.75" customHeight="1">
      <c r="N555" s="930"/>
    </row>
    <row r="556" spans="14:14" ht="15.75" customHeight="1">
      <c r="N556" s="930"/>
    </row>
    <row r="557" spans="14:14" ht="15.75" customHeight="1">
      <c r="N557" s="930"/>
    </row>
    <row r="558" spans="14:14" ht="15.75" customHeight="1">
      <c r="N558" s="930"/>
    </row>
    <row r="559" spans="14:14" ht="15.75" customHeight="1">
      <c r="N559" s="930"/>
    </row>
    <row r="560" spans="14:14" ht="15.75" customHeight="1">
      <c r="N560" s="930"/>
    </row>
    <row r="561" spans="14:14" ht="15.75" customHeight="1">
      <c r="N561" s="930"/>
    </row>
    <row r="562" spans="14:14" ht="15.75" customHeight="1">
      <c r="N562" s="930"/>
    </row>
    <row r="563" spans="14:14" ht="15.75" customHeight="1">
      <c r="N563" s="930"/>
    </row>
    <row r="564" spans="14:14" ht="15.75" customHeight="1">
      <c r="N564" s="930"/>
    </row>
    <row r="565" spans="14:14" ht="15.75" customHeight="1">
      <c r="N565" s="930"/>
    </row>
    <row r="566" spans="14:14" ht="15.75" customHeight="1">
      <c r="N566" s="930"/>
    </row>
    <row r="567" spans="14:14" ht="15.75" customHeight="1">
      <c r="N567" s="930"/>
    </row>
    <row r="568" spans="14:14" ht="15.75" customHeight="1">
      <c r="N568" s="930"/>
    </row>
    <row r="569" spans="14:14" ht="15.75" customHeight="1">
      <c r="N569" s="930"/>
    </row>
    <row r="570" spans="14:14" ht="15.75" customHeight="1">
      <c r="N570" s="930"/>
    </row>
    <row r="571" spans="14:14" ht="15.75" customHeight="1">
      <c r="N571" s="930"/>
    </row>
    <row r="572" spans="14:14" ht="15.75" customHeight="1">
      <c r="N572" s="930"/>
    </row>
    <row r="573" spans="14:14" ht="15.75" customHeight="1">
      <c r="N573" s="930"/>
    </row>
    <row r="574" spans="14:14" ht="15.75" customHeight="1">
      <c r="N574" s="930"/>
    </row>
    <row r="575" spans="14:14" ht="15.75" customHeight="1">
      <c r="N575" s="930"/>
    </row>
    <row r="576" spans="14:14" ht="15.75" customHeight="1">
      <c r="N576" s="930"/>
    </row>
    <row r="577" spans="14:14" ht="15.75" customHeight="1">
      <c r="N577" s="930"/>
    </row>
    <row r="578" spans="14:14" ht="15.75" customHeight="1">
      <c r="N578" s="930"/>
    </row>
    <row r="579" spans="14:14" ht="15.75" customHeight="1">
      <c r="N579" s="930"/>
    </row>
    <row r="580" spans="14:14" ht="15.75" customHeight="1">
      <c r="N580" s="930"/>
    </row>
    <row r="581" spans="14:14" ht="15.75" customHeight="1">
      <c r="N581" s="930"/>
    </row>
    <row r="582" spans="14:14" ht="15.75" customHeight="1">
      <c r="N582" s="930"/>
    </row>
    <row r="583" spans="14:14" ht="15.75" customHeight="1">
      <c r="N583" s="930"/>
    </row>
    <row r="584" spans="14:14" ht="15.75" customHeight="1">
      <c r="N584" s="930"/>
    </row>
    <row r="585" spans="14:14" ht="15.75" customHeight="1">
      <c r="N585" s="930"/>
    </row>
    <row r="586" spans="14:14" ht="15.75" customHeight="1">
      <c r="N586" s="930"/>
    </row>
    <row r="587" spans="14:14" ht="15.75" customHeight="1">
      <c r="N587" s="930"/>
    </row>
    <row r="588" spans="14:14" ht="15.75" customHeight="1">
      <c r="N588" s="930"/>
    </row>
    <row r="589" spans="14:14" ht="15.75" customHeight="1">
      <c r="N589" s="930"/>
    </row>
    <row r="590" spans="14:14" ht="15.75" customHeight="1">
      <c r="N590" s="930"/>
    </row>
    <row r="591" spans="14:14" ht="15.75" customHeight="1">
      <c r="N591" s="930"/>
    </row>
    <row r="592" spans="14:14" ht="15.75" customHeight="1">
      <c r="N592" s="930"/>
    </row>
    <row r="593" spans="14:14" ht="15.75" customHeight="1">
      <c r="N593" s="930"/>
    </row>
    <row r="594" spans="14:14" ht="15.75" customHeight="1">
      <c r="N594" s="930"/>
    </row>
    <row r="595" spans="14:14" ht="15.75" customHeight="1">
      <c r="N595" s="930"/>
    </row>
    <row r="596" spans="14:14" ht="15.75" customHeight="1">
      <c r="N596" s="930"/>
    </row>
    <row r="597" spans="14:14" ht="15.75" customHeight="1">
      <c r="N597" s="930"/>
    </row>
    <row r="598" spans="14:14" ht="15.75" customHeight="1">
      <c r="N598" s="930"/>
    </row>
    <row r="599" spans="14:14" ht="15.75" customHeight="1">
      <c r="N599" s="930"/>
    </row>
    <row r="600" spans="14:14" ht="15.75" customHeight="1">
      <c r="N600" s="930"/>
    </row>
    <row r="601" spans="14:14" ht="15.75" customHeight="1">
      <c r="N601" s="930"/>
    </row>
    <row r="602" spans="14:14" ht="15.75" customHeight="1">
      <c r="N602" s="930"/>
    </row>
    <row r="603" spans="14:14" ht="15.75" customHeight="1">
      <c r="N603" s="930"/>
    </row>
    <row r="604" spans="14:14" ht="15.75" customHeight="1">
      <c r="N604" s="930"/>
    </row>
    <row r="605" spans="14:14" ht="15.75" customHeight="1">
      <c r="N605" s="930"/>
    </row>
    <row r="606" spans="14:14" ht="15.75" customHeight="1">
      <c r="N606" s="930"/>
    </row>
    <row r="607" spans="14:14" ht="15.75" customHeight="1">
      <c r="N607" s="930"/>
    </row>
    <row r="608" spans="14:14" ht="15.75" customHeight="1">
      <c r="N608" s="930"/>
    </row>
    <row r="609" spans="14:14" ht="15.75" customHeight="1">
      <c r="N609" s="930"/>
    </row>
    <row r="610" spans="14:14" ht="15.75" customHeight="1">
      <c r="N610" s="930"/>
    </row>
    <row r="611" spans="14:14" ht="15.75" customHeight="1">
      <c r="N611" s="930"/>
    </row>
    <row r="612" spans="14:14" ht="15.75" customHeight="1">
      <c r="N612" s="930"/>
    </row>
    <row r="613" spans="14:14" ht="15.75" customHeight="1">
      <c r="N613" s="930"/>
    </row>
    <row r="614" spans="14:14" ht="15.75" customHeight="1">
      <c r="N614" s="930"/>
    </row>
    <row r="615" spans="14:14" ht="15.75" customHeight="1">
      <c r="N615" s="930"/>
    </row>
    <row r="616" spans="14:14" ht="15.75" customHeight="1">
      <c r="N616" s="930"/>
    </row>
    <row r="617" spans="14:14" ht="15.75" customHeight="1">
      <c r="N617" s="930"/>
    </row>
    <row r="618" spans="14:14" ht="15.75" customHeight="1">
      <c r="N618" s="930"/>
    </row>
    <row r="619" spans="14:14" ht="15.75" customHeight="1">
      <c r="N619" s="930"/>
    </row>
    <row r="620" spans="14:14" ht="15.75" customHeight="1">
      <c r="N620" s="930"/>
    </row>
    <row r="621" spans="14:14" ht="15.75" customHeight="1">
      <c r="N621" s="930"/>
    </row>
    <row r="622" spans="14:14" ht="15.75" customHeight="1">
      <c r="N622" s="930"/>
    </row>
    <row r="623" spans="14:14" ht="15.75" customHeight="1">
      <c r="N623" s="930"/>
    </row>
    <row r="624" spans="14:14" ht="15.75" customHeight="1">
      <c r="N624" s="930"/>
    </row>
    <row r="625" spans="14:14" ht="15.75" customHeight="1">
      <c r="N625" s="930"/>
    </row>
    <row r="626" spans="14:14" ht="15.75" customHeight="1">
      <c r="N626" s="930"/>
    </row>
    <row r="627" spans="14:14" ht="15.75" customHeight="1">
      <c r="N627" s="930"/>
    </row>
    <row r="628" spans="14:14" ht="15.75" customHeight="1">
      <c r="N628" s="930"/>
    </row>
    <row r="629" spans="14:14" ht="15.75" customHeight="1">
      <c r="N629" s="930"/>
    </row>
    <row r="630" spans="14:14" ht="15.75" customHeight="1">
      <c r="N630" s="930"/>
    </row>
    <row r="631" spans="14:14" ht="15.75" customHeight="1">
      <c r="N631" s="930"/>
    </row>
    <row r="632" spans="14:14" ht="15.75" customHeight="1">
      <c r="N632" s="930"/>
    </row>
    <row r="633" spans="14:14" ht="15.75" customHeight="1">
      <c r="N633" s="930"/>
    </row>
    <row r="634" spans="14:14" ht="15.75" customHeight="1">
      <c r="N634" s="930"/>
    </row>
    <row r="635" spans="14:14" ht="15.75" customHeight="1">
      <c r="N635" s="930"/>
    </row>
    <row r="636" spans="14:14" ht="15.75" customHeight="1">
      <c r="N636" s="930"/>
    </row>
    <row r="637" spans="14:14" ht="15.75" customHeight="1">
      <c r="N637" s="930"/>
    </row>
    <row r="638" spans="14:14" ht="15.75" customHeight="1">
      <c r="N638" s="930"/>
    </row>
    <row r="639" spans="14:14" ht="15.75" customHeight="1">
      <c r="N639" s="930"/>
    </row>
    <row r="640" spans="14:14" ht="15.75" customHeight="1">
      <c r="N640" s="930"/>
    </row>
    <row r="641" spans="14:14" ht="15.75" customHeight="1">
      <c r="N641" s="930"/>
    </row>
    <row r="642" spans="14:14" ht="15.75" customHeight="1">
      <c r="N642" s="930"/>
    </row>
    <row r="643" spans="14:14" ht="15.75" customHeight="1">
      <c r="N643" s="930"/>
    </row>
    <row r="644" spans="14:14" ht="15.75" customHeight="1">
      <c r="N644" s="930"/>
    </row>
    <row r="645" spans="14:14" ht="15.75" customHeight="1">
      <c r="N645" s="930"/>
    </row>
    <row r="646" spans="14:14" ht="15.75" customHeight="1">
      <c r="N646" s="930"/>
    </row>
    <row r="647" spans="14:14" ht="15.75" customHeight="1">
      <c r="N647" s="930"/>
    </row>
    <row r="648" spans="14:14" ht="15.75" customHeight="1">
      <c r="N648" s="930"/>
    </row>
    <row r="649" spans="14:14" ht="15.75" customHeight="1">
      <c r="N649" s="930"/>
    </row>
    <row r="650" spans="14:14" ht="15.75" customHeight="1">
      <c r="N650" s="930"/>
    </row>
    <row r="651" spans="14:14" ht="15.75" customHeight="1">
      <c r="N651" s="930"/>
    </row>
    <row r="652" spans="14:14" ht="15.75" customHeight="1">
      <c r="N652" s="930"/>
    </row>
    <row r="653" spans="14:14" ht="15.75" customHeight="1">
      <c r="N653" s="930"/>
    </row>
    <row r="654" spans="14:14" ht="15.75" customHeight="1">
      <c r="N654" s="930"/>
    </row>
    <row r="655" spans="14:14" ht="15.75" customHeight="1">
      <c r="N655" s="930"/>
    </row>
    <row r="656" spans="14:14" ht="15.75" customHeight="1">
      <c r="N656" s="930"/>
    </row>
    <row r="657" spans="14:14" ht="15.75" customHeight="1">
      <c r="N657" s="930"/>
    </row>
    <row r="658" spans="14:14" ht="15.75" customHeight="1">
      <c r="N658" s="930"/>
    </row>
    <row r="659" spans="14:14" ht="15.75" customHeight="1">
      <c r="N659" s="930"/>
    </row>
    <row r="660" spans="14:14" ht="15.75" customHeight="1">
      <c r="N660" s="930"/>
    </row>
    <row r="661" spans="14:14" ht="15.75" customHeight="1">
      <c r="N661" s="930"/>
    </row>
    <row r="662" spans="14:14" ht="15.75" customHeight="1">
      <c r="N662" s="930"/>
    </row>
    <row r="663" spans="14:14" ht="15.75" customHeight="1">
      <c r="N663" s="930"/>
    </row>
    <row r="664" spans="14:14" ht="15.75" customHeight="1">
      <c r="N664" s="930"/>
    </row>
    <row r="665" spans="14:14" ht="15.75" customHeight="1">
      <c r="N665" s="930"/>
    </row>
    <row r="666" spans="14:14" ht="15.75" customHeight="1">
      <c r="N666" s="930"/>
    </row>
    <row r="667" spans="14:14" ht="15.75" customHeight="1">
      <c r="N667" s="930"/>
    </row>
    <row r="668" spans="14:14" ht="15.75" customHeight="1">
      <c r="N668" s="930"/>
    </row>
    <row r="669" spans="14:14" ht="15.75" customHeight="1">
      <c r="N669" s="930"/>
    </row>
    <row r="670" spans="14:14" ht="15.75" customHeight="1">
      <c r="N670" s="930"/>
    </row>
    <row r="671" spans="14:14" ht="15.75" customHeight="1">
      <c r="N671" s="930"/>
    </row>
    <row r="672" spans="14:14" ht="15.75" customHeight="1">
      <c r="N672" s="930"/>
    </row>
    <row r="673" spans="14:14" ht="15.75" customHeight="1">
      <c r="N673" s="930"/>
    </row>
    <row r="674" spans="14:14" ht="15.75" customHeight="1">
      <c r="N674" s="930"/>
    </row>
    <row r="675" spans="14:14" ht="15.75" customHeight="1">
      <c r="N675" s="930"/>
    </row>
    <row r="676" spans="14:14" ht="15.75" customHeight="1">
      <c r="N676" s="930"/>
    </row>
    <row r="677" spans="14:14" ht="15.75" customHeight="1">
      <c r="N677" s="930"/>
    </row>
    <row r="678" spans="14:14" ht="15.75" customHeight="1">
      <c r="N678" s="930"/>
    </row>
    <row r="679" spans="14:14" ht="15.75" customHeight="1">
      <c r="N679" s="930"/>
    </row>
    <row r="680" spans="14:14" ht="15.75" customHeight="1">
      <c r="N680" s="930"/>
    </row>
    <row r="681" spans="14:14" ht="15.75" customHeight="1">
      <c r="N681" s="930"/>
    </row>
    <row r="682" spans="14:14" ht="15.75" customHeight="1">
      <c r="N682" s="930"/>
    </row>
    <row r="683" spans="14:14" ht="15.75" customHeight="1">
      <c r="N683" s="930"/>
    </row>
    <row r="684" spans="14:14" ht="15.75" customHeight="1">
      <c r="N684" s="930"/>
    </row>
    <row r="685" spans="14:14" ht="15.75" customHeight="1">
      <c r="N685" s="930"/>
    </row>
    <row r="686" spans="14:14" ht="15.75" customHeight="1">
      <c r="N686" s="930"/>
    </row>
    <row r="687" spans="14:14" ht="15.75" customHeight="1">
      <c r="N687" s="930"/>
    </row>
    <row r="688" spans="14:14" ht="15.75" customHeight="1">
      <c r="N688" s="930"/>
    </row>
    <row r="689" spans="14:14" ht="15.75" customHeight="1">
      <c r="N689" s="930"/>
    </row>
    <row r="690" spans="14:14" ht="15.75" customHeight="1">
      <c r="N690" s="930"/>
    </row>
    <row r="691" spans="14:14" ht="15.75" customHeight="1">
      <c r="N691" s="930"/>
    </row>
    <row r="692" spans="14:14" ht="15.75" customHeight="1">
      <c r="N692" s="930"/>
    </row>
    <row r="693" spans="14:14" ht="15.75" customHeight="1">
      <c r="N693" s="930"/>
    </row>
    <row r="694" spans="14:14" ht="15.75" customHeight="1">
      <c r="N694" s="930"/>
    </row>
    <row r="695" spans="14:14" ht="15.75" customHeight="1">
      <c r="N695" s="930"/>
    </row>
    <row r="696" spans="14:14" ht="15.75" customHeight="1">
      <c r="N696" s="930"/>
    </row>
    <row r="697" spans="14:14" ht="15.75" customHeight="1">
      <c r="N697" s="930"/>
    </row>
    <row r="698" spans="14:14" ht="15.75" customHeight="1">
      <c r="N698" s="930"/>
    </row>
    <row r="699" spans="14:14" ht="15.75" customHeight="1">
      <c r="N699" s="930"/>
    </row>
    <row r="700" spans="14:14" ht="15.75" customHeight="1">
      <c r="N700" s="930"/>
    </row>
    <row r="701" spans="14:14" ht="15.75" customHeight="1">
      <c r="N701" s="930"/>
    </row>
    <row r="702" spans="14:14" ht="15.75" customHeight="1">
      <c r="N702" s="930"/>
    </row>
    <row r="703" spans="14:14" ht="15.75" customHeight="1">
      <c r="N703" s="930"/>
    </row>
    <row r="704" spans="14:14" ht="15.75" customHeight="1">
      <c r="N704" s="930"/>
    </row>
    <row r="705" spans="14:14" ht="15.75" customHeight="1">
      <c r="N705" s="930"/>
    </row>
    <row r="706" spans="14:14" ht="15.75" customHeight="1">
      <c r="N706" s="930"/>
    </row>
    <row r="707" spans="14:14" ht="15.75" customHeight="1">
      <c r="N707" s="930"/>
    </row>
    <row r="708" spans="14:14" ht="15.75" customHeight="1">
      <c r="N708" s="930"/>
    </row>
    <row r="709" spans="14:14" ht="15.75" customHeight="1">
      <c r="N709" s="930"/>
    </row>
    <row r="710" spans="14:14" ht="15.75" customHeight="1">
      <c r="N710" s="930"/>
    </row>
    <row r="711" spans="14:14" ht="15.75" customHeight="1">
      <c r="N711" s="930"/>
    </row>
    <row r="712" spans="14:14" ht="15.75" customHeight="1">
      <c r="N712" s="930"/>
    </row>
    <row r="713" spans="14:14" ht="15.75" customHeight="1">
      <c r="N713" s="930"/>
    </row>
    <row r="714" spans="14:14" ht="15.75" customHeight="1">
      <c r="N714" s="930"/>
    </row>
    <row r="715" spans="14:14" ht="15.75" customHeight="1">
      <c r="N715" s="930"/>
    </row>
    <row r="716" spans="14:14" ht="15.75" customHeight="1">
      <c r="N716" s="930"/>
    </row>
    <row r="717" spans="14:14" ht="15.75" customHeight="1">
      <c r="N717" s="930"/>
    </row>
    <row r="718" spans="14:14" ht="15.75" customHeight="1">
      <c r="N718" s="930"/>
    </row>
    <row r="719" spans="14:14" ht="15.75" customHeight="1">
      <c r="N719" s="930"/>
    </row>
    <row r="720" spans="14:14" ht="15.75" customHeight="1">
      <c r="N720" s="930"/>
    </row>
    <row r="721" spans="14:14" ht="15.75" customHeight="1">
      <c r="N721" s="930"/>
    </row>
    <row r="722" spans="14:14" ht="15.75" customHeight="1">
      <c r="N722" s="930"/>
    </row>
    <row r="723" spans="14:14" ht="15.75" customHeight="1">
      <c r="N723" s="930"/>
    </row>
    <row r="724" spans="14:14" ht="15.75" customHeight="1">
      <c r="N724" s="930"/>
    </row>
    <row r="725" spans="14:14" ht="15.75" customHeight="1">
      <c r="N725" s="930"/>
    </row>
    <row r="726" spans="14:14" ht="15.75" customHeight="1">
      <c r="N726" s="930"/>
    </row>
    <row r="727" spans="14:14" ht="15.75" customHeight="1">
      <c r="N727" s="930"/>
    </row>
    <row r="728" spans="14:14" ht="15.75" customHeight="1">
      <c r="N728" s="930"/>
    </row>
    <row r="729" spans="14:14" ht="15.75" customHeight="1">
      <c r="N729" s="930"/>
    </row>
    <row r="730" spans="14:14" ht="15.75" customHeight="1">
      <c r="N730" s="930"/>
    </row>
    <row r="731" spans="14:14" ht="15.75" customHeight="1">
      <c r="N731" s="930"/>
    </row>
    <row r="732" spans="14:14" ht="15.75" customHeight="1">
      <c r="N732" s="930"/>
    </row>
    <row r="733" spans="14:14" ht="15.75" customHeight="1">
      <c r="N733" s="930"/>
    </row>
    <row r="734" spans="14:14" ht="15.75" customHeight="1">
      <c r="N734" s="930"/>
    </row>
    <row r="735" spans="14:14" ht="15.75" customHeight="1">
      <c r="N735" s="930"/>
    </row>
    <row r="736" spans="14:14" ht="15.75" customHeight="1">
      <c r="N736" s="930"/>
    </row>
    <row r="737" spans="14:14" ht="15.75" customHeight="1">
      <c r="N737" s="930"/>
    </row>
    <row r="738" spans="14:14" ht="15.75" customHeight="1">
      <c r="N738" s="930"/>
    </row>
    <row r="739" spans="14:14" ht="15.75" customHeight="1">
      <c r="N739" s="930"/>
    </row>
    <row r="740" spans="14:14" ht="15.75" customHeight="1">
      <c r="N740" s="930"/>
    </row>
    <row r="741" spans="14:14" ht="15.75" customHeight="1">
      <c r="N741" s="930"/>
    </row>
    <row r="742" spans="14:14" ht="15.75" customHeight="1">
      <c r="N742" s="930"/>
    </row>
    <row r="743" spans="14:14" ht="15.75" customHeight="1">
      <c r="N743" s="930"/>
    </row>
    <row r="744" spans="14:14" ht="15.75" customHeight="1">
      <c r="N744" s="930"/>
    </row>
    <row r="745" spans="14:14" ht="15.75" customHeight="1">
      <c r="N745" s="930"/>
    </row>
    <row r="746" spans="14:14" ht="15.75" customHeight="1">
      <c r="N746" s="930"/>
    </row>
    <row r="747" spans="14:14" ht="15.75" customHeight="1">
      <c r="N747" s="930"/>
    </row>
    <row r="748" spans="14:14" ht="15.75" customHeight="1">
      <c r="N748" s="930"/>
    </row>
    <row r="749" spans="14:14" ht="15.75" customHeight="1">
      <c r="N749" s="930"/>
    </row>
    <row r="750" spans="14:14" ht="15.75" customHeight="1">
      <c r="N750" s="930"/>
    </row>
    <row r="751" spans="14:14" ht="15.75" customHeight="1">
      <c r="N751" s="930"/>
    </row>
    <row r="752" spans="14:14" ht="15.75" customHeight="1">
      <c r="N752" s="930"/>
    </row>
    <row r="753" spans="14:14" ht="15.75" customHeight="1">
      <c r="N753" s="930"/>
    </row>
    <row r="754" spans="14:14" ht="15.75" customHeight="1">
      <c r="N754" s="930"/>
    </row>
    <row r="755" spans="14:14" ht="15.75" customHeight="1">
      <c r="N755" s="930"/>
    </row>
    <row r="756" spans="14:14" ht="15.75" customHeight="1">
      <c r="N756" s="930"/>
    </row>
    <row r="757" spans="14:14" ht="15.75" customHeight="1">
      <c r="N757" s="930"/>
    </row>
    <row r="758" spans="14:14" ht="15.75" customHeight="1">
      <c r="N758" s="930"/>
    </row>
    <row r="759" spans="14:14" ht="15.75" customHeight="1">
      <c r="N759" s="930"/>
    </row>
    <row r="760" spans="14:14" ht="15.75" customHeight="1">
      <c r="N760" s="930"/>
    </row>
    <row r="761" spans="14:14" ht="15.75" customHeight="1">
      <c r="N761" s="930"/>
    </row>
    <row r="762" spans="14:14" ht="15.75" customHeight="1">
      <c r="N762" s="930"/>
    </row>
    <row r="763" spans="14:14" ht="15.75" customHeight="1">
      <c r="N763" s="930"/>
    </row>
    <row r="764" spans="14:14" ht="15.75" customHeight="1">
      <c r="N764" s="930"/>
    </row>
    <row r="765" spans="14:14" ht="15.75" customHeight="1">
      <c r="N765" s="930"/>
    </row>
    <row r="766" spans="14:14" ht="15.75" customHeight="1">
      <c r="N766" s="930"/>
    </row>
    <row r="767" spans="14:14" ht="15.75" customHeight="1">
      <c r="N767" s="930"/>
    </row>
    <row r="768" spans="14:14" ht="15.75" customHeight="1">
      <c r="N768" s="930"/>
    </row>
    <row r="769" spans="14:14" ht="15.75" customHeight="1">
      <c r="N769" s="930"/>
    </row>
    <row r="770" spans="14:14" ht="15.75" customHeight="1">
      <c r="N770" s="930"/>
    </row>
    <row r="771" spans="14:14" ht="15.75" customHeight="1">
      <c r="N771" s="930"/>
    </row>
    <row r="772" spans="14:14" ht="15.75" customHeight="1">
      <c r="N772" s="930"/>
    </row>
    <row r="773" spans="14:14" ht="15.75" customHeight="1">
      <c r="N773" s="930"/>
    </row>
    <row r="774" spans="14:14" ht="15.75" customHeight="1">
      <c r="N774" s="930"/>
    </row>
    <row r="775" spans="14:14" ht="15.75" customHeight="1">
      <c r="N775" s="930"/>
    </row>
    <row r="776" spans="14:14" ht="15.75" customHeight="1">
      <c r="N776" s="930"/>
    </row>
    <row r="777" spans="14:14" ht="15.75" customHeight="1">
      <c r="N777" s="930"/>
    </row>
    <row r="778" spans="14:14" ht="15.75" customHeight="1">
      <c r="N778" s="930"/>
    </row>
    <row r="779" spans="14:14" ht="15.75" customHeight="1">
      <c r="N779" s="930"/>
    </row>
    <row r="780" spans="14:14" ht="15.75" customHeight="1">
      <c r="N780" s="930"/>
    </row>
    <row r="781" spans="14:14" ht="15.75" customHeight="1">
      <c r="N781" s="930"/>
    </row>
    <row r="782" spans="14:14" ht="15.75" customHeight="1">
      <c r="N782" s="930"/>
    </row>
    <row r="783" spans="14:14" ht="15.75" customHeight="1">
      <c r="N783" s="930"/>
    </row>
    <row r="784" spans="14:14" ht="15.75" customHeight="1">
      <c r="N784" s="930"/>
    </row>
    <row r="785" spans="14:14" ht="15.75" customHeight="1">
      <c r="N785" s="930"/>
    </row>
    <row r="786" spans="14:14" ht="15.75" customHeight="1">
      <c r="N786" s="930"/>
    </row>
    <row r="787" spans="14:14" ht="15.75" customHeight="1">
      <c r="N787" s="930"/>
    </row>
    <row r="788" spans="14:14" ht="15.75" customHeight="1">
      <c r="N788" s="930"/>
    </row>
    <row r="789" spans="14:14" ht="15.75" customHeight="1">
      <c r="N789" s="930"/>
    </row>
    <row r="790" spans="14:14" ht="15.75" customHeight="1">
      <c r="N790" s="930"/>
    </row>
    <row r="791" spans="14:14" ht="15.75" customHeight="1">
      <c r="N791" s="930"/>
    </row>
    <row r="792" spans="14:14" ht="15.75" customHeight="1">
      <c r="N792" s="930"/>
    </row>
    <row r="793" spans="14:14" ht="15.75" customHeight="1">
      <c r="N793" s="930"/>
    </row>
    <row r="794" spans="14:14" ht="15.75" customHeight="1">
      <c r="N794" s="930"/>
    </row>
    <row r="795" spans="14:14" ht="15.75" customHeight="1">
      <c r="N795" s="930"/>
    </row>
    <row r="796" spans="14:14" ht="15.75" customHeight="1">
      <c r="N796" s="930"/>
    </row>
    <row r="797" spans="14:14" ht="15.75" customHeight="1">
      <c r="N797" s="930"/>
    </row>
    <row r="798" spans="14:14" ht="15.75" customHeight="1">
      <c r="N798" s="930"/>
    </row>
    <row r="799" spans="14:14" ht="15.75" customHeight="1">
      <c r="N799" s="930"/>
    </row>
    <row r="800" spans="14:14" ht="15.75" customHeight="1">
      <c r="N800" s="930"/>
    </row>
    <row r="801" spans="14:14" ht="15.75" customHeight="1">
      <c r="N801" s="930"/>
    </row>
    <row r="802" spans="14:14" ht="15.75" customHeight="1">
      <c r="N802" s="930"/>
    </row>
    <row r="803" spans="14:14" ht="15.75" customHeight="1">
      <c r="N803" s="930"/>
    </row>
    <row r="804" spans="14:14" ht="15.75" customHeight="1">
      <c r="N804" s="930"/>
    </row>
    <row r="805" spans="14:14" ht="15.75" customHeight="1">
      <c r="N805" s="930"/>
    </row>
    <row r="806" spans="14:14" ht="15.75" customHeight="1">
      <c r="N806" s="930"/>
    </row>
    <row r="807" spans="14:14" ht="15.75" customHeight="1">
      <c r="N807" s="930"/>
    </row>
    <row r="808" spans="14:14" ht="15.75" customHeight="1">
      <c r="N808" s="930"/>
    </row>
    <row r="809" spans="14:14" ht="15.75" customHeight="1">
      <c r="N809" s="930"/>
    </row>
    <row r="810" spans="14:14" ht="15.75" customHeight="1">
      <c r="N810" s="930"/>
    </row>
    <row r="811" spans="14:14" ht="15.75" customHeight="1">
      <c r="N811" s="930"/>
    </row>
    <row r="812" spans="14:14" ht="15.75" customHeight="1">
      <c r="N812" s="930"/>
    </row>
    <row r="813" spans="14:14" ht="15.75" customHeight="1">
      <c r="N813" s="930"/>
    </row>
    <row r="814" spans="14:14" ht="15.75" customHeight="1">
      <c r="N814" s="930"/>
    </row>
    <row r="815" spans="14:14" ht="15.75" customHeight="1">
      <c r="N815" s="930"/>
    </row>
    <row r="816" spans="14:14" ht="15.75" customHeight="1">
      <c r="N816" s="930"/>
    </row>
    <row r="817" spans="14:14" ht="15.75" customHeight="1">
      <c r="N817" s="930"/>
    </row>
    <row r="818" spans="14:14" ht="15.75" customHeight="1">
      <c r="N818" s="930"/>
    </row>
    <row r="819" spans="14:14" ht="15.75" customHeight="1">
      <c r="N819" s="930"/>
    </row>
    <row r="820" spans="14:14" ht="15.75" customHeight="1">
      <c r="N820" s="930"/>
    </row>
    <row r="821" spans="14:14" ht="15.75" customHeight="1">
      <c r="N821" s="930"/>
    </row>
    <row r="822" spans="14:14" ht="15.75" customHeight="1">
      <c r="N822" s="930"/>
    </row>
    <row r="823" spans="14:14" ht="15.75" customHeight="1">
      <c r="N823" s="930"/>
    </row>
    <row r="824" spans="14:14" ht="15.75" customHeight="1">
      <c r="N824" s="930"/>
    </row>
    <row r="825" spans="14:14" ht="15.75" customHeight="1">
      <c r="N825" s="930"/>
    </row>
    <row r="826" spans="14:14" ht="15.75" customHeight="1">
      <c r="N826" s="930"/>
    </row>
    <row r="827" spans="14:14" ht="15.75" customHeight="1">
      <c r="N827" s="930"/>
    </row>
    <row r="828" spans="14:14" ht="15.75" customHeight="1">
      <c r="N828" s="930"/>
    </row>
    <row r="829" spans="14:14" ht="15.75" customHeight="1">
      <c r="N829" s="930"/>
    </row>
    <row r="830" spans="14:14" ht="15.75" customHeight="1">
      <c r="N830" s="930"/>
    </row>
    <row r="831" spans="14:14" ht="15.75" customHeight="1">
      <c r="N831" s="930"/>
    </row>
    <row r="832" spans="14:14" ht="15.75" customHeight="1">
      <c r="N832" s="930"/>
    </row>
    <row r="833" spans="14:14" ht="15.75" customHeight="1">
      <c r="N833" s="930"/>
    </row>
    <row r="834" spans="14:14" ht="15.75" customHeight="1">
      <c r="N834" s="930"/>
    </row>
    <row r="835" spans="14:14" ht="15.75" customHeight="1">
      <c r="N835" s="930"/>
    </row>
    <row r="836" spans="14:14" ht="15.75" customHeight="1">
      <c r="N836" s="930"/>
    </row>
    <row r="837" spans="14:14" ht="15.75" customHeight="1">
      <c r="N837" s="930"/>
    </row>
    <row r="838" spans="14:14" ht="15.75" customHeight="1">
      <c r="N838" s="930"/>
    </row>
    <row r="839" spans="14:14" ht="15.75" customHeight="1">
      <c r="N839" s="930"/>
    </row>
    <row r="840" spans="14:14" ht="15.75" customHeight="1">
      <c r="N840" s="930"/>
    </row>
    <row r="841" spans="14:14" ht="15.75" customHeight="1">
      <c r="N841" s="930"/>
    </row>
    <row r="842" spans="14:14" ht="15.75" customHeight="1">
      <c r="N842" s="930"/>
    </row>
    <row r="843" spans="14:14" ht="15.75" customHeight="1">
      <c r="N843" s="930"/>
    </row>
    <row r="844" spans="14:14" ht="15.75" customHeight="1">
      <c r="N844" s="930"/>
    </row>
    <row r="845" spans="14:14" ht="15.75" customHeight="1">
      <c r="N845" s="930"/>
    </row>
    <row r="846" spans="14:14" ht="15.75" customHeight="1">
      <c r="N846" s="930"/>
    </row>
    <row r="847" spans="14:14" ht="15.75" customHeight="1">
      <c r="N847" s="930"/>
    </row>
    <row r="848" spans="14:14" ht="15.75" customHeight="1">
      <c r="N848" s="930"/>
    </row>
    <row r="849" spans="14:14" ht="15.75" customHeight="1">
      <c r="N849" s="930"/>
    </row>
    <row r="850" spans="14:14" ht="15.75" customHeight="1">
      <c r="N850" s="930"/>
    </row>
    <row r="851" spans="14:14" ht="15.75" customHeight="1">
      <c r="N851" s="930"/>
    </row>
    <row r="852" spans="14:14" ht="15.75" customHeight="1">
      <c r="N852" s="930"/>
    </row>
    <row r="853" spans="14:14" ht="15.75" customHeight="1">
      <c r="N853" s="930"/>
    </row>
    <row r="854" spans="14:14" ht="15.75" customHeight="1">
      <c r="N854" s="930"/>
    </row>
    <row r="855" spans="14:14" ht="15.75" customHeight="1">
      <c r="N855" s="930"/>
    </row>
    <row r="856" spans="14:14" ht="15.75" customHeight="1">
      <c r="N856" s="930"/>
    </row>
    <row r="857" spans="14:14" ht="15.75" customHeight="1">
      <c r="N857" s="930"/>
    </row>
    <row r="858" spans="14:14" ht="15.75" customHeight="1">
      <c r="N858" s="930"/>
    </row>
    <row r="859" spans="14:14" ht="15.75" customHeight="1">
      <c r="N859" s="930"/>
    </row>
    <row r="860" spans="14:14" ht="15.75" customHeight="1">
      <c r="N860" s="930"/>
    </row>
    <row r="861" spans="14:14" ht="15.75" customHeight="1">
      <c r="N861" s="930"/>
    </row>
    <row r="862" spans="14:14" ht="15.75" customHeight="1">
      <c r="N862" s="930"/>
    </row>
    <row r="863" spans="14:14" ht="15.75" customHeight="1">
      <c r="N863" s="930"/>
    </row>
    <row r="864" spans="14:14" ht="15.75" customHeight="1">
      <c r="N864" s="930"/>
    </row>
    <row r="865" spans="14:14" ht="15.75" customHeight="1">
      <c r="N865" s="930"/>
    </row>
    <row r="866" spans="14:14" ht="15.75" customHeight="1">
      <c r="N866" s="930"/>
    </row>
    <row r="867" spans="14:14" ht="15.75" customHeight="1">
      <c r="N867" s="930"/>
    </row>
    <row r="868" spans="14:14" ht="15.75" customHeight="1">
      <c r="N868" s="930"/>
    </row>
    <row r="869" spans="14:14" ht="15.75" customHeight="1">
      <c r="N869" s="930"/>
    </row>
    <row r="870" spans="14:14" ht="15.75" customHeight="1">
      <c r="N870" s="930"/>
    </row>
    <row r="871" spans="14:14" ht="15.75" customHeight="1">
      <c r="N871" s="930"/>
    </row>
    <row r="872" spans="14:14" ht="15.75" customHeight="1">
      <c r="N872" s="930"/>
    </row>
    <row r="873" spans="14:14" ht="15.75" customHeight="1">
      <c r="N873" s="930"/>
    </row>
    <row r="874" spans="14:14" ht="15.75" customHeight="1">
      <c r="N874" s="930"/>
    </row>
    <row r="875" spans="14:14" ht="15.75" customHeight="1">
      <c r="N875" s="930"/>
    </row>
    <row r="876" spans="14:14" ht="15.75" customHeight="1">
      <c r="N876" s="930"/>
    </row>
    <row r="877" spans="14:14" ht="15.75" customHeight="1">
      <c r="N877" s="930"/>
    </row>
    <row r="878" spans="14:14" ht="15.75" customHeight="1">
      <c r="N878" s="930"/>
    </row>
    <row r="879" spans="14:14" ht="15.75" customHeight="1">
      <c r="N879" s="930"/>
    </row>
    <row r="880" spans="14:14" ht="15.75" customHeight="1">
      <c r="N880" s="930"/>
    </row>
    <row r="881" spans="14:14" ht="15.75" customHeight="1">
      <c r="N881" s="930"/>
    </row>
    <row r="882" spans="14:14" ht="15.75" customHeight="1">
      <c r="N882" s="930"/>
    </row>
    <row r="883" spans="14:14" ht="15.75" customHeight="1">
      <c r="N883" s="930"/>
    </row>
    <row r="884" spans="14:14" ht="15.75" customHeight="1">
      <c r="N884" s="930"/>
    </row>
    <row r="885" spans="14:14" ht="15.75" customHeight="1">
      <c r="N885" s="930"/>
    </row>
    <row r="886" spans="14:14" ht="15.75" customHeight="1">
      <c r="N886" s="930"/>
    </row>
    <row r="887" spans="14:14" ht="15.75" customHeight="1">
      <c r="N887" s="930"/>
    </row>
    <row r="888" spans="14:14" ht="15.75" customHeight="1">
      <c r="N888" s="930"/>
    </row>
    <row r="889" spans="14:14" ht="15.75" customHeight="1">
      <c r="N889" s="930"/>
    </row>
    <row r="890" spans="14:14" ht="15.75" customHeight="1">
      <c r="N890" s="930"/>
    </row>
    <row r="891" spans="14:14" ht="15.75" customHeight="1">
      <c r="N891" s="930"/>
    </row>
    <row r="892" spans="14:14" ht="15.75" customHeight="1">
      <c r="N892" s="930"/>
    </row>
    <row r="893" spans="14:14" ht="15.75" customHeight="1">
      <c r="N893" s="930"/>
    </row>
    <row r="894" spans="14:14" ht="15.75" customHeight="1">
      <c r="N894" s="930"/>
    </row>
    <row r="895" spans="14:14" ht="15.75" customHeight="1">
      <c r="N895" s="930"/>
    </row>
    <row r="896" spans="14:14" ht="15.75" customHeight="1">
      <c r="N896" s="930"/>
    </row>
    <row r="897" spans="14:14" ht="15.75" customHeight="1">
      <c r="N897" s="930"/>
    </row>
    <row r="898" spans="14:14" ht="15.75" customHeight="1">
      <c r="N898" s="930"/>
    </row>
    <row r="899" spans="14:14" ht="15.75" customHeight="1">
      <c r="N899" s="930"/>
    </row>
    <row r="900" spans="14:14" ht="15.75" customHeight="1">
      <c r="N900" s="930"/>
    </row>
    <row r="901" spans="14:14" ht="15.75" customHeight="1">
      <c r="N901" s="930"/>
    </row>
    <row r="902" spans="14:14" ht="15.75" customHeight="1">
      <c r="N902" s="930"/>
    </row>
    <row r="903" spans="14:14" ht="15.75" customHeight="1">
      <c r="N903" s="930"/>
    </row>
    <row r="904" spans="14:14" ht="15.75" customHeight="1">
      <c r="N904" s="930"/>
    </row>
    <row r="905" spans="14:14" ht="15.75" customHeight="1">
      <c r="N905" s="930"/>
    </row>
    <row r="906" spans="14:14" ht="15.75" customHeight="1">
      <c r="N906" s="930"/>
    </row>
    <row r="907" spans="14:14" ht="15.75" customHeight="1">
      <c r="N907" s="930"/>
    </row>
    <row r="908" spans="14:14" ht="15.75" customHeight="1">
      <c r="N908" s="930"/>
    </row>
    <row r="909" spans="14:14" ht="15.75" customHeight="1">
      <c r="N909" s="930"/>
    </row>
    <row r="910" spans="14:14" ht="15.75" customHeight="1">
      <c r="N910" s="930"/>
    </row>
    <row r="911" spans="14:14" ht="15.75" customHeight="1">
      <c r="N911" s="930"/>
    </row>
    <row r="912" spans="14:14" ht="15.75" customHeight="1">
      <c r="N912" s="930"/>
    </row>
    <row r="913" spans="14:14" ht="15.75" customHeight="1">
      <c r="N913" s="930"/>
    </row>
    <row r="914" spans="14:14" ht="15.75" customHeight="1">
      <c r="N914" s="930"/>
    </row>
    <row r="915" spans="14:14" ht="15.75" customHeight="1">
      <c r="N915" s="930"/>
    </row>
    <row r="916" spans="14:14" ht="15.75" customHeight="1">
      <c r="N916" s="930"/>
    </row>
    <row r="917" spans="14:14" ht="15.75" customHeight="1">
      <c r="N917" s="930"/>
    </row>
    <row r="918" spans="14:14" ht="15.75" customHeight="1">
      <c r="N918" s="930"/>
    </row>
    <row r="919" spans="14:14" ht="15.75" customHeight="1">
      <c r="N919" s="930"/>
    </row>
    <row r="920" spans="14:14" ht="15.75" customHeight="1">
      <c r="N920" s="930"/>
    </row>
    <row r="921" spans="14:14" ht="15.75" customHeight="1">
      <c r="N921" s="930"/>
    </row>
    <row r="922" spans="14:14" ht="15.75" customHeight="1">
      <c r="N922" s="930"/>
    </row>
    <row r="923" spans="14:14" ht="15.75" customHeight="1">
      <c r="N923" s="930"/>
    </row>
    <row r="924" spans="14:14" ht="15.75" customHeight="1">
      <c r="N924" s="930"/>
    </row>
    <row r="925" spans="14:14" ht="15.75" customHeight="1">
      <c r="N925" s="930"/>
    </row>
    <row r="926" spans="14:14" ht="15.75" customHeight="1">
      <c r="N926" s="930"/>
    </row>
    <row r="927" spans="14:14" ht="15.75" customHeight="1">
      <c r="N927" s="930"/>
    </row>
    <row r="928" spans="14:14" ht="15.75" customHeight="1">
      <c r="N928" s="930"/>
    </row>
    <row r="929" spans="14:14" ht="15.75" customHeight="1">
      <c r="N929" s="930"/>
    </row>
    <row r="930" spans="14:14" ht="15.75" customHeight="1">
      <c r="N930" s="930"/>
    </row>
    <row r="931" spans="14:14" ht="15.75" customHeight="1">
      <c r="N931" s="930"/>
    </row>
    <row r="932" spans="14:14" ht="15.75" customHeight="1">
      <c r="N932" s="930"/>
    </row>
    <row r="933" spans="14:14" ht="15.75" customHeight="1">
      <c r="N933" s="930"/>
    </row>
    <row r="934" spans="14:14" ht="15.75" customHeight="1">
      <c r="N934" s="930"/>
    </row>
    <row r="935" spans="14:14" ht="15.75" customHeight="1">
      <c r="N935" s="930"/>
    </row>
    <row r="936" spans="14:14" ht="15.75" customHeight="1">
      <c r="N936" s="930"/>
    </row>
    <row r="937" spans="14:14" ht="15.75" customHeight="1">
      <c r="N937" s="930"/>
    </row>
    <row r="938" spans="14:14" ht="15.75" customHeight="1">
      <c r="N938" s="930"/>
    </row>
    <row r="939" spans="14:14" ht="15.75" customHeight="1">
      <c r="N939" s="930"/>
    </row>
    <row r="940" spans="14:14" ht="15.75" customHeight="1">
      <c r="N940" s="930"/>
    </row>
    <row r="941" spans="14:14" ht="15.75" customHeight="1">
      <c r="N941" s="930"/>
    </row>
    <row r="942" spans="14:14" ht="15.75" customHeight="1">
      <c r="N942" s="930"/>
    </row>
    <row r="943" spans="14:14" ht="15.75" customHeight="1">
      <c r="N943" s="930"/>
    </row>
    <row r="944" spans="14:14" ht="15.75" customHeight="1">
      <c r="N944" s="930"/>
    </row>
    <row r="945" spans="14:14" ht="15.75" customHeight="1">
      <c r="N945" s="930"/>
    </row>
    <row r="946" spans="14:14" ht="15.75" customHeight="1">
      <c r="N946" s="930"/>
    </row>
    <row r="947" spans="14:14" ht="15.75" customHeight="1">
      <c r="N947" s="930"/>
    </row>
    <row r="948" spans="14:14" ht="15.75" customHeight="1">
      <c r="N948" s="930"/>
    </row>
    <row r="949" spans="14:14" ht="15.75" customHeight="1">
      <c r="N949" s="930"/>
    </row>
    <row r="950" spans="14:14" ht="15.75" customHeight="1">
      <c r="N950" s="930"/>
    </row>
    <row r="951" spans="14:14" ht="15.75" customHeight="1">
      <c r="N951" s="930"/>
    </row>
    <row r="952" spans="14:14" ht="15.75" customHeight="1">
      <c r="N952" s="930"/>
    </row>
    <row r="953" spans="14:14" ht="15.75" customHeight="1">
      <c r="N953" s="930"/>
    </row>
    <row r="954" spans="14:14" ht="15.75" customHeight="1">
      <c r="N954" s="930"/>
    </row>
    <row r="955" spans="14:14" ht="15.75" customHeight="1">
      <c r="N955" s="930"/>
    </row>
    <row r="956" spans="14:14" ht="15.75" customHeight="1">
      <c r="N956" s="930"/>
    </row>
    <row r="957" spans="14:14" ht="15.75" customHeight="1">
      <c r="N957" s="930"/>
    </row>
    <row r="958" spans="14:14" ht="15.75" customHeight="1">
      <c r="N958" s="930"/>
    </row>
    <row r="959" spans="14:14" ht="15.75" customHeight="1">
      <c r="N959" s="930"/>
    </row>
    <row r="960" spans="14:14" ht="15.75" customHeight="1">
      <c r="N960" s="930"/>
    </row>
    <row r="961" spans="14:14" ht="15.75" customHeight="1">
      <c r="N961" s="930"/>
    </row>
    <row r="962" spans="14:14" ht="15.75" customHeight="1">
      <c r="N962" s="930"/>
    </row>
    <row r="963" spans="14:14" ht="15.75" customHeight="1">
      <c r="N963" s="930"/>
    </row>
    <row r="964" spans="14:14" ht="15.75" customHeight="1">
      <c r="N964" s="930"/>
    </row>
    <row r="965" spans="14:14" ht="15.75" customHeight="1">
      <c r="N965" s="930"/>
    </row>
    <row r="966" spans="14:14" ht="15.75" customHeight="1">
      <c r="N966" s="930"/>
    </row>
    <row r="967" spans="14:14" ht="15.75" customHeight="1">
      <c r="N967" s="930"/>
    </row>
    <row r="968" spans="14:14" ht="15.75" customHeight="1">
      <c r="N968" s="930"/>
    </row>
    <row r="969" spans="14:14" ht="15.75" customHeight="1">
      <c r="N969" s="930"/>
    </row>
    <row r="970" spans="14:14" ht="15.75" customHeight="1">
      <c r="N970" s="930"/>
    </row>
    <row r="971" spans="14:14" ht="15.75" customHeight="1">
      <c r="N971" s="930"/>
    </row>
    <row r="972" spans="14:14" ht="15.75" customHeight="1">
      <c r="N972" s="930"/>
    </row>
    <row r="973" spans="14:14" ht="15.75" customHeight="1">
      <c r="N973" s="930"/>
    </row>
    <row r="974" spans="14:14" ht="15.75" customHeight="1">
      <c r="N974" s="930"/>
    </row>
    <row r="975" spans="14:14" ht="15.75" customHeight="1">
      <c r="N975" s="930"/>
    </row>
    <row r="976" spans="14:14" ht="15.75" customHeight="1">
      <c r="N976" s="930"/>
    </row>
    <row r="977" spans="14:14" ht="15.75" customHeight="1">
      <c r="N977" s="930"/>
    </row>
    <row r="978" spans="14:14" ht="15.75" customHeight="1">
      <c r="N978" s="930"/>
    </row>
    <row r="979" spans="14:14" ht="15.75" customHeight="1">
      <c r="N979" s="930"/>
    </row>
    <row r="980" spans="14:14" ht="15.75" customHeight="1">
      <c r="N980" s="930"/>
    </row>
    <row r="981" spans="14:14" ht="15.75" customHeight="1">
      <c r="N981" s="930"/>
    </row>
    <row r="982" spans="14:14" ht="15.75" customHeight="1">
      <c r="N982" s="930"/>
    </row>
    <row r="983" spans="14:14" ht="15.75" customHeight="1">
      <c r="N983" s="930"/>
    </row>
    <row r="984" spans="14:14" ht="15.75" customHeight="1">
      <c r="N984" s="930"/>
    </row>
    <row r="985" spans="14:14" ht="15.75" customHeight="1">
      <c r="N985" s="930"/>
    </row>
    <row r="986" spans="14:14" ht="15.75" customHeight="1">
      <c r="N986" s="930"/>
    </row>
    <row r="987" spans="14:14" ht="15.75" customHeight="1">
      <c r="N987" s="930"/>
    </row>
    <row r="988" spans="14:14" ht="15.75" customHeight="1">
      <c r="N988" s="930"/>
    </row>
    <row r="989" spans="14:14" ht="15.75" customHeight="1">
      <c r="N989" s="930"/>
    </row>
    <row r="990" spans="14:14" ht="15.75" customHeight="1">
      <c r="N990" s="930"/>
    </row>
    <row r="991" spans="14:14" ht="15.75" customHeight="1">
      <c r="N991" s="930"/>
    </row>
    <row r="992" spans="14:14" ht="15.75" customHeight="1">
      <c r="N992" s="930"/>
    </row>
    <row r="993" spans="14:14" ht="15.75" customHeight="1">
      <c r="N993" s="930"/>
    </row>
    <row r="994" spans="14:14" ht="15.75" customHeight="1">
      <c r="N994" s="930"/>
    </row>
    <row r="995" spans="14:14" ht="15.75" customHeight="1">
      <c r="N995" s="930"/>
    </row>
    <row r="996" spans="14:14" ht="15.75" customHeight="1">
      <c r="N996" s="930"/>
    </row>
    <row r="997" spans="14:14" ht="15.75" customHeight="1">
      <c r="N997" s="930"/>
    </row>
    <row r="998" spans="14:14" ht="15.75" customHeight="1">
      <c r="N998" s="930"/>
    </row>
    <row r="999" spans="14:14" ht="15.75" customHeight="1">
      <c r="N999" s="930"/>
    </row>
    <row r="1000" spans="14:14" ht="15.75" customHeight="1">
      <c r="N1000" s="930"/>
    </row>
  </sheetData>
  <autoFilter ref="A1:S93">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B1" sqref="B1:B2"/>
    </sheetView>
  </sheetViews>
  <sheetFormatPr baseColWidth="10" defaultColWidth="12.625" defaultRowHeight="15" customHeight="1"/>
  <cols>
    <col min="1" max="1" width="7" style="755" customWidth="1"/>
    <col min="2" max="2" width="13.875" style="755" customWidth="1"/>
    <col min="3" max="3" width="16.5" style="755" customWidth="1"/>
    <col min="4" max="4" width="7.125" style="755" customWidth="1"/>
    <col min="5" max="5" width="34.5" style="755" customWidth="1"/>
    <col min="6" max="6" width="7.125" style="755" customWidth="1"/>
    <col min="7" max="7" width="31.625" style="755" customWidth="1"/>
    <col min="8" max="8" width="12" style="755" customWidth="1"/>
    <col min="9" max="9" width="13.375" style="755" customWidth="1"/>
    <col min="10" max="10" width="26" style="755" customWidth="1"/>
    <col min="11" max="11" width="7.375" style="755" customWidth="1"/>
    <col min="12" max="12" width="53.125" style="755" customWidth="1"/>
    <col min="13" max="13" width="8.25" style="755" customWidth="1"/>
    <col min="14" max="14" width="53.125" style="755" customWidth="1"/>
    <col min="15" max="15" width="11.625" style="755" customWidth="1"/>
    <col min="16" max="16" width="53.125" style="755" customWidth="1"/>
    <col min="17" max="17" width="9.875" style="755" customWidth="1"/>
    <col min="18" max="18" width="10.625" style="755" customWidth="1"/>
    <col min="19" max="19" width="11.125" style="755" customWidth="1"/>
    <col min="20" max="20" width="74.125" style="755" customWidth="1"/>
    <col min="21" max="26" width="9.375" style="755" customWidth="1"/>
    <col min="27" max="16384" width="12.625" style="755"/>
  </cols>
  <sheetData>
    <row r="1" spans="1:26" ht="16.5" customHeight="1">
      <c r="A1" s="1135" t="s">
        <v>0</v>
      </c>
      <c r="B1" s="1134" t="s">
        <v>1</v>
      </c>
      <c r="C1" s="1134" t="s">
        <v>2</v>
      </c>
      <c r="D1" s="1134" t="s">
        <v>3</v>
      </c>
      <c r="E1" s="1134" t="s">
        <v>3</v>
      </c>
      <c r="F1" s="1134" t="s">
        <v>4</v>
      </c>
      <c r="G1" s="1134" t="s">
        <v>4</v>
      </c>
      <c r="H1" s="1126" t="s">
        <v>5</v>
      </c>
      <c r="I1" s="1137" t="s">
        <v>7</v>
      </c>
      <c r="J1" s="1130" t="s">
        <v>10</v>
      </c>
      <c r="K1" s="1131"/>
      <c r="L1" s="1131"/>
      <c r="M1" s="1132"/>
      <c r="N1" s="1130" t="s">
        <v>11</v>
      </c>
      <c r="O1" s="1131"/>
      <c r="P1" s="1132"/>
      <c r="Q1" s="1130" t="s">
        <v>12</v>
      </c>
      <c r="R1" s="1131"/>
      <c r="S1" s="1132"/>
      <c r="T1" s="888"/>
      <c r="U1" s="888"/>
      <c r="V1" s="888"/>
      <c r="W1" s="888"/>
      <c r="X1" s="888"/>
      <c r="Y1" s="888"/>
      <c r="Z1" s="888"/>
    </row>
    <row r="2" spans="1:26" ht="83.25" customHeight="1">
      <c r="A2" s="1136"/>
      <c r="B2" s="1127"/>
      <c r="C2" s="1127"/>
      <c r="D2" s="1127"/>
      <c r="E2" s="1127"/>
      <c r="F2" s="1127"/>
      <c r="G2" s="1127"/>
      <c r="H2" s="1127"/>
      <c r="I2" s="1138"/>
      <c r="J2" s="528" t="s">
        <v>13</v>
      </c>
      <c r="K2" s="529" t="s">
        <v>14</v>
      </c>
      <c r="L2" s="530" t="s">
        <v>15</v>
      </c>
      <c r="M2" s="531" t="s">
        <v>14</v>
      </c>
      <c r="N2" s="528" t="s">
        <v>254</v>
      </c>
      <c r="O2" s="529" t="s">
        <v>14</v>
      </c>
      <c r="P2" s="532" t="s">
        <v>19</v>
      </c>
      <c r="Q2" s="528" t="s">
        <v>20</v>
      </c>
      <c r="R2" s="530" t="s">
        <v>21</v>
      </c>
      <c r="S2" s="532" t="s">
        <v>22</v>
      </c>
      <c r="T2" s="889"/>
      <c r="U2" s="889"/>
      <c r="V2" s="889"/>
      <c r="W2" s="889"/>
      <c r="X2" s="889"/>
      <c r="Y2" s="889"/>
      <c r="Z2" s="889"/>
    </row>
    <row r="3" spans="1:26" ht="78.75" customHeight="1">
      <c r="A3" s="536" t="s">
        <v>16</v>
      </c>
      <c r="B3" s="537" t="s">
        <v>17</v>
      </c>
      <c r="C3" s="537" t="s">
        <v>24</v>
      </c>
      <c r="D3" s="538" t="s">
        <v>209</v>
      </c>
      <c r="E3" s="539" t="s">
        <v>210</v>
      </c>
      <c r="F3" s="538" t="s">
        <v>276</v>
      </c>
      <c r="G3" s="539" t="s">
        <v>277</v>
      </c>
      <c r="H3" s="540" t="s">
        <v>278</v>
      </c>
      <c r="I3" s="747"/>
      <c r="J3" s="542"/>
      <c r="K3" s="543">
        <v>0</v>
      </c>
      <c r="L3" s="539"/>
      <c r="M3" s="544">
        <v>0</v>
      </c>
      <c r="N3" s="542"/>
      <c r="O3" s="924"/>
      <c r="P3" s="909"/>
      <c r="Q3" s="913"/>
      <c r="R3" s="925"/>
      <c r="S3" s="926"/>
      <c r="T3" s="927"/>
      <c r="U3" s="754"/>
      <c r="V3" s="754"/>
      <c r="W3" s="754"/>
      <c r="X3" s="754"/>
      <c r="Y3" s="754"/>
      <c r="Z3" s="754"/>
    </row>
    <row r="4" spans="1:26" ht="78.75" customHeight="1">
      <c r="A4" s="536" t="s">
        <v>16</v>
      </c>
      <c r="B4" s="537" t="s">
        <v>17</v>
      </c>
      <c r="C4" s="537" t="s">
        <v>66</v>
      </c>
      <c r="D4" s="538" t="s">
        <v>281</v>
      </c>
      <c r="E4" s="539" t="s">
        <v>282</v>
      </c>
      <c r="F4" s="538" t="s">
        <v>283</v>
      </c>
      <c r="G4" s="539" t="s">
        <v>284</v>
      </c>
      <c r="H4" s="540" t="s">
        <v>278</v>
      </c>
      <c r="I4" s="747"/>
      <c r="J4" s="542"/>
      <c r="K4" s="543">
        <v>0</v>
      </c>
      <c r="L4" s="539" t="s">
        <v>286</v>
      </c>
      <c r="M4" s="544">
        <v>100000000</v>
      </c>
      <c r="N4" s="542" t="s">
        <v>416</v>
      </c>
      <c r="O4" s="924"/>
      <c r="P4" s="909"/>
      <c r="Q4" s="913"/>
      <c r="R4" s="538"/>
      <c r="S4" s="928"/>
      <c r="T4" s="927"/>
      <c r="U4" s="754"/>
      <c r="V4" s="754"/>
      <c r="W4" s="754"/>
      <c r="X4" s="754"/>
      <c r="Y4" s="754"/>
      <c r="Z4" s="754"/>
    </row>
    <row r="5" spans="1:26" ht="78.75" customHeight="1">
      <c r="A5" s="536" t="s">
        <v>16</v>
      </c>
      <c r="B5" s="537" t="s">
        <v>17</v>
      </c>
      <c r="C5" s="537" t="s">
        <v>66</v>
      </c>
      <c r="D5" s="538" t="s">
        <v>281</v>
      </c>
      <c r="E5" s="539" t="s">
        <v>282</v>
      </c>
      <c r="F5" s="538" t="s">
        <v>306</v>
      </c>
      <c r="G5" s="539" t="s">
        <v>307</v>
      </c>
      <c r="H5" s="540" t="s">
        <v>278</v>
      </c>
      <c r="I5" s="747"/>
      <c r="J5" s="542"/>
      <c r="K5" s="543">
        <v>0</v>
      </c>
      <c r="L5" s="539" t="s">
        <v>310</v>
      </c>
      <c r="M5" s="544">
        <v>50000000</v>
      </c>
      <c r="N5" s="542" t="s">
        <v>416</v>
      </c>
      <c r="O5" s="924"/>
      <c r="P5" s="909"/>
      <c r="Q5" s="913"/>
      <c r="R5" s="538"/>
      <c r="S5" s="928"/>
      <c r="T5" s="927"/>
      <c r="U5" s="754"/>
      <c r="V5" s="754"/>
      <c r="W5" s="754"/>
      <c r="X5" s="754"/>
      <c r="Y5" s="754"/>
      <c r="Z5" s="754"/>
    </row>
    <row r="6" spans="1:26" ht="78.75" customHeight="1">
      <c r="A6" s="536" t="s">
        <v>16</v>
      </c>
      <c r="B6" s="537" t="s">
        <v>17</v>
      </c>
      <c r="C6" s="537" t="s">
        <v>66</v>
      </c>
      <c r="D6" s="538" t="s">
        <v>281</v>
      </c>
      <c r="E6" s="539" t="s">
        <v>282</v>
      </c>
      <c r="F6" s="538" t="s">
        <v>317</v>
      </c>
      <c r="G6" s="539" t="s">
        <v>318</v>
      </c>
      <c r="H6" s="540" t="s">
        <v>278</v>
      </c>
      <c r="I6" s="747"/>
      <c r="J6" s="542"/>
      <c r="K6" s="543">
        <v>0</v>
      </c>
      <c r="L6" s="539" t="s">
        <v>320</v>
      </c>
      <c r="M6" s="544">
        <v>50000000</v>
      </c>
      <c r="N6" s="542" t="s">
        <v>416</v>
      </c>
      <c r="O6" s="924"/>
      <c r="P6" s="909"/>
      <c r="Q6" s="913"/>
      <c r="R6" s="538"/>
      <c r="S6" s="928"/>
      <c r="T6" s="927"/>
      <c r="U6" s="754"/>
      <c r="V6" s="754"/>
      <c r="W6" s="754"/>
      <c r="X6" s="754"/>
      <c r="Y6" s="754"/>
      <c r="Z6" s="754"/>
    </row>
    <row r="7" spans="1:26" ht="78.75" customHeight="1">
      <c r="A7" s="536" t="s">
        <v>16</v>
      </c>
      <c r="B7" s="537" t="s">
        <v>17</v>
      </c>
      <c r="C7" s="537" t="s">
        <v>66</v>
      </c>
      <c r="D7" s="538" t="s">
        <v>281</v>
      </c>
      <c r="E7" s="539" t="s">
        <v>282</v>
      </c>
      <c r="F7" s="538" t="s">
        <v>323</v>
      </c>
      <c r="G7" s="539" t="s">
        <v>324</v>
      </c>
      <c r="H7" s="540" t="s">
        <v>278</v>
      </c>
      <c r="I7" s="747"/>
      <c r="J7" s="542"/>
      <c r="K7" s="543">
        <v>0</v>
      </c>
      <c r="L7" s="539" t="s">
        <v>326</v>
      </c>
      <c r="M7" s="544">
        <v>2000000000</v>
      </c>
      <c r="N7" s="542" t="s">
        <v>416</v>
      </c>
      <c r="O7" s="924"/>
      <c r="P7" s="909"/>
      <c r="Q7" s="913"/>
      <c r="R7" s="538"/>
      <c r="S7" s="928"/>
      <c r="T7" s="927"/>
      <c r="U7" s="754"/>
      <c r="V7" s="754"/>
      <c r="W7" s="754"/>
      <c r="X7" s="754"/>
      <c r="Y7" s="754"/>
      <c r="Z7" s="754"/>
    </row>
    <row r="8" spans="1:26" ht="78.75" customHeight="1">
      <c r="A8" s="536" t="s">
        <v>16</v>
      </c>
      <c r="B8" s="537" t="s">
        <v>17</v>
      </c>
      <c r="C8" s="537" t="s">
        <v>66</v>
      </c>
      <c r="D8" s="538" t="s">
        <v>281</v>
      </c>
      <c r="E8" s="539" t="s">
        <v>282</v>
      </c>
      <c r="F8" s="538" t="s">
        <v>334</v>
      </c>
      <c r="G8" s="539" t="s">
        <v>335</v>
      </c>
      <c r="H8" s="540" t="s">
        <v>278</v>
      </c>
      <c r="I8" s="747"/>
      <c r="J8" s="542"/>
      <c r="K8" s="543"/>
      <c r="L8" s="539" t="s">
        <v>336</v>
      </c>
      <c r="M8" s="544">
        <v>700000000</v>
      </c>
      <c r="N8" s="542" t="s">
        <v>416</v>
      </c>
      <c r="O8" s="924"/>
      <c r="P8" s="909"/>
      <c r="Q8" s="913"/>
      <c r="R8" s="538"/>
      <c r="S8" s="928"/>
      <c r="T8" s="927"/>
      <c r="U8" s="754"/>
      <c r="V8" s="754"/>
      <c r="W8" s="754"/>
      <c r="X8" s="754"/>
      <c r="Y8" s="754"/>
      <c r="Z8" s="754"/>
    </row>
    <row r="9" spans="1:26" ht="78.75" customHeight="1">
      <c r="A9" s="536" t="s">
        <v>16</v>
      </c>
      <c r="B9" s="537" t="s">
        <v>17</v>
      </c>
      <c r="C9" s="537" t="s">
        <v>66</v>
      </c>
      <c r="D9" s="538" t="s">
        <v>281</v>
      </c>
      <c r="E9" s="539" t="s">
        <v>282</v>
      </c>
      <c r="F9" s="538" t="s">
        <v>407</v>
      </c>
      <c r="G9" s="539" t="s">
        <v>408</v>
      </c>
      <c r="H9" s="540" t="s">
        <v>278</v>
      </c>
      <c r="I9" s="747"/>
      <c r="J9" s="542" t="s">
        <v>411</v>
      </c>
      <c r="K9" s="543">
        <v>200000000</v>
      </c>
      <c r="L9" s="539"/>
      <c r="M9" s="544">
        <v>0</v>
      </c>
      <c r="N9" s="542" t="s">
        <v>420</v>
      </c>
      <c r="O9" s="924" t="s">
        <v>421</v>
      </c>
      <c r="P9" s="909" t="s">
        <v>422</v>
      </c>
      <c r="Q9" s="913" t="s">
        <v>53</v>
      </c>
      <c r="R9" s="538"/>
      <c r="S9" s="928"/>
      <c r="T9" s="927"/>
      <c r="U9" s="754"/>
      <c r="V9" s="754"/>
      <c r="W9" s="754"/>
      <c r="X9" s="754"/>
      <c r="Y9" s="754"/>
      <c r="Z9" s="754"/>
    </row>
    <row r="10" spans="1:26" ht="78.75" customHeight="1">
      <c r="A10" s="536" t="s">
        <v>16</v>
      </c>
      <c r="B10" s="537" t="s">
        <v>17</v>
      </c>
      <c r="C10" s="537" t="s">
        <v>66</v>
      </c>
      <c r="D10" s="538" t="s">
        <v>424</v>
      </c>
      <c r="E10" s="539" t="s">
        <v>425</v>
      </c>
      <c r="F10" s="538" t="s">
        <v>426</v>
      </c>
      <c r="G10" s="539" t="s">
        <v>427</v>
      </c>
      <c r="H10" s="540" t="s">
        <v>278</v>
      </c>
      <c r="I10" s="747"/>
      <c r="J10" s="542"/>
      <c r="K10" s="543">
        <v>0</v>
      </c>
      <c r="L10" s="539" t="s">
        <v>428</v>
      </c>
      <c r="M10" s="544">
        <v>1000000000</v>
      </c>
      <c r="N10" s="542" t="s">
        <v>416</v>
      </c>
      <c r="O10" s="924"/>
      <c r="P10" s="909"/>
      <c r="Q10" s="913"/>
      <c r="R10" s="538"/>
      <c r="S10" s="928"/>
      <c r="T10" s="927"/>
      <c r="U10" s="754"/>
      <c r="V10" s="754"/>
      <c r="W10" s="754"/>
      <c r="X10" s="754"/>
      <c r="Y10" s="754"/>
      <c r="Z10" s="754"/>
    </row>
    <row r="11" spans="1:26" ht="78.75" customHeight="1">
      <c r="A11" s="536" t="s">
        <v>16</v>
      </c>
      <c r="B11" s="537" t="s">
        <v>17</v>
      </c>
      <c r="C11" s="537" t="s">
        <v>66</v>
      </c>
      <c r="D11" s="538" t="s">
        <v>424</v>
      </c>
      <c r="E11" s="539" t="s">
        <v>425</v>
      </c>
      <c r="F11" s="538" t="s">
        <v>429</v>
      </c>
      <c r="G11" s="539" t="s">
        <v>431</v>
      </c>
      <c r="H11" s="540" t="s">
        <v>278</v>
      </c>
      <c r="I11" s="747"/>
      <c r="J11" s="542"/>
      <c r="K11" s="543">
        <v>0</v>
      </c>
      <c r="L11" s="539" t="s">
        <v>432</v>
      </c>
      <c r="M11" s="544">
        <v>1100000000</v>
      </c>
      <c r="N11" s="542" t="s">
        <v>416</v>
      </c>
      <c r="O11" s="924"/>
      <c r="P11" s="909"/>
      <c r="Q11" s="913"/>
      <c r="R11" s="538"/>
      <c r="S11" s="928"/>
      <c r="T11" s="927"/>
      <c r="U11" s="754"/>
      <c r="V11" s="754"/>
      <c r="W11" s="754"/>
      <c r="X11" s="754"/>
      <c r="Y11" s="754"/>
      <c r="Z11" s="754"/>
    </row>
    <row r="12" spans="1:26" ht="78.75" customHeight="1">
      <c r="A12" s="536" t="s">
        <v>16</v>
      </c>
      <c r="B12" s="537" t="s">
        <v>17</v>
      </c>
      <c r="C12" s="537" t="s">
        <v>66</v>
      </c>
      <c r="D12" s="538" t="s">
        <v>424</v>
      </c>
      <c r="E12" s="539" t="s">
        <v>425</v>
      </c>
      <c r="F12" s="538" t="s">
        <v>433</v>
      </c>
      <c r="G12" s="539" t="s">
        <v>434</v>
      </c>
      <c r="H12" s="540" t="s">
        <v>278</v>
      </c>
      <c r="I12" s="747"/>
      <c r="J12" s="542"/>
      <c r="K12" s="543">
        <v>0</v>
      </c>
      <c r="L12" s="539" t="s">
        <v>435</v>
      </c>
      <c r="M12" s="544">
        <v>700000000</v>
      </c>
      <c r="N12" s="542" t="s">
        <v>416</v>
      </c>
      <c r="O12" s="924"/>
      <c r="P12" s="909"/>
      <c r="Q12" s="913"/>
      <c r="R12" s="925"/>
      <c r="S12" s="926"/>
      <c r="T12" s="927"/>
      <c r="U12" s="754"/>
      <c r="V12" s="754"/>
      <c r="W12" s="754"/>
      <c r="X12" s="754"/>
      <c r="Y12" s="754"/>
      <c r="Z12" s="754"/>
    </row>
    <row r="13" spans="1:26" ht="78.75" customHeight="1">
      <c r="A13" s="536" t="s">
        <v>16</v>
      </c>
      <c r="B13" s="537" t="s">
        <v>17</v>
      </c>
      <c r="C13" s="537" t="s">
        <v>66</v>
      </c>
      <c r="D13" s="538" t="s">
        <v>438</v>
      </c>
      <c r="E13" s="539" t="s">
        <v>439</v>
      </c>
      <c r="F13" s="538" t="s">
        <v>440</v>
      </c>
      <c r="G13" s="539" t="s">
        <v>441</v>
      </c>
      <c r="H13" s="540" t="s">
        <v>278</v>
      </c>
      <c r="I13" s="747"/>
      <c r="J13" s="542"/>
      <c r="K13" s="543"/>
      <c r="L13" s="539" t="s">
        <v>442</v>
      </c>
      <c r="M13" s="544">
        <v>42981909.25</v>
      </c>
      <c r="N13" s="542" t="s">
        <v>416</v>
      </c>
      <c r="O13" s="543"/>
      <c r="P13" s="909"/>
      <c r="Q13" s="913"/>
      <c r="R13" s="925"/>
      <c r="S13" s="926"/>
      <c r="T13" s="927"/>
      <c r="U13" s="754"/>
      <c r="V13" s="754"/>
      <c r="W13" s="754"/>
      <c r="X13" s="754"/>
      <c r="Y13" s="754"/>
      <c r="Z13" s="754"/>
    </row>
    <row r="14" spans="1:26" ht="78.75" customHeight="1">
      <c r="A14" s="536" t="s">
        <v>16</v>
      </c>
      <c r="B14" s="537" t="s">
        <v>17</v>
      </c>
      <c r="C14" s="537" t="s">
        <v>66</v>
      </c>
      <c r="D14" s="538" t="s">
        <v>438</v>
      </c>
      <c r="E14" s="539" t="s">
        <v>439</v>
      </c>
      <c r="F14" s="538" t="s">
        <v>445</v>
      </c>
      <c r="G14" s="539" t="s">
        <v>446</v>
      </c>
      <c r="H14" s="540" t="s">
        <v>223</v>
      </c>
      <c r="I14" s="747"/>
      <c r="J14" s="542"/>
      <c r="K14" s="543">
        <v>0</v>
      </c>
      <c r="L14" s="539" t="s">
        <v>447</v>
      </c>
      <c r="M14" s="544">
        <v>140000000</v>
      </c>
      <c r="N14" s="542" t="s">
        <v>416</v>
      </c>
      <c r="O14" s="924"/>
      <c r="P14" s="909"/>
      <c r="Q14" s="913"/>
      <c r="R14" s="925"/>
      <c r="S14" s="926"/>
      <c r="T14" s="927"/>
      <c r="U14" s="754"/>
      <c r="V14" s="754"/>
      <c r="W14" s="754"/>
      <c r="X14" s="754"/>
      <c r="Y14" s="754"/>
      <c r="Z14" s="754"/>
    </row>
    <row r="15" spans="1:26" ht="78.75" customHeight="1">
      <c r="A15" s="536" t="s">
        <v>16</v>
      </c>
      <c r="B15" s="537" t="s">
        <v>17</v>
      </c>
      <c r="C15" s="537" t="s">
        <v>66</v>
      </c>
      <c r="D15" s="538" t="s">
        <v>438</v>
      </c>
      <c r="E15" s="539" t="s">
        <v>439</v>
      </c>
      <c r="F15" s="538" t="s">
        <v>449</v>
      </c>
      <c r="G15" s="539" t="s">
        <v>451</v>
      </c>
      <c r="H15" s="540" t="s">
        <v>223</v>
      </c>
      <c r="I15" s="747"/>
      <c r="J15" s="542"/>
      <c r="K15" s="543">
        <v>0</v>
      </c>
      <c r="L15" s="539" t="s">
        <v>453</v>
      </c>
      <c r="M15" s="544">
        <v>1200000000</v>
      </c>
      <c r="N15" s="542" t="s">
        <v>416</v>
      </c>
      <c r="O15" s="924"/>
      <c r="P15" s="909"/>
      <c r="Q15" s="913"/>
      <c r="R15" s="925"/>
      <c r="S15" s="926"/>
      <c r="T15" s="927"/>
      <c r="U15" s="754"/>
      <c r="V15" s="754"/>
      <c r="W15" s="754"/>
      <c r="X15" s="754"/>
      <c r="Y15" s="754"/>
      <c r="Z15" s="754"/>
    </row>
    <row r="16" spans="1:26" ht="78.75" customHeight="1">
      <c r="A16" s="536" t="s">
        <v>16</v>
      </c>
      <c r="B16" s="537" t="s">
        <v>17</v>
      </c>
      <c r="C16" s="537" t="s">
        <v>66</v>
      </c>
      <c r="D16" s="538" t="s">
        <v>68</v>
      </c>
      <c r="E16" s="539" t="s">
        <v>69</v>
      </c>
      <c r="F16" s="538" t="s">
        <v>70</v>
      </c>
      <c r="G16" s="539" t="s">
        <v>72</v>
      </c>
      <c r="H16" s="540" t="s">
        <v>278</v>
      </c>
      <c r="I16" s="747"/>
      <c r="J16" s="542" t="s">
        <v>454</v>
      </c>
      <c r="K16" s="543">
        <v>25000000</v>
      </c>
      <c r="L16" s="539" t="s">
        <v>454</v>
      </c>
      <c r="M16" s="544">
        <v>50000000</v>
      </c>
      <c r="N16" s="542" t="s">
        <v>455</v>
      </c>
      <c r="O16" s="924">
        <v>25000000</v>
      </c>
      <c r="P16" s="909" t="s">
        <v>457</v>
      </c>
      <c r="Q16" s="913" t="s">
        <v>53</v>
      </c>
      <c r="R16" s="925"/>
      <c r="S16" s="926"/>
      <c r="T16" s="927"/>
      <c r="U16" s="754"/>
      <c r="V16" s="754"/>
      <c r="W16" s="754"/>
      <c r="X16" s="754"/>
      <c r="Y16" s="754"/>
      <c r="Z16" s="754"/>
    </row>
    <row r="17" spans="1:26" ht="78.75" customHeight="1">
      <c r="A17" s="536" t="s">
        <v>16</v>
      </c>
      <c r="B17" s="537" t="s">
        <v>17</v>
      </c>
      <c r="C17" s="537" t="s">
        <v>66</v>
      </c>
      <c r="D17" s="538" t="s">
        <v>68</v>
      </c>
      <c r="E17" s="539" t="s">
        <v>69</v>
      </c>
      <c r="F17" s="538" t="s">
        <v>81</v>
      </c>
      <c r="G17" s="539" t="s">
        <v>82</v>
      </c>
      <c r="H17" s="540" t="s">
        <v>278</v>
      </c>
      <c r="I17" s="747"/>
      <c r="J17" s="542" t="s">
        <v>459</v>
      </c>
      <c r="K17" s="543">
        <v>10000000</v>
      </c>
      <c r="L17" s="539" t="s">
        <v>459</v>
      </c>
      <c r="M17" s="544">
        <v>20000000</v>
      </c>
      <c r="N17" s="542" t="s">
        <v>460</v>
      </c>
      <c r="O17" s="544">
        <v>10000000</v>
      </c>
      <c r="P17" s="909" t="s">
        <v>461</v>
      </c>
      <c r="Q17" s="913" t="s">
        <v>53</v>
      </c>
      <c r="R17" s="925"/>
      <c r="S17" s="926"/>
      <c r="T17" s="927"/>
      <c r="U17" s="754"/>
      <c r="V17" s="754"/>
      <c r="W17" s="754"/>
      <c r="X17" s="754"/>
      <c r="Y17" s="754"/>
      <c r="Z17" s="754"/>
    </row>
    <row r="18" spans="1:26" ht="78.75" customHeight="1">
      <c r="A18" s="536" t="s">
        <v>16</v>
      </c>
      <c r="B18" s="537" t="s">
        <v>17</v>
      </c>
      <c r="C18" s="537" t="s">
        <v>66</v>
      </c>
      <c r="D18" s="538" t="s">
        <v>68</v>
      </c>
      <c r="E18" s="539" t="s">
        <v>69</v>
      </c>
      <c r="F18" s="538" t="s">
        <v>462</v>
      </c>
      <c r="G18" s="539" t="s">
        <v>464</v>
      </c>
      <c r="H18" s="540" t="s">
        <v>278</v>
      </c>
      <c r="I18" s="747"/>
      <c r="J18" s="542"/>
      <c r="K18" s="543">
        <v>0</v>
      </c>
      <c r="L18" s="539" t="s">
        <v>465</v>
      </c>
      <c r="M18" s="544">
        <v>120000000</v>
      </c>
      <c r="N18" s="542" t="s">
        <v>416</v>
      </c>
      <c r="O18" s="924"/>
      <c r="P18" s="909"/>
      <c r="Q18" s="913"/>
      <c r="R18" s="925"/>
      <c r="S18" s="929"/>
      <c r="T18" s="927"/>
      <c r="U18" s="754"/>
      <c r="V18" s="754"/>
      <c r="W18" s="754"/>
      <c r="X18" s="754"/>
      <c r="Y18" s="754"/>
      <c r="Z18" s="754"/>
    </row>
    <row r="19" spans="1:26" ht="78.75" customHeight="1">
      <c r="A19" s="536" t="s">
        <v>16</v>
      </c>
      <c r="B19" s="537" t="s">
        <v>17</v>
      </c>
      <c r="C19" s="537" t="s">
        <v>66</v>
      </c>
      <c r="D19" s="538" t="s">
        <v>68</v>
      </c>
      <c r="E19" s="539" t="s">
        <v>69</v>
      </c>
      <c r="F19" s="538" t="s">
        <v>468</v>
      </c>
      <c r="G19" s="539" t="s">
        <v>469</v>
      </c>
      <c r="H19" s="540" t="s">
        <v>223</v>
      </c>
      <c r="I19" s="747"/>
      <c r="J19" s="542" t="s">
        <v>470</v>
      </c>
      <c r="K19" s="543">
        <v>120000000</v>
      </c>
      <c r="L19" s="539" t="s">
        <v>470</v>
      </c>
      <c r="M19" s="544">
        <v>120000000</v>
      </c>
      <c r="N19" s="542" t="s">
        <v>471</v>
      </c>
      <c r="O19" s="544">
        <v>120000000</v>
      </c>
      <c r="P19" s="909" t="s">
        <v>472</v>
      </c>
      <c r="Q19" s="913" t="s">
        <v>53</v>
      </c>
      <c r="R19" s="925"/>
      <c r="S19" s="926"/>
      <c r="T19" s="927"/>
      <c r="U19" s="754"/>
      <c r="V19" s="754"/>
      <c r="W19" s="754"/>
      <c r="X19" s="754"/>
      <c r="Y19" s="754"/>
      <c r="Z19" s="754"/>
    </row>
    <row r="20" spans="1:26" ht="78.75" customHeight="1">
      <c r="A20" s="536" t="s">
        <v>16</v>
      </c>
      <c r="B20" s="537" t="s">
        <v>17</v>
      </c>
      <c r="C20" s="537" t="s">
        <v>66</v>
      </c>
      <c r="D20" s="538" t="s">
        <v>68</v>
      </c>
      <c r="E20" s="539" t="s">
        <v>69</v>
      </c>
      <c r="F20" s="538" t="s">
        <v>473</v>
      </c>
      <c r="G20" s="539" t="s">
        <v>474</v>
      </c>
      <c r="H20" s="540" t="s">
        <v>278</v>
      </c>
      <c r="I20" s="747"/>
      <c r="J20" s="542" t="s">
        <v>454</v>
      </c>
      <c r="K20" s="543">
        <v>80000000</v>
      </c>
      <c r="L20" s="539" t="s">
        <v>454</v>
      </c>
      <c r="M20" s="544">
        <v>150000000</v>
      </c>
      <c r="N20" s="542" t="s">
        <v>475</v>
      </c>
      <c r="O20" s="544">
        <v>80000000</v>
      </c>
      <c r="P20" s="909" t="s">
        <v>457</v>
      </c>
      <c r="Q20" s="913" t="s">
        <v>53</v>
      </c>
      <c r="R20" s="925"/>
      <c r="S20" s="926"/>
      <c r="T20" s="927"/>
      <c r="U20" s="754"/>
      <c r="V20" s="754"/>
      <c r="W20" s="754"/>
      <c r="X20" s="754"/>
      <c r="Y20" s="754"/>
      <c r="Z20" s="754"/>
    </row>
    <row r="21" spans="1:26" ht="78.75" customHeight="1">
      <c r="A21" s="536" t="s">
        <v>16</v>
      </c>
      <c r="B21" s="537" t="s">
        <v>17</v>
      </c>
      <c r="C21" s="537" t="s">
        <v>66</v>
      </c>
      <c r="D21" s="538" t="s">
        <v>68</v>
      </c>
      <c r="E21" s="539" t="s">
        <v>69</v>
      </c>
      <c r="F21" s="538" t="s">
        <v>478</v>
      </c>
      <c r="G21" s="539" t="s">
        <v>479</v>
      </c>
      <c r="H21" s="540" t="s">
        <v>223</v>
      </c>
      <c r="I21" s="747"/>
      <c r="J21" s="542" t="s">
        <v>480</v>
      </c>
      <c r="K21" s="543">
        <v>25000000</v>
      </c>
      <c r="L21" s="539" t="s">
        <v>481</v>
      </c>
      <c r="M21" s="544">
        <v>75000000</v>
      </c>
      <c r="N21" s="542" t="s">
        <v>482</v>
      </c>
      <c r="O21" s="544">
        <v>25000000</v>
      </c>
      <c r="P21" s="909" t="s">
        <v>457</v>
      </c>
      <c r="Q21" s="913" t="s">
        <v>53</v>
      </c>
      <c r="R21" s="925"/>
      <c r="S21" s="929"/>
      <c r="T21" s="927"/>
      <c r="U21" s="754"/>
      <c r="V21" s="754"/>
      <c r="W21" s="754"/>
      <c r="X21" s="754"/>
      <c r="Y21" s="754"/>
      <c r="Z21" s="754"/>
    </row>
    <row r="22" spans="1:26" ht="78.75" customHeight="1">
      <c r="A22" s="536" t="s">
        <v>16</v>
      </c>
      <c r="B22" s="537" t="s">
        <v>17</v>
      </c>
      <c r="C22" s="537" t="s">
        <v>66</v>
      </c>
      <c r="D22" s="538" t="s">
        <v>68</v>
      </c>
      <c r="E22" s="539" t="s">
        <v>69</v>
      </c>
      <c r="F22" s="538" t="s">
        <v>485</v>
      </c>
      <c r="G22" s="539" t="s">
        <v>486</v>
      </c>
      <c r="H22" s="540" t="s">
        <v>278</v>
      </c>
      <c r="I22" s="747"/>
      <c r="J22" s="542" t="s">
        <v>488</v>
      </c>
      <c r="K22" s="543">
        <v>30161872.84</v>
      </c>
      <c r="L22" s="539" t="s">
        <v>489</v>
      </c>
      <c r="M22" s="544">
        <v>37702341.049999997</v>
      </c>
      <c r="N22" s="542" t="s">
        <v>490</v>
      </c>
      <c r="O22" s="543">
        <v>30161872.84</v>
      </c>
      <c r="P22" s="909" t="s">
        <v>491</v>
      </c>
      <c r="Q22" s="913" t="s">
        <v>53</v>
      </c>
      <c r="R22" s="925"/>
      <c r="S22" s="929"/>
      <c r="T22" s="927"/>
      <c r="U22" s="754"/>
      <c r="V22" s="754"/>
      <c r="W22" s="754"/>
      <c r="X22" s="754"/>
      <c r="Y22" s="754"/>
      <c r="Z22" s="754"/>
    </row>
    <row r="23" spans="1:26" ht="78.75" customHeight="1">
      <c r="A23" s="536" t="s">
        <v>16</v>
      </c>
      <c r="B23" s="537" t="s">
        <v>17</v>
      </c>
      <c r="C23" s="537" t="s">
        <v>66</v>
      </c>
      <c r="D23" s="538" t="s">
        <v>68</v>
      </c>
      <c r="E23" s="539" t="s">
        <v>69</v>
      </c>
      <c r="F23" s="538" t="s">
        <v>492</v>
      </c>
      <c r="G23" s="539" t="s">
        <v>493</v>
      </c>
      <c r="H23" s="540" t="s">
        <v>278</v>
      </c>
      <c r="I23" s="747"/>
      <c r="J23" s="542" t="s">
        <v>494</v>
      </c>
      <c r="K23" s="543">
        <v>39936825.280000001</v>
      </c>
      <c r="L23" s="539" t="s">
        <v>495</v>
      </c>
      <c r="M23" s="544">
        <v>49921031.600000001</v>
      </c>
      <c r="N23" s="542" t="s">
        <v>496</v>
      </c>
      <c r="O23" s="543">
        <v>39936825.280000001</v>
      </c>
      <c r="P23" s="909" t="s">
        <v>497</v>
      </c>
      <c r="Q23" s="913" t="s">
        <v>53</v>
      </c>
      <c r="R23" s="925"/>
      <c r="S23" s="926"/>
      <c r="T23" s="927"/>
      <c r="U23" s="754"/>
      <c r="V23" s="754"/>
      <c r="W23" s="754"/>
      <c r="X23" s="754"/>
      <c r="Y23" s="754"/>
      <c r="Z23" s="754"/>
    </row>
    <row r="24" spans="1:26" ht="78.75" customHeight="1">
      <c r="A24" s="536" t="s">
        <v>16</v>
      </c>
      <c r="B24" s="537" t="s">
        <v>17</v>
      </c>
      <c r="C24" s="537" t="s">
        <v>66</v>
      </c>
      <c r="D24" s="538" t="s">
        <v>68</v>
      </c>
      <c r="E24" s="539" t="s">
        <v>69</v>
      </c>
      <c r="F24" s="538" t="s">
        <v>500</v>
      </c>
      <c r="G24" s="539" t="s">
        <v>501</v>
      </c>
      <c r="H24" s="540" t="s">
        <v>278</v>
      </c>
      <c r="I24" s="747"/>
      <c r="J24" s="542" t="s">
        <v>502</v>
      </c>
      <c r="K24" s="543">
        <v>200000000</v>
      </c>
      <c r="L24" s="539" t="s">
        <v>503</v>
      </c>
      <c r="M24" s="544">
        <v>600000000</v>
      </c>
      <c r="N24" s="930" t="s">
        <v>504</v>
      </c>
      <c r="O24" s="544">
        <v>600000000</v>
      </c>
      <c r="P24" s="909" t="s">
        <v>505</v>
      </c>
      <c r="Q24" s="913" t="s">
        <v>53</v>
      </c>
      <c r="R24" s="925"/>
      <c r="S24" s="929"/>
      <c r="T24" s="927"/>
      <c r="U24" s="754"/>
      <c r="V24" s="754"/>
      <c r="W24" s="754"/>
      <c r="X24" s="754"/>
      <c r="Y24" s="754"/>
      <c r="Z24" s="754"/>
    </row>
    <row r="25" spans="1:26" ht="78.75" customHeight="1">
      <c r="A25" s="536" t="s">
        <v>16</v>
      </c>
      <c r="B25" s="537" t="s">
        <v>17</v>
      </c>
      <c r="C25" s="537" t="s">
        <v>66</v>
      </c>
      <c r="D25" s="538" t="s">
        <v>68</v>
      </c>
      <c r="E25" s="539" t="s">
        <v>69</v>
      </c>
      <c r="F25" s="538" t="s">
        <v>95</v>
      </c>
      <c r="G25" s="539" t="s">
        <v>507</v>
      </c>
      <c r="H25" s="540" t="s">
        <v>278</v>
      </c>
      <c r="I25" s="747"/>
      <c r="J25" s="542" t="s">
        <v>508</v>
      </c>
      <c r="K25" s="543">
        <v>30000000</v>
      </c>
      <c r="L25" s="539" t="s">
        <v>508</v>
      </c>
      <c r="M25" s="544">
        <v>50000000</v>
      </c>
      <c r="N25" s="542" t="s">
        <v>509</v>
      </c>
      <c r="O25" s="544">
        <v>30000000</v>
      </c>
      <c r="P25" s="909" t="s">
        <v>510</v>
      </c>
      <c r="Q25" s="913" t="s">
        <v>53</v>
      </c>
      <c r="R25" s="925"/>
      <c r="S25" s="926"/>
      <c r="T25" s="927"/>
      <c r="U25" s="754"/>
      <c r="V25" s="754"/>
      <c r="W25" s="754"/>
      <c r="X25" s="754"/>
      <c r="Y25" s="754"/>
      <c r="Z25" s="754"/>
    </row>
    <row r="26" spans="1:26" ht="78.75" customHeight="1">
      <c r="A26" s="536" t="s">
        <v>16</v>
      </c>
      <c r="B26" s="537" t="s">
        <v>17</v>
      </c>
      <c r="C26" s="537" t="s">
        <v>107</v>
      </c>
      <c r="D26" s="538" t="s">
        <v>108</v>
      </c>
      <c r="E26" s="539" t="s">
        <v>109</v>
      </c>
      <c r="F26" s="538" t="s">
        <v>511</v>
      </c>
      <c r="G26" s="539" t="s">
        <v>512</v>
      </c>
      <c r="H26" s="540" t="s">
        <v>278</v>
      </c>
      <c r="I26" s="747"/>
      <c r="J26" s="542" t="s">
        <v>513</v>
      </c>
      <c r="K26" s="931">
        <v>37824080</v>
      </c>
      <c r="L26" s="539" t="s">
        <v>514</v>
      </c>
      <c r="M26" s="544">
        <v>47280100</v>
      </c>
      <c r="N26" s="542" t="s">
        <v>516</v>
      </c>
      <c r="O26" s="543">
        <v>0</v>
      </c>
      <c r="P26" s="909" t="s">
        <v>518</v>
      </c>
      <c r="Q26" s="913"/>
      <c r="R26" s="925"/>
      <c r="S26" s="926"/>
      <c r="T26" s="927"/>
      <c r="U26" s="754"/>
      <c r="V26" s="754"/>
      <c r="W26" s="754"/>
      <c r="X26" s="754"/>
      <c r="Y26" s="754"/>
      <c r="Z26" s="754"/>
    </row>
    <row r="27" spans="1:26" ht="78.75" customHeight="1">
      <c r="A27" s="536" t="s">
        <v>16</v>
      </c>
      <c r="B27" s="537" t="s">
        <v>17</v>
      </c>
      <c r="C27" s="537" t="s">
        <v>107</v>
      </c>
      <c r="D27" s="538" t="s">
        <v>108</v>
      </c>
      <c r="E27" s="539" t="s">
        <v>109</v>
      </c>
      <c r="F27" s="538" t="s">
        <v>519</v>
      </c>
      <c r="G27" s="539" t="s">
        <v>520</v>
      </c>
      <c r="H27" s="540" t="s">
        <v>278</v>
      </c>
      <c r="I27" s="747"/>
      <c r="J27" s="547" t="s">
        <v>521</v>
      </c>
      <c r="K27" s="543">
        <v>28836745.399999999</v>
      </c>
      <c r="L27" s="932" t="s">
        <v>522</v>
      </c>
      <c r="M27" s="544">
        <v>34274855.5</v>
      </c>
      <c r="N27" s="933" t="s">
        <v>524</v>
      </c>
      <c r="O27" s="543">
        <v>28836745.399999999</v>
      </c>
      <c r="P27" s="934" t="s">
        <v>526</v>
      </c>
      <c r="Q27" s="913" t="s">
        <v>53</v>
      </c>
      <c r="R27" s="925"/>
      <c r="S27" s="926"/>
      <c r="T27" s="927"/>
      <c r="U27" s="754"/>
      <c r="V27" s="754"/>
      <c r="W27" s="754"/>
      <c r="X27" s="754"/>
      <c r="Y27" s="754"/>
      <c r="Z27" s="754"/>
    </row>
    <row r="28" spans="1:26" ht="78.75" customHeight="1">
      <c r="A28" s="536" t="s">
        <v>16</v>
      </c>
      <c r="B28" s="537" t="s">
        <v>17</v>
      </c>
      <c r="C28" s="537" t="s">
        <v>107</v>
      </c>
      <c r="D28" s="538" t="s">
        <v>108</v>
      </c>
      <c r="E28" s="539" t="s">
        <v>109</v>
      </c>
      <c r="F28" s="538" t="s">
        <v>110</v>
      </c>
      <c r="G28" s="539" t="s">
        <v>112</v>
      </c>
      <c r="H28" s="540" t="s">
        <v>278</v>
      </c>
      <c r="I28" s="747"/>
      <c r="J28" s="542" t="s">
        <v>529</v>
      </c>
      <c r="K28" s="543">
        <v>50000000</v>
      </c>
      <c r="L28" s="539" t="s">
        <v>529</v>
      </c>
      <c r="M28" s="544">
        <v>60000000</v>
      </c>
      <c r="N28" s="542" t="s">
        <v>530</v>
      </c>
      <c r="O28" s="543">
        <v>50000000</v>
      </c>
      <c r="P28" s="909" t="s">
        <v>531</v>
      </c>
      <c r="Q28" s="913" t="s">
        <v>53</v>
      </c>
      <c r="R28" s="925"/>
      <c r="S28" s="926"/>
      <c r="T28" s="927"/>
      <c r="U28" s="754"/>
      <c r="V28" s="754"/>
      <c r="W28" s="754"/>
      <c r="X28" s="754"/>
      <c r="Y28" s="754"/>
      <c r="Z28" s="754"/>
    </row>
    <row r="29" spans="1:26" ht="78.75" customHeight="1">
      <c r="A29" s="536" t="s">
        <v>23</v>
      </c>
      <c r="B29" s="537" t="s">
        <v>532</v>
      </c>
      <c r="C29" s="537" t="s">
        <v>28</v>
      </c>
      <c r="D29" s="538" t="s">
        <v>533</v>
      </c>
      <c r="E29" s="539" t="s">
        <v>534</v>
      </c>
      <c r="F29" s="538" t="s">
        <v>535</v>
      </c>
      <c r="G29" s="539" t="s">
        <v>536</v>
      </c>
      <c r="H29" s="540" t="s">
        <v>223</v>
      </c>
      <c r="I29" s="747"/>
      <c r="J29" s="542" t="s">
        <v>537</v>
      </c>
      <c r="K29" s="543">
        <v>27419884.400000002</v>
      </c>
      <c r="L29" s="539" t="s">
        <v>537</v>
      </c>
      <c r="M29" s="544">
        <v>34274855.5</v>
      </c>
      <c r="N29" s="542" t="s">
        <v>538</v>
      </c>
      <c r="O29" s="543">
        <v>27419884.400000002</v>
      </c>
      <c r="P29" s="909" t="s">
        <v>539</v>
      </c>
      <c r="Q29" s="913" t="s">
        <v>53</v>
      </c>
      <c r="R29" s="925"/>
      <c r="S29" s="926"/>
      <c r="T29" s="927"/>
      <c r="U29" s="754"/>
      <c r="V29" s="754"/>
      <c r="W29" s="754"/>
      <c r="X29" s="754"/>
      <c r="Y29" s="754"/>
      <c r="Z29" s="754"/>
    </row>
    <row r="30" spans="1:26" ht="78.75" customHeight="1">
      <c r="A30" s="536" t="s">
        <v>23</v>
      </c>
      <c r="B30" s="537" t="s">
        <v>532</v>
      </c>
      <c r="C30" s="537" t="s">
        <v>28</v>
      </c>
      <c r="D30" s="538" t="s">
        <v>533</v>
      </c>
      <c r="E30" s="539" t="s">
        <v>541</v>
      </c>
      <c r="F30" s="538" t="s">
        <v>542</v>
      </c>
      <c r="G30" s="539" t="s">
        <v>543</v>
      </c>
      <c r="H30" s="540" t="s">
        <v>223</v>
      </c>
      <c r="I30" s="747"/>
      <c r="J30" s="542" t="s">
        <v>544</v>
      </c>
      <c r="K30" s="543">
        <v>20000000</v>
      </c>
      <c r="L30" s="539"/>
      <c r="M30" s="544"/>
      <c r="N30" s="542" t="s">
        <v>545</v>
      </c>
      <c r="O30" s="543">
        <v>20000000</v>
      </c>
      <c r="P30" s="909" t="s">
        <v>546</v>
      </c>
      <c r="Q30" s="913" t="s">
        <v>53</v>
      </c>
      <c r="R30" s="925"/>
      <c r="S30" s="926"/>
      <c r="T30" s="927"/>
      <c r="U30" s="754"/>
      <c r="V30" s="754"/>
      <c r="W30" s="754"/>
      <c r="X30" s="754"/>
      <c r="Y30" s="754"/>
      <c r="Z30" s="754"/>
    </row>
    <row r="31" spans="1:26" ht="78.75" customHeight="1">
      <c r="A31" s="536" t="s">
        <v>23</v>
      </c>
      <c r="B31" s="537" t="s">
        <v>532</v>
      </c>
      <c r="C31" s="537" t="s">
        <v>28</v>
      </c>
      <c r="D31" s="538" t="s">
        <v>547</v>
      </c>
      <c r="E31" s="539" t="s">
        <v>548</v>
      </c>
      <c r="F31" s="538" t="s">
        <v>549</v>
      </c>
      <c r="G31" s="539" t="s">
        <v>550</v>
      </c>
      <c r="I31" s="540" t="s">
        <v>223</v>
      </c>
      <c r="J31" s="542"/>
      <c r="K31" s="543"/>
      <c r="L31" s="539" t="s">
        <v>551</v>
      </c>
      <c r="M31" s="544">
        <v>30000000</v>
      </c>
      <c r="N31" s="542" t="s">
        <v>416</v>
      </c>
      <c r="O31" s="543"/>
      <c r="P31" s="909" t="s">
        <v>552</v>
      </c>
      <c r="Q31" s="913" t="s">
        <v>53</v>
      </c>
      <c r="R31" s="925"/>
      <c r="S31" s="926"/>
      <c r="T31" s="927"/>
      <c r="U31" s="754"/>
      <c r="V31" s="754"/>
      <c r="W31" s="754"/>
      <c r="X31" s="754"/>
      <c r="Y31" s="754"/>
      <c r="Z31" s="754"/>
    </row>
    <row r="32" spans="1:26" ht="78.75" customHeight="1">
      <c r="A32" s="536" t="s">
        <v>23</v>
      </c>
      <c r="B32" s="537" t="s">
        <v>532</v>
      </c>
      <c r="C32" s="537" t="s">
        <v>28</v>
      </c>
      <c r="D32" s="538" t="s">
        <v>29</v>
      </c>
      <c r="E32" s="539" t="s">
        <v>30</v>
      </c>
      <c r="F32" s="538" t="s">
        <v>32</v>
      </c>
      <c r="G32" s="539" t="s">
        <v>33</v>
      </c>
      <c r="H32" s="540" t="s">
        <v>278</v>
      </c>
      <c r="I32" s="747"/>
      <c r="J32" s="542" t="s">
        <v>553</v>
      </c>
      <c r="K32" s="543">
        <v>20000000</v>
      </c>
      <c r="L32" s="539"/>
      <c r="M32" s="544">
        <v>0</v>
      </c>
      <c r="N32" s="542" t="s">
        <v>554</v>
      </c>
      <c r="O32" s="543">
        <v>20000000</v>
      </c>
      <c r="P32" s="909" t="s">
        <v>555</v>
      </c>
      <c r="Q32" s="913" t="s">
        <v>53</v>
      </c>
      <c r="R32" s="925"/>
      <c r="S32" s="926"/>
      <c r="T32" s="927"/>
      <c r="U32" s="754"/>
      <c r="V32" s="754"/>
      <c r="W32" s="754"/>
      <c r="X32" s="754"/>
      <c r="Y32" s="754"/>
      <c r="Z32" s="754"/>
    </row>
    <row r="33" spans="1:26" ht="78.75" customHeight="1">
      <c r="A33" s="536" t="s">
        <v>23</v>
      </c>
      <c r="B33" s="537" t="s">
        <v>532</v>
      </c>
      <c r="C33" s="537" t="s">
        <v>28</v>
      </c>
      <c r="D33" s="538" t="s">
        <v>29</v>
      </c>
      <c r="E33" s="539" t="s">
        <v>30</v>
      </c>
      <c r="F33" s="538" t="s">
        <v>556</v>
      </c>
      <c r="G33" s="539" t="s">
        <v>557</v>
      </c>
      <c r="H33" s="540" t="s">
        <v>278</v>
      </c>
      <c r="I33" s="747"/>
      <c r="J33" s="542" t="s">
        <v>558</v>
      </c>
      <c r="K33" s="543">
        <v>17594374</v>
      </c>
      <c r="L33" s="932" t="s">
        <v>559</v>
      </c>
      <c r="M33" s="544">
        <v>21992967.5</v>
      </c>
      <c r="N33" s="933" t="s">
        <v>560</v>
      </c>
      <c r="O33" s="543">
        <v>17594374</v>
      </c>
      <c r="P33" s="934" t="s">
        <v>561</v>
      </c>
      <c r="Q33" s="913" t="s">
        <v>53</v>
      </c>
      <c r="R33" s="925"/>
      <c r="S33" s="926"/>
      <c r="T33" s="927"/>
      <c r="U33" s="754"/>
      <c r="V33" s="754"/>
      <c r="W33" s="754"/>
      <c r="X33" s="754"/>
      <c r="Y33" s="754"/>
      <c r="Z33" s="754"/>
    </row>
    <row r="34" spans="1:26" ht="78.75" customHeight="1">
      <c r="A34" s="536" t="s">
        <v>23</v>
      </c>
      <c r="B34" s="537" t="s">
        <v>532</v>
      </c>
      <c r="C34" s="537" t="s">
        <v>28</v>
      </c>
      <c r="D34" s="538" t="s">
        <v>562</v>
      </c>
      <c r="E34" s="539" t="s">
        <v>563</v>
      </c>
      <c r="F34" s="538" t="s">
        <v>564</v>
      </c>
      <c r="G34" s="539" t="s">
        <v>565</v>
      </c>
      <c r="H34" s="540" t="s">
        <v>223</v>
      </c>
      <c r="I34" s="747"/>
      <c r="J34" s="542" t="s">
        <v>566</v>
      </c>
      <c r="K34" s="543">
        <v>47198066.240000002</v>
      </c>
      <c r="L34" s="539" t="s">
        <v>566</v>
      </c>
      <c r="M34" s="544">
        <v>58997582.799999997</v>
      </c>
      <c r="N34" s="542" t="s">
        <v>567</v>
      </c>
      <c r="O34" s="543">
        <v>47198066.240000002</v>
      </c>
      <c r="P34" s="909" t="s">
        <v>539</v>
      </c>
      <c r="Q34" s="913" t="s">
        <v>53</v>
      </c>
      <c r="R34" s="925"/>
      <c r="S34" s="935"/>
      <c r="T34" s="927"/>
      <c r="U34" s="754"/>
      <c r="V34" s="754"/>
      <c r="W34" s="754"/>
      <c r="X34" s="754"/>
      <c r="Y34" s="754"/>
      <c r="Z34" s="754"/>
    </row>
    <row r="35" spans="1:26" ht="78.75" customHeight="1">
      <c r="A35" s="536" t="s">
        <v>23</v>
      </c>
      <c r="B35" s="537" t="s">
        <v>532</v>
      </c>
      <c r="C35" s="537" t="s">
        <v>28</v>
      </c>
      <c r="D35" s="538" t="s">
        <v>562</v>
      </c>
      <c r="E35" s="539" t="s">
        <v>563</v>
      </c>
      <c r="F35" s="538" t="s">
        <v>568</v>
      </c>
      <c r="G35" s="539" t="s">
        <v>569</v>
      </c>
      <c r="H35" s="540" t="s">
        <v>278</v>
      </c>
      <c r="I35" s="747"/>
      <c r="J35" s="542" t="s">
        <v>570</v>
      </c>
      <c r="K35" s="543">
        <v>17594374</v>
      </c>
      <c r="L35" s="539" t="s">
        <v>570</v>
      </c>
      <c r="M35" s="544">
        <v>21992967.5</v>
      </c>
      <c r="N35" s="542" t="s">
        <v>571</v>
      </c>
      <c r="O35" s="543">
        <v>17594374</v>
      </c>
      <c r="P35" s="909" t="s">
        <v>572</v>
      </c>
      <c r="Q35" s="913" t="s">
        <v>53</v>
      </c>
      <c r="R35" s="925"/>
      <c r="S35" s="935"/>
      <c r="T35" s="927"/>
      <c r="U35" s="754"/>
      <c r="V35" s="754"/>
      <c r="W35" s="754"/>
      <c r="X35" s="754"/>
      <c r="Y35" s="754"/>
      <c r="Z35" s="754"/>
    </row>
    <row r="36" spans="1:26" ht="78.75" customHeight="1">
      <c r="A36" s="536" t="s">
        <v>23</v>
      </c>
      <c r="B36" s="537" t="s">
        <v>532</v>
      </c>
      <c r="C36" s="537" t="s">
        <v>28</v>
      </c>
      <c r="D36" s="538" t="s">
        <v>574</v>
      </c>
      <c r="E36" s="539" t="s">
        <v>575</v>
      </c>
      <c r="F36" s="538" t="s">
        <v>576</v>
      </c>
      <c r="G36" s="539" t="s">
        <v>577</v>
      </c>
      <c r="H36" s="540" t="s">
        <v>278</v>
      </c>
      <c r="I36" s="747"/>
      <c r="J36" s="542" t="s">
        <v>578</v>
      </c>
      <c r="K36" s="543">
        <v>10000000</v>
      </c>
      <c r="L36" s="539" t="s">
        <v>578</v>
      </c>
      <c r="M36" s="544">
        <v>20000000</v>
      </c>
      <c r="N36" s="542" t="s">
        <v>579</v>
      </c>
      <c r="O36" s="544">
        <v>10000000</v>
      </c>
      <c r="P36" s="909" t="s">
        <v>580</v>
      </c>
      <c r="Q36" s="913"/>
      <c r="R36" s="925"/>
      <c r="S36" s="929"/>
      <c r="T36" s="927"/>
      <c r="U36" s="754"/>
      <c r="V36" s="754"/>
      <c r="W36" s="754"/>
      <c r="X36" s="754"/>
      <c r="Y36" s="754"/>
      <c r="Z36" s="754"/>
    </row>
    <row r="37" spans="1:26" ht="78.75" customHeight="1">
      <c r="A37" s="536" t="s">
        <v>581</v>
      </c>
      <c r="B37" s="537" t="s">
        <v>582</v>
      </c>
      <c r="C37" s="537" t="s">
        <v>583</v>
      </c>
      <c r="D37" s="538" t="s">
        <v>584</v>
      </c>
      <c r="E37" s="539" t="s">
        <v>585</v>
      </c>
      <c r="F37" s="538" t="s">
        <v>586</v>
      </c>
      <c r="G37" s="539" t="s">
        <v>587</v>
      </c>
      <c r="H37" s="540"/>
      <c r="I37" s="540" t="s">
        <v>223</v>
      </c>
      <c r="J37" s="542" t="s">
        <v>591</v>
      </c>
      <c r="K37" s="543">
        <v>10000000</v>
      </c>
      <c r="L37" s="539"/>
      <c r="M37" s="544"/>
      <c r="N37" s="542" t="s">
        <v>593</v>
      </c>
      <c r="O37" s="936">
        <v>10000000</v>
      </c>
      <c r="P37" s="909" t="s">
        <v>595</v>
      </c>
      <c r="Q37" s="913" t="s">
        <v>53</v>
      </c>
      <c r="R37" s="925"/>
      <c r="S37" s="929"/>
      <c r="T37" s="927"/>
      <c r="U37" s="754"/>
      <c r="V37" s="754"/>
      <c r="W37" s="754"/>
      <c r="X37" s="754"/>
      <c r="Y37" s="754"/>
      <c r="Z37" s="754"/>
    </row>
    <row r="38" spans="1:26" ht="78.75" customHeight="1">
      <c r="A38" s="536" t="s">
        <v>581</v>
      </c>
      <c r="B38" s="537" t="s">
        <v>582</v>
      </c>
      <c r="C38" s="537" t="s">
        <v>583</v>
      </c>
      <c r="D38" s="538" t="s">
        <v>584</v>
      </c>
      <c r="E38" s="539" t="s">
        <v>585</v>
      </c>
      <c r="F38" s="538" t="s">
        <v>596</v>
      </c>
      <c r="G38" s="539" t="s">
        <v>597</v>
      </c>
      <c r="H38" s="540" t="s">
        <v>223</v>
      </c>
      <c r="I38" s="747"/>
      <c r="J38" s="542" t="s">
        <v>598</v>
      </c>
      <c r="K38" s="543">
        <v>10000000</v>
      </c>
      <c r="L38" s="539" t="s">
        <v>598</v>
      </c>
      <c r="M38" s="544">
        <v>20000000</v>
      </c>
      <c r="N38" s="542" t="s">
        <v>599</v>
      </c>
      <c r="O38" s="543">
        <v>10000000</v>
      </c>
      <c r="P38" s="909" t="s">
        <v>600</v>
      </c>
      <c r="Q38" s="913" t="s">
        <v>53</v>
      </c>
      <c r="R38" s="925"/>
      <c r="S38" s="929"/>
      <c r="T38" s="927"/>
      <c r="U38" s="754"/>
      <c r="V38" s="754"/>
      <c r="W38" s="754"/>
      <c r="X38" s="754"/>
      <c r="Y38" s="754"/>
      <c r="Z38" s="754"/>
    </row>
    <row r="39" spans="1:26" ht="78.75" customHeight="1">
      <c r="A39" s="536" t="s">
        <v>581</v>
      </c>
      <c r="B39" s="537" t="s">
        <v>582</v>
      </c>
      <c r="C39" s="537" t="s">
        <v>583</v>
      </c>
      <c r="D39" s="538" t="s">
        <v>584</v>
      </c>
      <c r="E39" s="539" t="s">
        <v>585</v>
      </c>
      <c r="F39" s="538" t="s">
        <v>602</v>
      </c>
      <c r="G39" s="539" t="s">
        <v>603</v>
      </c>
      <c r="H39" s="540" t="s">
        <v>223</v>
      </c>
      <c r="I39" s="747"/>
      <c r="J39" s="542" t="s">
        <v>598</v>
      </c>
      <c r="K39" s="543">
        <v>10000000</v>
      </c>
      <c r="L39" s="539" t="s">
        <v>598</v>
      </c>
      <c r="M39" s="544">
        <v>20000000</v>
      </c>
      <c r="N39" s="542" t="s">
        <v>604</v>
      </c>
      <c r="O39" s="543">
        <v>10000000</v>
      </c>
      <c r="P39" s="909" t="s">
        <v>580</v>
      </c>
      <c r="Q39" s="913" t="s">
        <v>53</v>
      </c>
      <c r="R39" s="925"/>
      <c r="S39" s="926"/>
      <c r="T39" s="927"/>
      <c r="U39" s="754"/>
      <c r="V39" s="754"/>
      <c r="W39" s="754"/>
      <c r="X39" s="754"/>
      <c r="Y39" s="754"/>
      <c r="Z39" s="754"/>
    </row>
    <row r="40" spans="1:26" ht="78.75" customHeight="1">
      <c r="A40" s="536" t="s">
        <v>581</v>
      </c>
      <c r="B40" s="537" t="s">
        <v>582</v>
      </c>
      <c r="C40" s="537" t="s">
        <v>583</v>
      </c>
      <c r="D40" s="538" t="s">
        <v>584</v>
      </c>
      <c r="E40" s="539" t="s">
        <v>585</v>
      </c>
      <c r="F40" s="538" t="s">
        <v>605</v>
      </c>
      <c r="G40" s="539" t="s">
        <v>606</v>
      </c>
      <c r="H40" s="540" t="s">
        <v>223</v>
      </c>
      <c r="I40" s="747"/>
      <c r="J40" s="542" t="s">
        <v>598</v>
      </c>
      <c r="K40" s="543">
        <v>10000000</v>
      </c>
      <c r="L40" s="539" t="s">
        <v>598</v>
      </c>
      <c r="M40" s="544">
        <v>20000000</v>
      </c>
      <c r="N40" s="542" t="s">
        <v>608</v>
      </c>
      <c r="O40" s="543">
        <v>10000000</v>
      </c>
      <c r="P40" s="909" t="s">
        <v>609</v>
      </c>
      <c r="Q40" s="913" t="s">
        <v>53</v>
      </c>
      <c r="R40" s="925"/>
      <c r="S40" s="926"/>
      <c r="T40" s="927"/>
      <c r="U40" s="754"/>
      <c r="V40" s="754"/>
      <c r="W40" s="754"/>
      <c r="X40" s="754"/>
      <c r="Y40" s="754"/>
      <c r="Z40" s="754"/>
    </row>
    <row r="41" spans="1:26" ht="78.75" customHeight="1">
      <c r="A41" s="536" t="s">
        <v>581</v>
      </c>
      <c r="B41" s="537" t="s">
        <v>582</v>
      </c>
      <c r="C41" s="537" t="s">
        <v>583</v>
      </c>
      <c r="D41" s="538" t="s">
        <v>584</v>
      </c>
      <c r="E41" s="539" t="s">
        <v>585</v>
      </c>
      <c r="F41" s="538" t="s">
        <v>610</v>
      </c>
      <c r="G41" s="539" t="s">
        <v>611</v>
      </c>
      <c r="H41" s="540" t="s">
        <v>278</v>
      </c>
      <c r="I41" s="747"/>
      <c r="J41" s="542" t="s">
        <v>612</v>
      </c>
      <c r="K41" s="543">
        <v>0</v>
      </c>
      <c r="L41" s="539"/>
      <c r="M41" s="544">
        <v>0</v>
      </c>
      <c r="N41" s="542" t="s">
        <v>615</v>
      </c>
      <c r="O41" s="544">
        <v>0</v>
      </c>
      <c r="P41" s="909" t="s">
        <v>617</v>
      </c>
      <c r="Q41" s="913" t="s">
        <v>53</v>
      </c>
      <c r="R41" s="925"/>
      <c r="S41" s="926"/>
      <c r="T41" s="927"/>
      <c r="U41" s="754"/>
      <c r="V41" s="754"/>
      <c r="W41" s="754"/>
      <c r="X41" s="754"/>
      <c r="Y41" s="754"/>
      <c r="Z41" s="754"/>
    </row>
    <row r="42" spans="1:26" ht="78.75" customHeight="1">
      <c r="A42" s="536" t="s">
        <v>581</v>
      </c>
      <c r="B42" s="537" t="s">
        <v>582</v>
      </c>
      <c r="C42" s="537" t="s">
        <v>583</v>
      </c>
      <c r="D42" s="538" t="s">
        <v>584</v>
      </c>
      <c r="E42" s="539" t="s">
        <v>585</v>
      </c>
      <c r="F42" s="538" t="s">
        <v>618</v>
      </c>
      <c r="G42" s="539" t="s">
        <v>619</v>
      </c>
      <c r="H42" s="540" t="s">
        <v>223</v>
      </c>
      <c r="I42" s="747"/>
      <c r="J42" s="542" t="s">
        <v>598</v>
      </c>
      <c r="K42" s="543">
        <v>10000000</v>
      </c>
      <c r="L42" s="539" t="s">
        <v>598</v>
      </c>
      <c r="M42" s="544">
        <v>20000000</v>
      </c>
      <c r="N42" s="542" t="s">
        <v>620</v>
      </c>
      <c r="O42" s="544">
        <v>10000000</v>
      </c>
      <c r="P42" s="909" t="s">
        <v>580</v>
      </c>
      <c r="Q42" s="913" t="s">
        <v>53</v>
      </c>
      <c r="R42" s="925"/>
      <c r="S42" s="935"/>
      <c r="T42" s="927"/>
      <c r="U42" s="754"/>
      <c r="V42" s="754"/>
      <c r="W42" s="754"/>
      <c r="X42" s="754"/>
      <c r="Y42" s="754"/>
      <c r="Z42" s="754"/>
    </row>
    <row r="43" spans="1:26" ht="78.75" customHeight="1">
      <c r="A43" s="536" t="s">
        <v>581</v>
      </c>
      <c r="B43" s="537" t="s">
        <v>582</v>
      </c>
      <c r="C43" s="537" t="s">
        <v>583</v>
      </c>
      <c r="D43" s="538" t="s">
        <v>584</v>
      </c>
      <c r="E43" s="539" t="s">
        <v>585</v>
      </c>
      <c r="F43" s="538" t="s">
        <v>622</v>
      </c>
      <c r="G43" s="539" t="s">
        <v>623</v>
      </c>
      <c r="H43" s="540" t="s">
        <v>223</v>
      </c>
      <c r="I43" s="747"/>
      <c r="J43" s="937" t="s">
        <v>625</v>
      </c>
      <c r="K43" s="543">
        <v>15000000</v>
      </c>
      <c r="L43" s="916" t="s">
        <v>625</v>
      </c>
      <c r="M43" s="544">
        <v>20000000</v>
      </c>
      <c r="N43" s="542" t="s">
        <v>626</v>
      </c>
      <c r="O43" s="544">
        <v>15000000</v>
      </c>
      <c r="P43" s="909" t="s">
        <v>627</v>
      </c>
      <c r="Q43" s="913" t="s">
        <v>53</v>
      </c>
      <c r="R43" s="925"/>
      <c r="S43" s="935"/>
      <c r="T43" s="927"/>
      <c r="U43" s="754"/>
      <c r="V43" s="754"/>
      <c r="W43" s="754"/>
      <c r="X43" s="754"/>
      <c r="Y43" s="754"/>
      <c r="Z43" s="754"/>
    </row>
    <row r="44" spans="1:26" ht="78.75" customHeight="1">
      <c r="A44" s="536" t="s">
        <v>581</v>
      </c>
      <c r="B44" s="537" t="s">
        <v>582</v>
      </c>
      <c r="C44" s="537" t="s">
        <v>583</v>
      </c>
      <c r="D44" s="538" t="s">
        <v>584</v>
      </c>
      <c r="E44" s="539" t="s">
        <v>585</v>
      </c>
      <c r="F44" s="538" t="s">
        <v>629</v>
      </c>
      <c r="G44" s="539" t="s">
        <v>631</v>
      </c>
      <c r="H44" s="540" t="s">
        <v>223</v>
      </c>
      <c r="I44" s="747"/>
      <c r="J44" s="542" t="s">
        <v>598</v>
      </c>
      <c r="K44" s="543">
        <v>10000000</v>
      </c>
      <c r="L44" s="539" t="s">
        <v>598</v>
      </c>
      <c r="M44" s="544">
        <v>20000000</v>
      </c>
      <c r="N44" s="542" t="s">
        <v>634</v>
      </c>
      <c r="O44" s="924">
        <v>10000000</v>
      </c>
      <c r="P44" s="909" t="s">
        <v>635</v>
      </c>
      <c r="Q44" s="913" t="s">
        <v>53</v>
      </c>
      <c r="R44" s="925"/>
      <c r="S44" s="935"/>
      <c r="T44" s="927"/>
      <c r="U44" s="754"/>
      <c r="V44" s="754"/>
      <c r="W44" s="754"/>
      <c r="X44" s="754"/>
      <c r="Y44" s="754"/>
      <c r="Z44" s="754"/>
    </row>
    <row r="45" spans="1:26" ht="78.75" customHeight="1">
      <c r="A45" s="536" t="s">
        <v>581</v>
      </c>
      <c r="B45" s="537" t="s">
        <v>582</v>
      </c>
      <c r="C45" s="537" t="s">
        <v>583</v>
      </c>
      <c r="D45" s="538" t="s">
        <v>584</v>
      </c>
      <c r="E45" s="539" t="s">
        <v>585</v>
      </c>
      <c r="F45" s="538" t="s">
        <v>636</v>
      </c>
      <c r="G45" s="539" t="s">
        <v>637</v>
      </c>
      <c r="H45" s="540" t="s">
        <v>223</v>
      </c>
      <c r="I45" s="747"/>
      <c r="J45" s="542"/>
      <c r="K45" s="543">
        <v>0</v>
      </c>
      <c r="L45" s="916" t="s">
        <v>638</v>
      </c>
      <c r="M45" s="544">
        <v>20000000</v>
      </c>
      <c r="N45" s="542" t="s">
        <v>416</v>
      </c>
      <c r="O45" s="924"/>
      <c r="P45" s="909"/>
      <c r="Q45" s="913"/>
      <c r="R45" s="925"/>
      <c r="S45" s="935"/>
      <c r="T45" s="927"/>
      <c r="U45" s="754"/>
      <c r="V45" s="754"/>
      <c r="W45" s="754"/>
      <c r="X45" s="754"/>
      <c r="Y45" s="754"/>
      <c r="Z45" s="754"/>
    </row>
    <row r="46" spans="1:26" ht="78.75" customHeight="1">
      <c r="A46" s="536" t="s">
        <v>581</v>
      </c>
      <c r="B46" s="537" t="s">
        <v>582</v>
      </c>
      <c r="C46" s="537" t="s">
        <v>583</v>
      </c>
      <c r="D46" s="538" t="s">
        <v>584</v>
      </c>
      <c r="E46" s="539" t="s">
        <v>585</v>
      </c>
      <c r="F46" s="538" t="s">
        <v>641</v>
      </c>
      <c r="G46" s="539" t="s">
        <v>642</v>
      </c>
      <c r="H46" s="540" t="s">
        <v>223</v>
      </c>
      <c r="I46" s="747"/>
      <c r="J46" s="542"/>
      <c r="K46" s="543">
        <v>0</v>
      </c>
      <c r="L46" s="916" t="s">
        <v>643</v>
      </c>
      <c r="M46" s="544">
        <v>30000000</v>
      </c>
      <c r="N46" s="542" t="s">
        <v>416</v>
      </c>
      <c r="O46" s="924"/>
      <c r="P46" s="909"/>
      <c r="Q46" s="913"/>
      <c r="R46" s="925"/>
      <c r="S46" s="935"/>
      <c r="T46" s="927"/>
      <c r="U46" s="754"/>
      <c r="V46" s="754"/>
      <c r="W46" s="754"/>
      <c r="X46" s="754"/>
      <c r="Y46" s="754"/>
      <c r="Z46" s="754"/>
    </row>
    <row r="47" spans="1:26" ht="78.75" customHeight="1">
      <c r="A47" s="536" t="s">
        <v>581</v>
      </c>
      <c r="B47" s="537" t="s">
        <v>582</v>
      </c>
      <c r="C47" s="537" t="s">
        <v>583</v>
      </c>
      <c r="D47" s="538" t="s">
        <v>584</v>
      </c>
      <c r="E47" s="539" t="s">
        <v>585</v>
      </c>
      <c r="F47" s="538" t="s">
        <v>645</v>
      </c>
      <c r="G47" s="539" t="s">
        <v>646</v>
      </c>
      <c r="H47" s="540" t="s">
        <v>278</v>
      </c>
      <c r="I47" s="747"/>
      <c r="J47" s="542"/>
      <c r="K47" s="543">
        <v>0</v>
      </c>
      <c r="L47" s="916" t="s">
        <v>647</v>
      </c>
      <c r="M47" s="544">
        <v>8000000</v>
      </c>
      <c r="N47" s="542" t="s">
        <v>416</v>
      </c>
      <c r="O47" s="924"/>
      <c r="P47" s="938"/>
      <c r="Q47" s="913"/>
      <c r="R47" s="925"/>
      <c r="S47" s="935"/>
      <c r="T47" s="927"/>
      <c r="U47" s="754"/>
      <c r="V47" s="754"/>
      <c r="W47" s="754"/>
      <c r="X47" s="754"/>
      <c r="Y47" s="754"/>
      <c r="Z47" s="754"/>
    </row>
    <row r="48" spans="1:26" ht="78.75" customHeight="1">
      <c r="A48" s="536" t="s">
        <v>581</v>
      </c>
      <c r="B48" s="537" t="s">
        <v>582</v>
      </c>
      <c r="C48" s="537" t="s">
        <v>583</v>
      </c>
      <c r="D48" s="538" t="s">
        <v>584</v>
      </c>
      <c r="E48" s="539" t="s">
        <v>585</v>
      </c>
      <c r="F48" s="538" t="s">
        <v>649</v>
      </c>
      <c r="G48" s="539" t="s">
        <v>650</v>
      </c>
      <c r="H48" s="540" t="s">
        <v>278</v>
      </c>
      <c r="I48" s="747"/>
      <c r="J48" s="542" t="s">
        <v>598</v>
      </c>
      <c r="K48" s="543">
        <v>10000000</v>
      </c>
      <c r="L48" s="539" t="s">
        <v>598</v>
      </c>
      <c r="M48" s="544">
        <v>20000000</v>
      </c>
      <c r="N48" s="542" t="s">
        <v>651</v>
      </c>
      <c r="O48" s="544">
        <v>10000000</v>
      </c>
      <c r="P48" s="909" t="s">
        <v>652</v>
      </c>
      <c r="Q48" s="913"/>
      <c r="R48" s="925"/>
      <c r="S48" s="929"/>
      <c r="T48" s="927"/>
      <c r="U48" s="754"/>
      <c r="V48" s="754"/>
      <c r="W48" s="754"/>
      <c r="X48" s="754"/>
      <c r="Y48" s="754"/>
      <c r="Z48" s="754"/>
    </row>
    <row r="49" spans="1:26" ht="78.75" customHeight="1">
      <c r="A49" s="536" t="s">
        <v>581</v>
      </c>
      <c r="B49" s="537" t="s">
        <v>582</v>
      </c>
      <c r="C49" s="537" t="s">
        <v>583</v>
      </c>
      <c r="D49" s="538" t="s">
        <v>584</v>
      </c>
      <c r="E49" s="539" t="s">
        <v>585</v>
      </c>
      <c r="F49" s="538" t="s">
        <v>654</v>
      </c>
      <c r="G49" s="539" t="s">
        <v>655</v>
      </c>
      <c r="H49" s="540"/>
      <c r="I49" s="747" t="s">
        <v>278</v>
      </c>
      <c r="J49" s="542" t="s">
        <v>656</v>
      </c>
      <c r="K49" s="543">
        <v>44693435</v>
      </c>
      <c r="L49" s="539"/>
      <c r="M49" s="544"/>
      <c r="N49" s="542" t="s">
        <v>657</v>
      </c>
      <c r="O49" s="544">
        <v>44693345</v>
      </c>
      <c r="P49" s="909" t="s">
        <v>658</v>
      </c>
      <c r="Q49" s="913" t="s">
        <v>53</v>
      </c>
      <c r="R49" s="925"/>
      <c r="S49" s="935"/>
      <c r="T49" s="927"/>
      <c r="U49" s="754"/>
      <c r="V49" s="754"/>
      <c r="W49" s="754"/>
      <c r="X49" s="754"/>
      <c r="Y49" s="754"/>
      <c r="Z49" s="754"/>
    </row>
    <row r="50" spans="1:26" ht="78.75" customHeight="1">
      <c r="A50" s="536" t="s">
        <v>581</v>
      </c>
      <c r="B50" s="537" t="s">
        <v>582</v>
      </c>
      <c r="C50" s="537" t="s">
        <v>583</v>
      </c>
      <c r="D50" s="538" t="s">
        <v>584</v>
      </c>
      <c r="E50" s="539" t="s">
        <v>585</v>
      </c>
      <c r="F50" s="538" t="s">
        <v>659</v>
      </c>
      <c r="G50" s="539" t="s">
        <v>660</v>
      </c>
      <c r="H50" s="540" t="s">
        <v>223</v>
      </c>
      <c r="I50" s="747"/>
      <c r="J50" s="542" t="s">
        <v>661</v>
      </c>
      <c r="K50" s="543">
        <v>10000000</v>
      </c>
      <c r="L50" s="539" t="s">
        <v>662</v>
      </c>
      <c r="M50" s="544">
        <v>15000000</v>
      </c>
      <c r="N50" s="542" t="s">
        <v>663</v>
      </c>
      <c r="O50" s="544">
        <v>10000000</v>
      </c>
      <c r="P50" s="909" t="s">
        <v>665</v>
      </c>
      <c r="Q50" s="913" t="s">
        <v>53</v>
      </c>
      <c r="R50" s="925"/>
      <c r="S50" s="935"/>
      <c r="T50" s="927"/>
      <c r="U50" s="754"/>
      <c r="V50" s="754"/>
      <c r="W50" s="754"/>
      <c r="X50" s="754"/>
      <c r="Y50" s="754"/>
      <c r="Z50" s="754"/>
    </row>
    <row r="51" spans="1:26" ht="78.75" customHeight="1">
      <c r="A51" s="536" t="s">
        <v>581</v>
      </c>
      <c r="B51" s="537" t="s">
        <v>582</v>
      </c>
      <c r="C51" s="537" t="s">
        <v>666</v>
      </c>
      <c r="D51" s="538" t="s">
        <v>667</v>
      </c>
      <c r="E51" s="539" t="s">
        <v>668</v>
      </c>
      <c r="F51" s="538" t="s">
        <v>669</v>
      </c>
      <c r="G51" s="539" t="s">
        <v>670</v>
      </c>
      <c r="H51" s="540" t="s">
        <v>278</v>
      </c>
      <c r="I51" s="747"/>
      <c r="J51" s="542" t="s">
        <v>671</v>
      </c>
      <c r="K51" s="543">
        <v>27419884.400000002</v>
      </c>
      <c r="L51" s="932" t="s">
        <v>672</v>
      </c>
      <c r="M51" s="544">
        <v>27419885.650000002</v>
      </c>
      <c r="N51" s="933" t="s">
        <v>673</v>
      </c>
      <c r="O51" s="544">
        <v>27419885.650000002</v>
      </c>
      <c r="P51" s="934" t="s">
        <v>674</v>
      </c>
      <c r="Q51" s="913" t="s">
        <v>53</v>
      </c>
      <c r="R51" s="925"/>
      <c r="S51" s="935"/>
      <c r="T51" s="927"/>
      <c r="U51" s="754"/>
      <c r="V51" s="754"/>
      <c r="W51" s="754"/>
      <c r="X51" s="754"/>
      <c r="Y51" s="754"/>
      <c r="Z51" s="754"/>
    </row>
    <row r="52" spans="1:26" ht="78.75" customHeight="1">
      <c r="A52" s="536" t="s">
        <v>58</v>
      </c>
      <c r="B52" s="537" t="s">
        <v>80</v>
      </c>
      <c r="C52" s="537" t="s">
        <v>677</v>
      </c>
      <c r="D52" s="538" t="s">
        <v>678</v>
      </c>
      <c r="E52" s="539" t="s">
        <v>679</v>
      </c>
      <c r="F52" s="538" t="s">
        <v>680</v>
      </c>
      <c r="G52" s="539" t="s">
        <v>681</v>
      </c>
      <c r="H52" s="540" t="s">
        <v>223</v>
      </c>
      <c r="I52" s="747"/>
      <c r="J52" s="542"/>
      <c r="K52" s="543">
        <v>0</v>
      </c>
      <c r="L52" s="539"/>
      <c r="M52" s="544">
        <v>0</v>
      </c>
      <c r="N52" s="542" t="s">
        <v>682</v>
      </c>
      <c r="O52" s="924"/>
      <c r="P52" s="909"/>
      <c r="Q52" s="913"/>
      <c r="R52" s="925"/>
      <c r="S52" s="935"/>
      <c r="T52" s="927"/>
      <c r="U52" s="754"/>
      <c r="V52" s="754"/>
      <c r="W52" s="754"/>
      <c r="X52" s="754"/>
      <c r="Y52" s="754"/>
      <c r="Z52" s="754"/>
    </row>
    <row r="53" spans="1:26" ht="78.75" customHeight="1">
      <c r="A53" s="536" t="s">
        <v>58</v>
      </c>
      <c r="B53" s="537" t="s">
        <v>80</v>
      </c>
      <c r="C53" s="537" t="s">
        <v>677</v>
      </c>
      <c r="D53" s="538" t="s">
        <v>678</v>
      </c>
      <c r="E53" s="539" t="s">
        <v>679</v>
      </c>
      <c r="F53" s="538" t="s">
        <v>684</v>
      </c>
      <c r="G53" s="539" t="s">
        <v>685</v>
      </c>
      <c r="H53" s="540" t="s">
        <v>223</v>
      </c>
      <c r="I53" s="747"/>
      <c r="J53" s="542"/>
      <c r="K53" s="543">
        <v>0</v>
      </c>
      <c r="L53" s="539"/>
      <c r="M53" s="544">
        <v>0</v>
      </c>
      <c r="N53" s="542" t="s">
        <v>416</v>
      </c>
      <c r="O53" s="924"/>
      <c r="P53" s="909"/>
      <c r="Q53" s="913"/>
      <c r="R53" s="925"/>
      <c r="S53" s="935"/>
      <c r="T53" s="927"/>
      <c r="U53" s="754"/>
      <c r="V53" s="754"/>
      <c r="W53" s="754"/>
      <c r="X53" s="754"/>
      <c r="Y53" s="754"/>
      <c r="Z53" s="754"/>
    </row>
    <row r="54" spans="1:26" ht="78.75" customHeight="1">
      <c r="A54" s="536" t="s">
        <v>58</v>
      </c>
      <c r="B54" s="537" t="s">
        <v>80</v>
      </c>
      <c r="C54" s="537" t="s">
        <v>677</v>
      </c>
      <c r="D54" s="538" t="s">
        <v>678</v>
      </c>
      <c r="E54" s="539" t="s">
        <v>679</v>
      </c>
      <c r="F54" s="538" t="s">
        <v>687</v>
      </c>
      <c r="G54" s="539" t="s">
        <v>688</v>
      </c>
      <c r="H54" s="540" t="s">
        <v>278</v>
      </c>
      <c r="I54" s="747"/>
      <c r="J54" s="542"/>
      <c r="K54" s="543"/>
      <c r="L54" s="539" t="s">
        <v>689</v>
      </c>
      <c r="M54" s="544">
        <v>10000000</v>
      </c>
      <c r="N54" s="542" t="s">
        <v>416</v>
      </c>
      <c r="O54" s="924"/>
      <c r="P54" s="909"/>
      <c r="Q54" s="913"/>
      <c r="R54" s="925"/>
      <c r="S54" s="935"/>
      <c r="T54" s="927"/>
      <c r="U54" s="754"/>
      <c r="V54" s="754"/>
      <c r="W54" s="754"/>
      <c r="X54" s="754"/>
      <c r="Y54" s="754"/>
      <c r="Z54" s="754"/>
    </row>
    <row r="55" spans="1:26" ht="78.75" customHeight="1">
      <c r="A55" s="536" t="s">
        <v>58</v>
      </c>
      <c r="B55" s="537" t="s">
        <v>80</v>
      </c>
      <c r="C55" s="537" t="s">
        <v>677</v>
      </c>
      <c r="D55" s="538" t="s">
        <v>678</v>
      </c>
      <c r="E55" s="539" t="s">
        <v>679</v>
      </c>
      <c r="F55" s="538" t="s">
        <v>692</v>
      </c>
      <c r="G55" s="539" t="s">
        <v>693</v>
      </c>
      <c r="H55" s="540" t="s">
        <v>278</v>
      </c>
      <c r="I55" s="747"/>
      <c r="J55" s="542" t="s">
        <v>598</v>
      </c>
      <c r="K55" s="543">
        <v>10000000</v>
      </c>
      <c r="L55" s="539" t="s">
        <v>598</v>
      </c>
      <c r="M55" s="544">
        <v>20000000</v>
      </c>
      <c r="N55" s="542" t="s">
        <v>694</v>
      </c>
      <c r="O55" s="543">
        <v>10000000</v>
      </c>
      <c r="P55" s="909" t="s">
        <v>695</v>
      </c>
      <c r="Q55" s="913" t="s">
        <v>53</v>
      </c>
      <c r="R55" s="925"/>
      <c r="S55" s="935"/>
      <c r="T55" s="927"/>
      <c r="U55" s="754"/>
      <c r="V55" s="754"/>
      <c r="W55" s="754"/>
      <c r="X55" s="754"/>
      <c r="Y55" s="754"/>
      <c r="Z55" s="754"/>
    </row>
    <row r="56" spans="1:26" ht="78.75" customHeight="1">
      <c r="A56" s="536" t="s">
        <v>58</v>
      </c>
      <c r="B56" s="537" t="s">
        <v>80</v>
      </c>
      <c r="C56" s="537" t="s">
        <v>677</v>
      </c>
      <c r="D56" s="538" t="s">
        <v>678</v>
      </c>
      <c r="E56" s="539" t="s">
        <v>679</v>
      </c>
      <c r="F56" s="538" t="s">
        <v>696</v>
      </c>
      <c r="G56" s="539" t="s">
        <v>697</v>
      </c>
      <c r="H56" s="540" t="s">
        <v>223</v>
      </c>
      <c r="I56" s="747"/>
      <c r="J56" s="542" t="s">
        <v>698</v>
      </c>
      <c r="K56" s="543">
        <v>17594374</v>
      </c>
      <c r="L56" s="539" t="s">
        <v>698</v>
      </c>
      <c r="M56" s="544">
        <v>21992967.5</v>
      </c>
      <c r="N56" s="542" t="s">
        <v>699</v>
      </c>
      <c r="O56" s="543">
        <v>17594374</v>
      </c>
      <c r="P56" s="909" t="s">
        <v>700</v>
      </c>
      <c r="Q56" s="913"/>
      <c r="R56" s="925"/>
      <c r="S56" s="935"/>
      <c r="T56" s="927"/>
      <c r="U56" s="754"/>
      <c r="V56" s="754"/>
      <c r="W56" s="754"/>
      <c r="X56" s="754"/>
      <c r="Y56" s="754"/>
      <c r="Z56" s="754"/>
    </row>
    <row r="57" spans="1:26" ht="78.75" customHeight="1">
      <c r="A57" s="536" t="s">
        <v>58</v>
      </c>
      <c r="B57" s="537" t="s">
        <v>80</v>
      </c>
      <c r="C57" s="537" t="s">
        <v>677</v>
      </c>
      <c r="D57" s="538" t="s">
        <v>678</v>
      </c>
      <c r="E57" s="539" t="s">
        <v>679</v>
      </c>
      <c r="F57" s="538" t="s">
        <v>701</v>
      </c>
      <c r="G57" s="539" t="s">
        <v>702</v>
      </c>
      <c r="H57" s="540" t="s">
        <v>223</v>
      </c>
      <c r="I57" s="747"/>
      <c r="J57" s="542"/>
      <c r="K57" s="543">
        <v>0</v>
      </c>
      <c r="L57" s="539" t="s">
        <v>432</v>
      </c>
      <c r="M57" s="544">
        <v>0</v>
      </c>
      <c r="N57" s="542" t="s">
        <v>416</v>
      </c>
      <c r="O57" s="924"/>
      <c r="P57" s="909"/>
      <c r="Q57" s="913"/>
      <c r="R57" s="925"/>
      <c r="S57" s="935"/>
      <c r="T57" s="927"/>
      <c r="U57" s="754"/>
      <c r="V57" s="754"/>
      <c r="W57" s="754"/>
      <c r="X57" s="754"/>
      <c r="Y57" s="754"/>
      <c r="Z57" s="754"/>
    </row>
    <row r="58" spans="1:26" ht="78.75" customHeight="1">
      <c r="A58" s="536" t="s">
        <v>58</v>
      </c>
      <c r="B58" s="537" t="s">
        <v>80</v>
      </c>
      <c r="C58" s="537" t="s">
        <v>677</v>
      </c>
      <c r="D58" s="538" t="s">
        <v>678</v>
      </c>
      <c r="E58" s="539" t="s">
        <v>679</v>
      </c>
      <c r="F58" s="538" t="s">
        <v>705</v>
      </c>
      <c r="G58" s="539" t="s">
        <v>706</v>
      </c>
      <c r="H58" s="540" t="s">
        <v>223</v>
      </c>
      <c r="I58" s="747"/>
      <c r="J58" s="542" t="s">
        <v>707</v>
      </c>
      <c r="K58" s="543">
        <v>37566188.684500001</v>
      </c>
      <c r="L58" s="539" t="s">
        <v>707</v>
      </c>
      <c r="M58" s="544">
        <v>46957735.855625004</v>
      </c>
      <c r="N58" s="542" t="s">
        <v>708</v>
      </c>
      <c r="O58" s="543">
        <v>37566188.684500001</v>
      </c>
      <c r="P58" s="909" t="s">
        <v>709</v>
      </c>
      <c r="Q58" s="913" t="s">
        <v>53</v>
      </c>
      <c r="R58" s="925"/>
      <c r="S58" s="935"/>
      <c r="T58" s="927"/>
      <c r="U58" s="754"/>
      <c r="V58" s="754"/>
      <c r="W58" s="754"/>
      <c r="X58" s="754"/>
      <c r="Y58" s="754"/>
      <c r="Z58" s="754"/>
    </row>
    <row r="59" spans="1:26" ht="78.75" customHeight="1">
      <c r="A59" s="536" t="s">
        <v>58</v>
      </c>
      <c r="B59" s="537" t="s">
        <v>80</v>
      </c>
      <c r="C59" s="537" t="s">
        <v>677</v>
      </c>
      <c r="D59" s="538" t="s">
        <v>710</v>
      </c>
      <c r="E59" s="539" t="s">
        <v>711</v>
      </c>
      <c r="F59" s="538" t="s">
        <v>712</v>
      </c>
      <c r="G59" s="539" t="s">
        <v>713</v>
      </c>
      <c r="H59" s="540" t="s">
        <v>278</v>
      </c>
      <c r="I59" s="747"/>
      <c r="J59" s="542"/>
      <c r="K59" s="543">
        <v>0</v>
      </c>
      <c r="L59" s="539" t="s">
        <v>715</v>
      </c>
      <c r="M59" s="544">
        <v>1600000000</v>
      </c>
      <c r="N59" s="542" t="s">
        <v>416</v>
      </c>
      <c r="O59" s="924"/>
      <c r="P59" s="909"/>
      <c r="Q59" s="913"/>
      <c r="R59" s="925"/>
      <c r="S59" s="935"/>
      <c r="T59" s="927"/>
      <c r="U59" s="754"/>
      <c r="V59" s="754"/>
      <c r="W59" s="754"/>
      <c r="X59" s="754"/>
      <c r="Y59" s="754"/>
      <c r="Z59" s="754"/>
    </row>
    <row r="60" spans="1:26" ht="78.75" customHeight="1">
      <c r="A60" s="536" t="s">
        <v>58</v>
      </c>
      <c r="B60" s="537" t="s">
        <v>80</v>
      </c>
      <c r="C60" s="537" t="s">
        <v>677</v>
      </c>
      <c r="D60" s="538" t="s">
        <v>710</v>
      </c>
      <c r="E60" s="539" t="s">
        <v>711</v>
      </c>
      <c r="F60" s="538" t="s">
        <v>716</v>
      </c>
      <c r="G60" s="539" t="s">
        <v>717</v>
      </c>
      <c r="H60" s="540"/>
      <c r="I60" s="747" t="s">
        <v>278</v>
      </c>
      <c r="J60" s="542" t="s">
        <v>718</v>
      </c>
      <c r="K60" s="543">
        <v>10000000</v>
      </c>
      <c r="L60" s="539"/>
      <c r="M60" s="544"/>
      <c r="N60" s="542" t="s">
        <v>719</v>
      </c>
      <c r="O60" s="924">
        <v>10000000</v>
      </c>
      <c r="P60" s="909" t="s">
        <v>561</v>
      </c>
      <c r="Q60" s="913" t="s">
        <v>53</v>
      </c>
      <c r="R60" s="925"/>
      <c r="S60" s="935"/>
      <c r="T60" s="927"/>
      <c r="U60" s="754"/>
      <c r="V60" s="754"/>
      <c r="W60" s="754"/>
      <c r="X60" s="754"/>
      <c r="Y60" s="754"/>
      <c r="Z60" s="754"/>
    </row>
    <row r="61" spans="1:26" ht="78.75" customHeight="1">
      <c r="A61" s="536" t="s">
        <v>58</v>
      </c>
      <c r="B61" s="537" t="s">
        <v>80</v>
      </c>
      <c r="C61" s="537" t="s">
        <v>677</v>
      </c>
      <c r="D61" s="538" t="s">
        <v>710</v>
      </c>
      <c r="E61" s="539" t="s">
        <v>711</v>
      </c>
      <c r="F61" s="538" t="s">
        <v>720</v>
      </c>
      <c r="G61" s="539" t="s">
        <v>721</v>
      </c>
      <c r="H61" s="540" t="s">
        <v>278</v>
      </c>
      <c r="I61" s="747"/>
      <c r="J61" s="542"/>
      <c r="K61" s="543">
        <v>0</v>
      </c>
      <c r="L61" s="539" t="s">
        <v>722</v>
      </c>
      <c r="M61" s="544">
        <v>300000000</v>
      </c>
      <c r="N61" s="542" t="s">
        <v>416</v>
      </c>
      <c r="O61" s="924"/>
      <c r="P61" s="909"/>
      <c r="Q61" s="913"/>
      <c r="R61" s="925"/>
      <c r="S61" s="935"/>
      <c r="T61" s="927"/>
      <c r="U61" s="754"/>
      <c r="V61" s="754"/>
      <c r="W61" s="754"/>
      <c r="X61" s="754"/>
      <c r="Y61" s="754"/>
      <c r="Z61" s="754"/>
    </row>
    <row r="62" spans="1:26" ht="78.75" customHeight="1">
      <c r="A62" s="536" t="s">
        <v>58</v>
      </c>
      <c r="B62" s="537" t="s">
        <v>80</v>
      </c>
      <c r="C62" s="537" t="s">
        <v>677</v>
      </c>
      <c r="D62" s="538" t="s">
        <v>724</v>
      </c>
      <c r="E62" s="539" t="s">
        <v>725</v>
      </c>
      <c r="F62" s="538" t="s">
        <v>726</v>
      </c>
      <c r="G62" s="539" t="s">
        <v>727</v>
      </c>
      <c r="H62" s="540" t="s">
        <v>278</v>
      </c>
      <c r="I62" s="747"/>
      <c r="J62" s="542"/>
      <c r="K62" s="543">
        <v>0</v>
      </c>
      <c r="L62" s="539" t="s">
        <v>728</v>
      </c>
      <c r="M62" s="544">
        <v>1700000000</v>
      </c>
      <c r="N62" s="542" t="s">
        <v>416</v>
      </c>
      <c r="O62" s="924"/>
      <c r="P62" s="909"/>
      <c r="Q62" s="913"/>
      <c r="R62" s="925"/>
      <c r="S62" s="935"/>
      <c r="T62" s="927"/>
      <c r="U62" s="754"/>
      <c r="V62" s="754"/>
      <c r="W62" s="754"/>
      <c r="X62" s="754"/>
      <c r="Y62" s="754"/>
      <c r="Z62" s="754"/>
    </row>
    <row r="63" spans="1:26" ht="78.75" customHeight="1">
      <c r="A63" s="536" t="s">
        <v>359</v>
      </c>
      <c r="B63" s="537" t="s">
        <v>360</v>
      </c>
      <c r="C63" s="537" t="s">
        <v>361</v>
      </c>
      <c r="D63" s="538" t="s">
        <v>362</v>
      </c>
      <c r="E63" s="539" t="s">
        <v>363</v>
      </c>
      <c r="F63" s="557" t="s">
        <v>364</v>
      </c>
      <c r="G63" s="539" t="s">
        <v>368</v>
      </c>
      <c r="H63" s="540" t="s">
        <v>278</v>
      </c>
      <c r="I63" s="747"/>
      <c r="J63" s="542"/>
      <c r="K63" s="543">
        <v>0</v>
      </c>
      <c r="L63" s="539" t="s">
        <v>732</v>
      </c>
      <c r="M63" s="544">
        <v>300000000</v>
      </c>
      <c r="N63" s="542" t="s">
        <v>416</v>
      </c>
      <c r="O63" s="924"/>
      <c r="P63" s="909"/>
      <c r="Q63" s="913"/>
      <c r="R63" s="925"/>
      <c r="S63" s="935"/>
      <c r="T63" s="927"/>
      <c r="U63" s="754"/>
      <c r="V63" s="754"/>
      <c r="W63" s="754"/>
      <c r="X63" s="754"/>
      <c r="Y63" s="754"/>
      <c r="Z63" s="754"/>
    </row>
    <row r="64" spans="1:26" ht="78.75" customHeight="1">
      <c r="A64" s="536" t="s">
        <v>359</v>
      </c>
      <c r="B64" s="537" t="s">
        <v>360</v>
      </c>
      <c r="C64" s="537" t="s">
        <v>361</v>
      </c>
      <c r="D64" s="538" t="s">
        <v>381</v>
      </c>
      <c r="E64" s="539" t="s">
        <v>384</v>
      </c>
      <c r="F64" s="557" t="s">
        <v>385</v>
      </c>
      <c r="G64" s="539" t="s">
        <v>387</v>
      </c>
      <c r="H64" s="540"/>
      <c r="I64" s="747" t="s">
        <v>278</v>
      </c>
      <c r="J64" s="542" t="s">
        <v>733</v>
      </c>
      <c r="K64" s="543">
        <v>15000000</v>
      </c>
      <c r="L64" s="539"/>
      <c r="M64" s="544"/>
      <c r="N64" s="542" t="s">
        <v>734</v>
      </c>
      <c r="O64" s="936"/>
      <c r="P64" s="909" t="s">
        <v>735</v>
      </c>
      <c r="Q64" s="913" t="s">
        <v>53</v>
      </c>
      <c r="R64" s="925"/>
      <c r="S64" s="939"/>
      <c r="T64" s="927"/>
      <c r="U64" s="754"/>
      <c r="V64" s="754"/>
      <c r="W64" s="754"/>
      <c r="X64" s="754"/>
      <c r="Y64" s="754"/>
      <c r="Z64" s="754"/>
    </row>
    <row r="65" spans="1:26" ht="78.75" customHeight="1">
      <c r="A65" s="536" t="s">
        <v>359</v>
      </c>
      <c r="B65" s="537" t="s">
        <v>360</v>
      </c>
      <c r="C65" s="537" t="s">
        <v>373</v>
      </c>
      <c r="D65" s="538" t="s">
        <v>737</v>
      </c>
      <c r="E65" s="539" t="s">
        <v>738</v>
      </c>
      <c r="F65" s="557" t="s">
        <v>739</v>
      </c>
      <c r="G65" s="539" t="s">
        <v>740</v>
      </c>
      <c r="H65" s="540" t="s">
        <v>223</v>
      </c>
      <c r="I65" s="747"/>
      <c r="J65" s="542" t="s">
        <v>741</v>
      </c>
      <c r="K65" s="543">
        <v>15000000</v>
      </c>
      <c r="L65" s="539" t="s">
        <v>741</v>
      </c>
      <c r="M65" s="544">
        <v>25000000</v>
      </c>
      <c r="N65" s="542" t="s">
        <v>734</v>
      </c>
      <c r="O65" s="544">
        <v>560000000</v>
      </c>
      <c r="P65" s="909" t="s">
        <v>742</v>
      </c>
      <c r="Q65" s="913" t="s">
        <v>53</v>
      </c>
      <c r="R65" s="925"/>
      <c r="S65" s="939"/>
      <c r="T65" s="927"/>
      <c r="U65" s="754"/>
      <c r="V65" s="754"/>
      <c r="W65" s="754"/>
      <c r="X65" s="754"/>
      <c r="Y65" s="754"/>
      <c r="Z65" s="754"/>
    </row>
    <row r="66" spans="1:26" ht="78.75" customHeight="1">
      <c r="A66" s="536" t="s">
        <v>743</v>
      </c>
      <c r="B66" s="537" t="s">
        <v>744</v>
      </c>
      <c r="C66" s="537" t="s">
        <v>745</v>
      </c>
      <c r="D66" s="538" t="s">
        <v>746</v>
      </c>
      <c r="E66" s="539" t="s">
        <v>747</v>
      </c>
      <c r="F66" s="538" t="s">
        <v>748</v>
      </c>
      <c r="G66" s="539" t="s">
        <v>749</v>
      </c>
      <c r="H66" s="540" t="s">
        <v>278</v>
      </c>
      <c r="I66" s="747"/>
      <c r="J66" s="542" t="s">
        <v>750</v>
      </c>
      <c r="K66" s="543">
        <v>10000000</v>
      </c>
      <c r="L66" s="539" t="s">
        <v>750</v>
      </c>
      <c r="M66" s="544">
        <v>15000000</v>
      </c>
      <c r="N66" s="542" t="s">
        <v>751</v>
      </c>
      <c r="O66" s="544">
        <v>10000000</v>
      </c>
      <c r="P66" s="909"/>
      <c r="Q66" s="913"/>
      <c r="R66" s="925"/>
      <c r="S66" s="935"/>
      <c r="T66" s="927"/>
      <c r="U66" s="754"/>
      <c r="V66" s="754"/>
      <c r="W66" s="754"/>
      <c r="X66" s="754"/>
      <c r="Y66" s="754"/>
      <c r="Z66" s="754"/>
    </row>
    <row r="67" spans="1:26" ht="78.75" customHeight="1">
      <c r="A67" s="536" t="s">
        <v>752</v>
      </c>
      <c r="B67" s="537" t="s">
        <v>753</v>
      </c>
      <c r="C67" s="537" t="s">
        <v>754</v>
      </c>
      <c r="D67" s="538" t="s">
        <v>755</v>
      </c>
      <c r="E67" s="539" t="s">
        <v>756</v>
      </c>
      <c r="F67" s="538" t="s">
        <v>757</v>
      </c>
      <c r="G67" s="539" t="s">
        <v>758</v>
      </c>
      <c r="H67" s="540" t="s">
        <v>278</v>
      </c>
      <c r="I67" s="747"/>
      <c r="J67" s="542"/>
      <c r="K67" s="543">
        <v>0</v>
      </c>
      <c r="L67" s="539" t="s">
        <v>759</v>
      </c>
      <c r="M67" s="544">
        <v>20000000</v>
      </c>
      <c r="N67" s="542" t="s">
        <v>416</v>
      </c>
      <c r="O67" s="924"/>
      <c r="P67" s="909"/>
      <c r="Q67" s="913"/>
      <c r="R67" s="925"/>
      <c r="S67" s="935"/>
      <c r="T67" s="927"/>
      <c r="U67" s="754"/>
      <c r="V67" s="754"/>
      <c r="W67" s="754"/>
      <c r="X67" s="754"/>
      <c r="Y67" s="754"/>
      <c r="Z67" s="754"/>
    </row>
    <row r="68" spans="1:26" ht="78.75" customHeight="1">
      <c r="A68" s="536" t="s">
        <v>752</v>
      </c>
      <c r="B68" s="537" t="s">
        <v>753</v>
      </c>
      <c r="C68" s="537" t="s">
        <v>754</v>
      </c>
      <c r="D68" s="538" t="s">
        <v>762</v>
      </c>
      <c r="E68" s="539" t="s">
        <v>763</v>
      </c>
      <c r="F68" s="538" t="s">
        <v>764</v>
      </c>
      <c r="G68" s="539" t="s">
        <v>765</v>
      </c>
      <c r="H68" s="540" t="s">
        <v>278</v>
      </c>
      <c r="I68" s="747"/>
      <c r="J68" s="542"/>
      <c r="K68" s="543">
        <v>0</v>
      </c>
      <c r="L68" s="539" t="s">
        <v>766</v>
      </c>
      <c r="M68" s="544">
        <v>700000000</v>
      </c>
      <c r="N68" s="542" t="s">
        <v>416</v>
      </c>
      <c r="O68" s="924"/>
      <c r="P68" s="909"/>
      <c r="Q68" s="913"/>
      <c r="R68" s="925"/>
      <c r="S68" s="935"/>
      <c r="T68" s="927"/>
      <c r="U68" s="754"/>
      <c r="V68" s="754"/>
      <c r="W68" s="754"/>
      <c r="X68" s="754"/>
      <c r="Y68" s="754"/>
      <c r="Z68" s="754"/>
    </row>
    <row r="69" spans="1:26" ht="78.75" customHeight="1">
      <c r="A69" s="536" t="s">
        <v>752</v>
      </c>
      <c r="B69" s="537" t="s">
        <v>753</v>
      </c>
      <c r="C69" s="537" t="s">
        <v>768</v>
      </c>
      <c r="D69" s="538" t="s">
        <v>770</v>
      </c>
      <c r="E69" s="539" t="s">
        <v>771</v>
      </c>
      <c r="F69" s="538" t="s">
        <v>772</v>
      </c>
      <c r="G69" s="539" t="s">
        <v>773</v>
      </c>
      <c r="H69" s="540" t="s">
        <v>278</v>
      </c>
      <c r="I69" s="747"/>
      <c r="J69" s="542"/>
      <c r="K69" s="543">
        <v>0</v>
      </c>
      <c r="L69" s="539" t="s">
        <v>774</v>
      </c>
      <c r="M69" s="544">
        <v>0</v>
      </c>
      <c r="N69" s="542" t="s">
        <v>416</v>
      </c>
      <c r="O69" s="924"/>
      <c r="P69" s="909"/>
      <c r="Q69" s="913"/>
      <c r="R69" s="925"/>
      <c r="S69" s="935"/>
      <c r="T69" s="927"/>
      <c r="U69" s="754"/>
      <c r="V69" s="754"/>
      <c r="W69" s="754"/>
      <c r="X69" s="754"/>
      <c r="Y69" s="754"/>
      <c r="Z69" s="754"/>
    </row>
    <row r="70" spans="1:26" ht="78.75" customHeight="1">
      <c r="A70" s="536" t="s">
        <v>752</v>
      </c>
      <c r="B70" s="537" t="s">
        <v>753</v>
      </c>
      <c r="C70" s="537" t="s">
        <v>768</v>
      </c>
      <c r="D70" s="538" t="s">
        <v>770</v>
      </c>
      <c r="E70" s="539" t="s">
        <v>771</v>
      </c>
      <c r="F70" s="538" t="s">
        <v>775</v>
      </c>
      <c r="G70" s="539" t="s">
        <v>776</v>
      </c>
      <c r="H70" s="540" t="s">
        <v>278</v>
      </c>
      <c r="I70" s="747"/>
      <c r="J70" s="542"/>
      <c r="K70" s="543">
        <v>0</v>
      </c>
      <c r="L70" s="916" t="s">
        <v>777</v>
      </c>
      <c r="M70" s="544">
        <v>200000000</v>
      </c>
      <c r="N70" s="542" t="s">
        <v>416</v>
      </c>
      <c r="O70" s="924"/>
      <c r="P70" s="909"/>
      <c r="Q70" s="913"/>
      <c r="R70" s="925"/>
      <c r="S70" s="935"/>
      <c r="T70" s="927"/>
      <c r="U70" s="754"/>
      <c r="V70" s="754"/>
      <c r="W70" s="754"/>
      <c r="X70" s="754"/>
      <c r="Y70" s="754"/>
      <c r="Z70" s="754"/>
    </row>
    <row r="71" spans="1:26" ht="78.75" customHeight="1">
      <c r="A71" s="536" t="s">
        <v>120</v>
      </c>
      <c r="B71" s="537" t="s">
        <v>122</v>
      </c>
      <c r="C71" s="537" t="s">
        <v>125</v>
      </c>
      <c r="D71" s="538" t="s">
        <v>126</v>
      </c>
      <c r="E71" s="539" t="s">
        <v>127</v>
      </c>
      <c r="F71" s="538" t="s">
        <v>129</v>
      </c>
      <c r="G71" s="539" t="s">
        <v>132</v>
      </c>
      <c r="H71" s="540" t="s">
        <v>223</v>
      </c>
      <c r="I71" s="747"/>
      <c r="J71" s="542"/>
      <c r="K71" s="543">
        <v>0</v>
      </c>
      <c r="L71" s="539" t="s">
        <v>780</v>
      </c>
      <c r="M71" s="544">
        <v>25000000</v>
      </c>
      <c r="N71" s="542" t="s">
        <v>416</v>
      </c>
      <c r="O71" s="924"/>
      <c r="P71" s="909"/>
      <c r="Q71" s="913"/>
      <c r="R71" s="925"/>
      <c r="S71" s="935"/>
      <c r="T71" s="927"/>
      <c r="U71" s="754"/>
      <c r="V71" s="754"/>
      <c r="W71" s="754"/>
      <c r="X71" s="754"/>
      <c r="Y71" s="754"/>
      <c r="Z71" s="754"/>
    </row>
    <row r="72" spans="1:26" ht="78.75" customHeight="1">
      <c r="A72" s="536" t="s">
        <v>781</v>
      </c>
      <c r="B72" s="537" t="s">
        <v>782</v>
      </c>
      <c r="C72" s="537" t="s">
        <v>783</v>
      </c>
      <c r="D72" s="538" t="s">
        <v>784</v>
      </c>
      <c r="E72" s="539" t="s">
        <v>785</v>
      </c>
      <c r="F72" s="538" t="s">
        <v>786</v>
      </c>
      <c r="G72" s="539" t="s">
        <v>787</v>
      </c>
      <c r="H72" s="540" t="s">
        <v>278</v>
      </c>
      <c r="I72" s="747"/>
      <c r="J72" s="542"/>
      <c r="K72" s="543">
        <v>0</v>
      </c>
      <c r="L72" s="539"/>
      <c r="M72" s="544">
        <v>0</v>
      </c>
      <c r="N72" s="542" t="s">
        <v>682</v>
      </c>
      <c r="O72" s="924"/>
      <c r="P72" s="909"/>
      <c r="Q72" s="913"/>
      <c r="R72" s="925"/>
      <c r="S72" s="935"/>
      <c r="T72" s="927"/>
      <c r="U72" s="754"/>
      <c r="V72" s="754"/>
      <c r="W72" s="754"/>
      <c r="X72" s="754"/>
      <c r="Y72" s="754"/>
      <c r="Z72" s="754"/>
    </row>
    <row r="73" spans="1:26" ht="78.75" customHeight="1">
      <c r="A73" s="536" t="s">
        <v>781</v>
      </c>
      <c r="B73" s="537" t="s">
        <v>782</v>
      </c>
      <c r="C73" s="537" t="s">
        <v>783</v>
      </c>
      <c r="D73" s="538" t="s">
        <v>784</v>
      </c>
      <c r="E73" s="539" t="s">
        <v>785</v>
      </c>
      <c r="F73" s="538" t="s">
        <v>789</v>
      </c>
      <c r="G73" s="539" t="s">
        <v>790</v>
      </c>
      <c r="H73" s="540" t="s">
        <v>278</v>
      </c>
      <c r="I73" s="747"/>
      <c r="J73" s="542" t="s">
        <v>791</v>
      </c>
      <c r="K73" s="543">
        <v>0</v>
      </c>
      <c r="L73" s="539" t="s">
        <v>792</v>
      </c>
      <c r="M73" s="544">
        <v>0</v>
      </c>
      <c r="N73" s="542" t="s">
        <v>793</v>
      </c>
      <c r="O73" s="544">
        <v>0</v>
      </c>
      <c r="P73" s="909" t="s">
        <v>794</v>
      </c>
      <c r="Q73" s="913" t="s">
        <v>53</v>
      </c>
      <c r="R73" s="925"/>
      <c r="S73" s="935"/>
      <c r="T73" s="927"/>
      <c r="U73" s="754"/>
      <c r="V73" s="754"/>
      <c r="W73" s="754"/>
      <c r="X73" s="754"/>
      <c r="Y73" s="754"/>
      <c r="Z73" s="754"/>
    </row>
    <row r="74" spans="1:26" ht="78.75" customHeight="1">
      <c r="A74" s="536" t="s">
        <v>781</v>
      </c>
      <c r="B74" s="537" t="s">
        <v>782</v>
      </c>
      <c r="C74" s="537" t="s">
        <v>795</v>
      </c>
      <c r="D74" s="538" t="s">
        <v>784</v>
      </c>
      <c r="E74" s="539" t="s">
        <v>785</v>
      </c>
      <c r="F74" s="538" t="s">
        <v>797</v>
      </c>
      <c r="G74" s="539" t="s">
        <v>799</v>
      </c>
      <c r="H74" s="540" t="s">
        <v>278</v>
      </c>
      <c r="I74" s="747"/>
      <c r="J74" s="542"/>
      <c r="K74" s="543">
        <v>0</v>
      </c>
      <c r="L74" s="539" t="s">
        <v>800</v>
      </c>
      <c r="M74" s="544">
        <v>50000000</v>
      </c>
      <c r="N74" s="542" t="s">
        <v>416</v>
      </c>
      <c r="O74" s="924"/>
      <c r="P74" s="909"/>
      <c r="Q74" s="913"/>
      <c r="R74" s="925"/>
      <c r="S74" s="935"/>
      <c r="T74" s="927"/>
      <c r="U74" s="754"/>
      <c r="V74" s="754"/>
      <c r="W74" s="754"/>
      <c r="X74" s="754"/>
      <c r="Y74" s="754"/>
      <c r="Z74" s="754"/>
    </row>
    <row r="75" spans="1:26" ht="78.75" customHeight="1">
      <c r="A75" s="536" t="s">
        <v>16</v>
      </c>
      <c r="B75" s="537" t="s">
        <v>17</v>
      </c>
      <c r="C75" s="537" t="s">
        <v>24</v>
      </c>
      <c r="D75" s="538" t="s">
        <v>209</v>
      </c>
      <c r="E75" s="539" t="s">
        <v>210</v>
      </c>
      <c r="F75" s="538" t="s">
        <v>219</v>
      </c>
      <c r="G75" s="539" t="s">
        <v>220</v>
      </c>
      <c r="H75" s="540"/>
      <c r="I75" s="747" t="s">
        <v>223</v>
      </c>
      <c r="J75" s="542"/>
      <c r="K75" s="543"/>
      <c r="L75" s="539" t="s">
        <v>220</v>
      </c>
      <c r="M75" s="544">
        <v>20000000</v>
      </c>
      <c r="N75" s="542" t="s">
        <v>416</v>
      </c>
      <c r="O75" s="924"/>
      <c r="P75" s="909"/>
      <c r="Q75" s="913"/>
      <c r="R75" s="925"/>
      <c r="S75" s="935"/>
      <c r="T75" s="927"/>
      <c r="U75" s="754"/>
      <c r="V75" s="754"/>
      <c r="W75" s="754"/>
      <c r="X75" s="754"/>
      <c r="Y75" s="754"/>
      <c r="Z75" s="754"/>
    </row>
    <row r="76" spans="1:26" ht="78.75" customHeight="1">
      <c r="A76" s="536" t="s">
        <v>16</v>
      </c>
      <c r="B76" s="537" t="s">
        <v>17</v>
      </c>
      <c r="C76" s="537" t="s">
        <v>24</v>
      </c>
      <c r="D76" s="538" t="s">
        <v>209</v>
      </c>
      <c r="E76" s="539" t="s">
        <v>210</v>
      </c>
      <c r="F76" s="538" t="s">
        <v>238</v>
      </c>
      <c r="G76" s="539" t="s">
        <v>239</v>
      </c>
      <c r="H76" s="540"/>
      <c r="I76" s="747" t="s">
        <v>223</v>
      </c>
      <c r="J76" s="542"/>
      <c r="K76" s="543"/>
      <c r="L76" s="539" t="s">
        <v>250</v>
      </c>
      <c r="M76" s="544">
        <v>200000000</v>
      </c>
      <c r="N76" s="542" t="s">
        <v>416</v>
      </c>
      <c r="O76" s="924"/>
      <c r="P76" s="909"/>
      <c r="Q76" s="913"/>
      <c r="R76" s="925"/>
      <c r="S76" s="935"/>
      <c r="T76" s="927"/>
      <c r="U76" s="754"/>
      <c r="V76" s="754"/>
      <c r="W76" s="754"/>
      <c r="X76" s="754"/>
      <c r="Y76" s="754"/>
      <c r="Z76" s="754"/>
    </row>
    <row r="77" spans="1:26" ht="78.75" customHeight="1">
      <c r="A77" s="536" t="s">
        <v>16</v>
      </c>
      <c r="B77" s="537" t="s">
        <v>17</v>
      </c>
      <c r="C77" s="537" t="s">
        <v>66</v>
      </c>
      <c r="D77" s="538" t="s">
        <v>281</v>
      </c>
      <c r="E77" s="539" t="s">
        <v>282</v>
      </c>
      <c r="F77" s="538" t="s">
        <v>341</v>
      </c>
      <c r="G77" s="539" t="s">
        <v>342</v>
      </c>
      <c r="H77" s="540"/>
      <c r="I77" s="747" t="s">
        <v>223</v>
      </c>
      <c r="J77" s="542"/>
      <c r="K77" s="543">
        <v>0</v>
      </c>
      <c r="L77" s="539" t="s">
        <v>347</v>
      </c>
      <c r="M77" s="544">
        <v>600000000</v>
      </c>
      <c r="N77" s="542" t="s">
        <v>416</v>
      </c>
      <c r="O77" s="924"/>
      <c r="P77" s="909"/>
      <c r="Q77" s="913"/>
      <c r="R77" s="925"/>
      <c r="S77" s="935"/>
      <c r="T77" s="927"/>
      <c r="U77" s="754"/>
      <c r="V77" s="754"/>
      <c r="W77" s="754"/>
      <c r="X77" s="754"/>
      <c r="Y77" s="754"/>
      <c r="Z77" s="754"/>
    </row>
    <row r="78" spans="1:26" ht="78.75" customHeight="1">
      <c r="A78" s="536" t="s">
        <v>16</v>
      </c>
      <c r="B78" s="537" t="s">
        <v>17</v>
      </c>
      <c r="C78" s="537" t="s">
        <v>66</v>
      </c>
      <c r="D78" s="538" t="s">
        <v>281</v>
      </c>
      <c r="E78" s="539" t="s">
        <v>282</v>
      </c>
      <c r="F78" s="538" t="s">
        <v>352</v>
      </c>
      <c r="G78" s="539" t="s">
        <v>353</v>
      </c>
      <c r="H78" s="540"/>
      <c r="I78" s="747" t="s">
        <v>223</v>
      </c>
      <c r="J78" s="542"/>
      <c r="K78" s="543">
        <v>0</v>
      </c>
      <c r="L78" s="539" t="s">
        <v>388</v>
      </c>
      <c r="M78" s="544">
        <v>600000000</v>
      </c>
      <c r="N78" s="542" t="s">
        <v>416</v>
      </c>
      <c r="O78" s="924"/>
      <c r="P78" s="909"/>
      <c r="Q78" s="913"/>
      <c r="R78" s="925"/>
      <c r="S78" s="935"/>
      <c r="T78" s="927"/>
      <c r="U78" s="754"/>
      <c r="V78" s="754"/>
      <c r="W78" s="754"/>
      <c r="X78" s="754"/>
      <c r="Y78" s="754"/>
      <c r="Z78" s="754"/>
    </row>
    <row r="79" spans="1:26" ht="78.75" customHeight="1">
      <c r="A79" s="536" t="s">
        <v>16</v>
      </c>
      <c r="B79" s="537" t="s">
        <v>17</v>
      </c>
      <c r="C79" s="537" t="s">
        <v>66</v>
      </c>
      <c r="D79" s="538" t="s">
        <v>424</v>
      </c>
      <c r="E79" s="539" t="s">
        <v>425</v>
      </c>
      <c r="F79" s="538" t="s">
        <v>729</v>
      </c>
      <c r="G79" s="539" t="s">
        <v>730</v>
      </c>
      <c r="H79" s="540"/>
      <c r="I79" s="747" t="s">
        <v>223</v>
      </c>
      <c r="J79" s="542"/>
      <c r="K79" s="543">
        <v>0</v>
      </c>
      <c r="L79" s="539" t="s">
        <v>788</v>
      </c>
      <c r="M79" s="544">
        <v>300000000</v>
      </c>
      <c r="N79" s="542" t="s">
        <v>416</v>
      </c>
      <c r="O79" s="924"/>
      <c r="P79" s="909"/>
      <c r="Q79" s="913"/>
      <c r="R79" s="925"/>
      <c r="S79" s="935"/>
      <c r="T79" s="927"/>
      <c r="U79" s="754"/>
      <c r="V79" s="754"/>
      <c r="W79" s="754"/>
      <c r="X79" s="754"/>
      <c r="Y79" s="754"/>
      <c r="Z79" s="754"/>
    </row>
    <row r="80" spans="1:26" ht="78.75" customHeight="1">
      <c r="A80" s="536" t="s">
        <v>23</v>
      </c>
      <c r="B80" s="537" t="s">
        <v>532</v>
      </c>
      <c r="C80" s="537" t="s">
        <v>28</v>
      </c>
      <c r="D80" s="538" t="s">
        <v>533</v>
      </c>
      <c r="E80" s="539" t="s">
        <v>534</v>
      </c>
      <c r="F80" s="538" t="s">
        <v>542</v>
      </c>
      <c r="G80" s="539" t="s">
        <v>541</v>
      </c>
      <c r="H80" s="540"/>
      <c r="I80" s="747" t="s">
        <v>223</v>
      </c>
      <c r="J80" s="542" t="s">
        <v>804</v>
      </c>
      <c r="K80" s="543">
        <v>20000000</v>
      </c>
      <c r="L80" s="539" t="s">
        <v>804</v>
      </c>
      <c r="M80" s="544">
        <v>25000000</v>
      </c>
      <c r="N80" s="542" t="s">
        <v>416</v>
      </c>
      <c r="O80" s="543"/>
      <c r="P80" s="909"/>
      <c r="Q80" s="913"/>
      <c r="R80" s="925"/>
      <c r="S80" s="935"/>
      <c r="T80" s="927"/>
      <c r="U80" s="754"/>
      <c r="V80" s="754"/>
      <c r="W80" s="754"/>
      <c r="X80" s="754"/>
      <c r="Y80" s="754"/>
      <c r="Z80" s="754"/>
    </row>
    <row r="81" spans="1:26" ht="78.75" customHeight="1">
      <c r="A81" s="536" t="s">
        <v>23</v>
      </c>
      <c r="B81" s="537" t="s">
        <v>532</v>
      </c>
      <c r="C81" s="537" t="s">
        <v>28</v>
      </c>
      <c r="D81" s="538" t="s">
        <v>547</v>
      </c>
      <c r="E81" s="539" t="s">
        <v>806</v>
      </c>
      <c r="F81" s="538" t="s">
        <v>549</v>
      </c>
      <c r="G81" s="539" t="s">
        <v>550</v>
      </c>
      <c r="H81" s="540"/>
      <c r="I81" s="747" t="s">
        <v>223</v>
      </c>
      <c r="J81" s="542"/>
      <c r="K81" s="543">
        <v>0</v>
      </c>
      <c r="L81" s="539" t="s">
        <v>551</v>
      </c>
      <c r="M81" s="544">
        <v>30000000</v>
      </c>
      <c r="N81" s="542" t="s">
        <v>416</v>
      </c>
      <c r="O81" s="543"/>
      <c r="P81" s="909"/>
      <c r="Q81" s="913"/>
      <c r="R81" s="925"/>
      <c r="S81" s="935"/>
      <c r="T81" s="927"/>
      <c r="U81" s="754"/>
      <c r="V81" s="754"/>
      <c r="W81" s="754"/>
      <c r="X81" s="754"/>
      <c r="Y81" s="754"/>
      <c r="Z81" s="754"/>
    </row>
    <row r="82" spans="1:26" ht="78.75" customHeight="1">
      <c r="A82" s="536" t="s">
        <v>581</v>
      </c>
      <c r="B82" s="537" t="s">
        <v>582</v>
      </c>
      <c r="C82" s="537" t="s">
        <v>583</v>
      </c>
      <c r="D82" s="538" t="s">
        <v>584</v>
      </c>
      <c r="E82" s="539" t="s">
        <v>585</v>
      </c>
      <c r="F82" s="538" t="s">
        <v>586</v>
      </c>
      <c r="G82" s="539" t="s">
        <v>808</v>
      </c>
      <c r="H82" s="540"/>
      <c r="I82" s="747" t="s">
        <v>223</v>
      </c>
      <c r="J82" s="937" t="s">
        <v>810</v>
      </c>
      <c r="K82" s="543">
        <v>10000000</v>
      </c>
      <c r="L82" s="916" t="s">
        <v>810</v>
      </c>
      <c r="M82" s="544">
        <v>12000000</v>
      </c>
      <c r="N82" s="937" t="s">
        <v>811</v>
      </c>
      <c r="O82" s="924"/>
      <c r="P82" s="938"/>
      <c r="Q82" s="913"/>
      <c r="R82" s="925"/>
      <c r="S82" s="935"/>
      <c r="T82" s="927"/>
      <c r="U82" s="754"/>
      <c r="V82" s="754"/>
      <c r="W82" s="754"/>
      <c r="X82" s="754"/>
      <c r="Y82" s="754"/>
      <c r="Z82" s="754"/>
    </row>
    <row r="83" spans="1:26" ht="78.75" customHeight="1">
      <c r="A83" s="536" t="s">
        <v>581</v>
      </c>
      <c r="B83" s="537" t="s">
        <v>582</v>
      </c>
      <c r="C83" s="537" t="s">
        <v>583</v>
      </c>
      <c r="D83" s="538" t="s">
        <v>584</v>
      </c>
      <c r="E83" s="539" t="s">
        <v>585</v>
      </c>
      <c r="F83" s="538" t="s">
        <v>654</v>
      </c>
      <c r="G83" s="539" t="s">
        <v>655</v>
      </c>
      <c r="H83" s="540"/>
      <c r="I83" s="747" t="s">
        <v>223</v>
      </c>
      <c r="J83" s="933" t="s">
        <v>812</v>
      </c>
      <c r="K83" s="543">
        <v>44693434.799999997</v>
      </c>
      <c r="L83" s="932" t="s">
        <v>812</v>
      </c>
      <c r="M83" s="544">
        <v>55866793.5</v>
      </c>
      <c r="N83" s="542" t="s">
        <v>416</v>
      </c>
      <c r="O83" s="543"/>
      <c r="P83" s="934"/>
      <c r="Q83" s="913"/>
      <c r="R83" s="925"/>
      <c r="S83" s="935"/>
      <c r="T83" s="927"/>
      <c r="U83" s="754"/>
      <c r="V83" s="754"/>
      <c r="W83" s="754"/>
      <c r="X83" s="754"/>
      <c r="Y83" s="754"/>
      <c r="Z83" s="754"/>
    </row>
    <row r="84" spans="1:26" ht="78.75" customHeight="1">
      <c r="A84" s="536" t="s">
        <v>58</v>
      </c>
      <c r="B84" s="537" t="s">
        <v>80</v>
      </c>
      <c r="C84" s="537" t="s">
        <v>677</v>
      </c>
      <c r="D84" s="538" t="s">
        <v>710</v>
      </c>
      <c r="E84" s="539" t="s">
        <v>711</v>
      </c>
      <c r="F84" s="538" t="s">
        <v>716</v>
      </c>
      <c r="G84" s="539" t="s">
        <v>815</v>
      </c>
      <c r="H84" s="540"/>
      <c r="I84" s="747" t="s">
        <v>223</v>
      </c>
      <c r="J84" s="542" t="s">
        <v>816</v>
      </c>
      <c r="K84" s="543">
        <v>10000000</v>
      </c>
      <c r="L84" s="539"/>
      <c r="M84" s="544">
        <v>0</v>
      </c>
      <c r="N84" s="542" t="s">
        <v>817</v>
      </c>
      <c r="O84" s="543">
        <v>10000000</v>
      </c>
      <c r="P84" s="909" t="s">
        <v>818</v>
      </c>
      <c r="Q84" s="913" t="s">
        <v>53</v>
      </c>
      <c r="R84" s="925"/>
      <c r="S84" s="935"/>
      <c r="T84" s="927"/>
      <c r="U84" s="754"/>
      <c r="V84" s="754"/>
      <c r="W84" s="754"/>
      <c r="X84" s="754"/>
      <c r="Y84" s="754"/>
      <c r="Z84" s="754"/>
    </row>
    <row r="85" spans="1:26" ht="78.75" customHeight="1">
      <c r="A85" s="536" t="s">
        <v>359</v>
      </c>
      <c r="B85" s="537" t="s">
        <v>360</v>
      </c>
      <c r="C85" s="537" t="s">
        <v>373</v>
      </c>
      <c r="D85" s="538" t="s">
        <v>381</v>
      </c>
      <c r="E85" s="539" t="s">
        <v>384</v>
      </c>
      <c r="F85" s="557" t="s">
        <v>385</v>
      </c>
      <c r="G85" s="539" t="s">
        <v>387</v>
      </c>
      <c r="H85" s="540"/>
      <c r="I85" s="747" t="s">
        <v>223</v>
      </c>
      <c r="J85" s="547" t="s">
        <v>821</v>
      </c>
      <c r="K85" s="543">
        <v>15000000</v>
      </c>
      <c r="L85" s="537" t="s">
        <v>821</v>
      </c>
      <c r="M85" s="544">
        <v>20000000</v>
      </c>
      <c r="N85" s="542" t="s">
        <v>416</v>
      </c>
      <c r="O85" s="924"/>
      <c r="P85" s="940"/>
      <c r="Q85" s="913"/>
      <c r="R85" s="925"/>
      <c r="S85" s="935"/>
      <c r="T85" s="927"/>
      <c r="U85" s="754"/>
      <c r="V85" s="754"/>
      <c r="W85" s="754"/>
      <c r="X85" s="754"/>
      <c r="Y85" s="754"/>
      <c r="Z85" s="754"/>
    </row>
    <row r="86" spans="1:26" ht="78.75" customHeight="1">
      <c r="A86" s="560" t="s">
        <v>781</v>
      </c>
      <c r="B86" s="561" t="s">
        <v>782</v>
      </c>
      <c r="C86" s="561" t="s">
        <v>795</v>
      </c>
      <c r="D86" s="562" t="s">
        <v>784</v>
      </c>
      <c r="E86" s="563" t="s">
        <v>785</v>
      </c>
      <c r="F86" s="562" t="s">
        <v>823</v>
      </c>
      <c r="G86" s="563" t="s">
        <v>824</v>
      </c>
      <c r="H86" s="564"/>
      <c r="I86" s="918" t="s">
        <v>223</v>
      </c>
      <c r="J86" s="566"/>
      <c r="K86" s="941">
        <v>0</v>
      </c>
      <c r="L86" s="563" t="s">
        <v>825</v>
      </c>
      <c r="M86" s="568">
        <v>20000000</v>
      </c>
      <c r="N86" s="542" t="s">
        <v>416</v>
      </c>
      <c r="O86" s="942"/>
      <c r="P86" s="943"/>
      <c r="Q86" s="944"/>
      <c r="R86" s="945"/>
      <c r="S86" s="946"/>
      <c r="T86" s="927"/>
      <c r="U86" s="754"/>
      <c r="V86" s="754"/>
      <c r="W86" s="754"/>
      <c r="X86" s="754"/>
      <c r="Y86" s="754"/>
      <c r="Z86" s="754"/>
    </row>
    <row r="87" spans="1:26" ht="15.75" customHeight="1">
      <c r="Q87" s="923"/>
      <c r="R87" s="923"/>
      <c r="S87" s="754"/>
      <c r="T87" s="754"/>
      <c r="U87" s="754"/>
      <c r="V87" s="754"/>
      <c r="W87" s="754"/>
      <c r="X87" s="754"/>
      <c r="Y87" s="754"/>
      <c r="Z87" s="754"/>
    </row>
    <row r="88" spans="1:26" ht="15.75" customHeight="1">
      <c r="Q88" s="923"/>
      <c r="R88" s="923"/>
      <c r="S88" s="754"/>
      <c r="T88" s="754"/>
      <c r="U88" s="754"/>
      <c r="V88" s="754"/>
      <c r="W88" s="754"/>
      <c r="X88" s="754"/>
      <c r="Y88" s="754"/>
      <c r="Z88" s="754"/>
    </row>
    <row r="89" spans="1:26" ht="15.75" customHeight="1">
      <c r="Q89" s="923"/>
      <c r="R89" s="923"/>
      <c r="S89" s="754"/>
      <c r="T89" s="754"/>
      <c r="U89" s="754"/>
      <c r="V89" s="754"/>
      <c r="W89" s="754"/>
      <c r="X89" s="754"/>
      <c r="Y89" s="754"/>
      <c r="Z89" s="754"/>
    </row>
    <row r="90" spans="1:26" ht="15.75" customHeight="1">
      <c r="R90" s="754"/>
      <c r="S90" s="754"/>
      <c r="T90" s="754"/>
      <c r="U90" s="754"/>
      <c r="V90" s="754"/>
      <c r="W90" s="754"/>
      <c r="X90" s="754"/>
      <c r="Y90" s="754"/>
      <c r="Z90" s="754"/>
    </row>
    <row r="91" spans="1:26" ht="15.75" customHeight="1">
      <c r="R91" s="754"/>
      <c r="S91" s="754"/>
      <c r="T91" s="754"/>
      <c r="U91" s="754"/>
      <c r="V91" s="754"/>
      <c r="W91" s="754"/>
      <c r="X91" s="754"/>
      <c r="Y91" s="754"/>
      <c r="Z91" s="754"/>
    </row>
    <row r="92" spans="1:26" ht="15.75" customHeight="1">
      <c r="R92" s="754"/>
      <c r="S92" s="754"/>
      <c r="T92" s="754"/>
      <c r="U92" s="754"/>
      <c r="V92" s="754"/>
      <c r="W92" s="754"/>
      <c r="X92" s="754"/>
      <c r="Y92" s="754"/>
      <c r="Z92" s="754"/>
    </row>
    <row r="93" spans="1:26" ht="15.75" customHeight="1">
      <c r="R93" s="754"/>
      <c r="S93" s="754"/>
      <c r="T93" s="754"/>
      <c r="U93" s="754"/>
      <c r="V93" s="754"/>
      <c r="W93" s="754"/>
      <c r="X93" s="754"/>
      <c r="Y93" s="754"/>
      <c r="Z93" s="754"/>
    </row>
    <row r="94" spans="1:26" ht="15.75" customHeight="1">
      <c r="R94" s="754"/>
      <c r="S94" s="754"/>
      <c r="T94" s="754"/>
      <c r="U94" s="754"/>
      <c r="V94" s="754"/>
      <c r="W94" s="754"/>
      <c r="X94" s="754"/>
      <c r="Y94" s="754"/>
      <c r="Z94" s="754"/>
    </row>
    <row r="95" spans="1:26" ht="15.75" customHeight="1">
      <c r="R95" s="754"/>
      <c r="S95" s="754"/>
      <c r="T95" s="754"/>
      <c r="U95" s="754"/>
      <c r="V95" s="754"/>
      <c r="W95" s="754"/>
      <c r="X95" s="754"/>
      <c r="Y95" s="754"/>
      <c r="Z95" s="754"/>
    </row>
    <row r="96" spans="1:26" ht="15.75" customHeight="1">
      <c r="R96" s="754"/>
      <c r="S96" s="754"/>
      <c r="T96" s="754"/>
      <c r="U96" s="754"/>
      <c r="V96" s="754"/>
      <c r="W96" s="754"/>
      <c r="X96" s="754"/>
      <c r="Y96" s="754"/>
      <c r="Z96" s="754"/>
    </row>
    <row r="97" spans="18:26" ht="15.75" customHeight="1">
      <c r="R97" s="754"/>
      <c r="S97" s="754"/>
      <c r="T97" s="754"/>
      <c r="U97" s="754"/>
      <c r="V97" s="754"/>
      <c r="W97" s="754"/>
      <c r="X97" s="754"/>
      <c r="Y97" s="754"/>
      <c r="Z97" s="754"/>
    </row>
    <row r="98" spans="18:26" ht="15.75" customHeight="1">
      <c r="R98" s="754"/>
      <c r="S98" s="754"/>
      <c r="T98" s="754"/>
      <c r="U98" s="754"/>
      <c r="V98" s="754"/>
      <c r="W98" s="754"/>
      <c r="X98" s="754"/>
      <c r="Y98" s="754"/>
      <c r="Z98" s="754"/>
    </row>
    <row r="99" spans="18:26" ht="15.75" customHeight="1">
      <c r="R99" s="754"/>
      <c r="S99" s="754"/>
      <c r="T99" s="754"/>
      <c r="U99" s="754"/>
      <c r="V99" s="754"/>
      <c r="W99" s="754"/>
      <c r="X99" s="754"/>
      <c r="Y99" s="754"/>
      <c r="Z99" s="754"/>
    </row>
    <row r="100" spans="18:26" ht="15.75" customHeight="1">
      <c r="R100" s="754"/>
      <c r="S100" s="754"/>
      <c r="T100" s="754"/>
      <c r="U100" s="754"/>
      <c r="V100" s="754"/>
      <c r="W100" s="754"/>
      <c r="X100" s="754"/>
      <c r="Y100" s="754"/>
      <c r="Z100" s="754"/>
    </row>
    <row r="101" spans="18:26" ht="15.75" customHeight="1">
      <c r="R101" s="754"/>
      <c r="S101" s="754"/>
      <c r="T101" s="754"/>
      <c r="U101" s="754"/>
      <c r="V101" s="754"/>
      <c r="W101" s="754"/>
      <c r="X101" s="754"/>
      <c r="Y101" s="754"/>
      <c r="Z101" s="754"/>
    </row>
    <row r="102" spans="18:26" ht="15.75" customHeight="1">
      <c r="R102" s="754"/>
      <c r="S102" s="754"/>
      <c r="T102" s="754"/>
      <c r="U102" s="754"/>
      <c r="V102" s="754"/>
      <c r="W102" s="754"/>
      <c r="X102" s="754"/>
      <c r="Y102" s="754"/>
      <c r="Z102" s="754"/>
    </row>
    <row r="103" spans="18:26" ht="15.75" customHeight="1">
      <c r="R103" s="754"/>
      <c r="S103" s="754"/>
      <c r="T103" s="754"/>
      <c r="U103" s="754"/>
      <c r="V103" s="754"/>
      <c r="W103" s="754"/>
      <c r="X103" s="754"/>
      <c r="Y103" s="754"/>
      <c r="Z103" s="754"/>
    </row>
    <row r="104" spans="18:26" ht="15.75" customHeight="1">
      <c r="R104" s="754"/>
      <c r="S104" s="754"/>
      <c r="T104" s="754"/>
      <c r="U104" s="754"/>
      <c r="V104" s="754"/>
      <c r="W104" s="754"/>
      <c r="X104" s="754"/>
      <c r="Y104" s="754"/>
      <c r="Z104" s="754"/>
    </row>
    <row r="105" spans="18:26" ht="15.75" customHeight="1">
      <c r="R105" s="754"/>
      <c r="S105" s="754"/>
      <c r="T105" s="754"/>
      <c r="U105" s="754"/>
      <c r="V105" s="754"/>
      <c r="W105" s="754"/>
      <c r="X105" s="754"/>
      <c r="Y105" s="754"/>
      <c r="Z105" s="754"/>
    </row>
    <row r="106" spans="18:26" ht="15.75" customHeight="1">
      <c r="R106" s="754"/>
      <c r="S106" s="754"/>
      <c r="T106" s="754"/>
      <c r="U106" s="754"/>
      <c r="V106" s="754"/>
      <c r="W106" s="754"/>
      <c r="X106" s="754"/>
      <c r="Y106" s="754"/>
      <c r="Z106" s="754"/>
    </row>
    <row r="107" spans="18:26" ht="15.75" customHeight="1">
      <c r="R107" s="754"/>
      <c r="S107" s="754"/>
      <c r="T107" s="754"/>
      <c r="U107" s="754"/>
      <c r="V107" s="754"/>
      <c r="W107" s="754"/>
      <c r="X107" s="754"/>
      <c r="Y107" s="754"/>
      <c r="Z107" s="754"/>
    </row>
    <row r="108" spans="18:26" ht="15.75" customHeight="1">
      <c r="R108" s="754"/>
      <c r="S108" s="754"/>
      <c r="T108" s="754"/>
      <c r="U108" s="754"/>
      <c r="V108" s="754"/>
      <c r="W108" s="754"/>
      <c r="X108" s="754"/>
      <c r="Y108" s="754"/>
      <c r="Z108" s="754"/>
    </row>
    <row r="109" spans="18:26" ht="15.75" customHeight="1">
      <c r="R109" s="754"/>
      <c r="S109" s="754"/>
      <c r="T109" s="754"/>
      <c r="U109" s="754"/>
      <c r="V109" s="754"/>
      <c r="W109" s="754"/>
      <c r="X109" s="754"/>
      <c r="Y109" s="754"/>
      <c r="Z109" s="754"/>
    </row>
    <row r="110" spans="18:26" ht="15.75" customHeight="1">
      <c r="R110" s="754"/>
      <c r="S110" s="754"/>
      <c r="T110" s="754"/>
      <c r="U110" s="754"/>
      <c r="V110" s="754"/>
      <c r="W110" s="754"/>
      <c r="X110" s="754"/>
      <c r="Y110" s="754"/>
      <c r="Z110" s="754"/>
    </row>
    <row r="111" spans="18:26" ht="15.75" customHeight="1">
      <c r="R111" s="754"/>
      <c r="S111" s="754"/>
      <c r="T111" s="754"/>
      <c r="U111" s="754"/>
      <c r="V111" s="754"/>
      <c r="W111" s="754"/>
      <c r="X111" s="754"/>
      <c r="Y111" s="754"/>
      <c r="Z111" s="754"/>
    </row>
    <row r="112" spans="18:26" ht="15.75" customHeight="1">
      <c r="R112" s="754"/>
      <c r="S112" s="754"/>
      <c r="T112" s="754"/>
      <c r="U112" s="754"/>
      <c r="V112" s="754"/>
      <c r="W112" s="754"/>
      <c r="X112" s="754"/>
      <c r="Y112" s="754"/>
      <c r="Z112" s="754"/>
    </row>
    <row r="113" spans="18:26" ht="15.75" customHeight="1">
      <c r="R113" s="754"/>
      <c r="S113" s="754"/>
      <c r="T113" s="754"/>
      <c r="U113" s="754"/>
      <c r="V113" s="754"/>
      <c r="W113" s="754"/>
      <c r="X113" s="754"/>
      <c r="Y113" s="754"/>
      <c r="Z113" s="754"/>
    </row>
    <row r="114" spans="18:26" ht="15.75" customHeight="1">
      <c r="R114" s="754"/>
      <c r="S114" s="754"/>
      <c r="T114" s="754"/>
      <c r="U114" s="754"/>
      <c r="V114" s="754"/>
      <c r="W114" s="754"/>
      <c r="X114" s="754"/>
      <c r="Y114" s="754"/>
      <c r="Z114" s="754"/>
    </row>
    <row r="115" spans="18:26" ht="15.75" customHeight="1">
      <c r="R115" s="754"/>
      <c r="S115" s="754"/>
      <c r="T115" s="754"/>
      <c r="U115" s="754"/>
      <c r="V115" s="754"/>
      <c r="W115" s="754"/>
      <c r="X115" s="754"/>
      <c r="Y115" s="754"/>
      <c r="Z115" s="754"/>
    </row>
    <row r="116" spans="18:26" ht="15.75" customHeight="1">
      <c r="R116" s="754"/>
      <c r="S116" s="754"/>
      <c r="T116" s="754"/>
      <c r="U116" s="754"/>
      <c r="V116" s="754"/>
      <c r="W116" s="754"/>
      <c r="X116" s="754"/>
      <c r="Y116" s="754"/>
      <c r="Z116" s="754"/>
    </row>
    <row r="117" spans="18:26" ht="15.75" customHeight="1">
      <c r="R117" s="754"/>
      <c r="S117" s="754"/>
      <c r="T117" s="754"/>
      <c r="U117" s="754"/>
      <c r="V117" s="754"/>
      <c r="W117" s="754"/>
      <c r="X117" s="754"/>
      <c r="Y117" s="754"/>
      <c r="Z117" s="754"/>
    </row>
    <row r="118" spans="18:26" ht="15.75" customHeight="1">
      <c r="R118" s="754"/>
      <c r="S118" s="754"/>
      <c r="T118" s="754"/>
      <c r="U118" s="754"/>
      <c r="V118" s="754"/>
      <c r="W118" s="754"/>
      <c r="X118" s="754"/>
      <c r="Y118" s="754"/>
      <c r="Z118" s="754"/>
    </row>
    <row r="119" spans="18:26" ht="15.75" customHeight="1">
      <c r="R119" s="754"/>
      <c r="S119" s="754"/>
      <c r="T119" s="754"/>
      <c r="U119" s="754"/>
      <c r="V119" s="754"/>
      <c r="W119" s="754"/>
      <c r="X119" s="754"/>
      <c r="Y119" s="754"/>
      <c r="Z119" s="754"/>
    </row>
    <row r="120" spans="18:26" ht="15.75" customHeight="1">
      <c r="R120" s="754"/>
      <c r="S120" s="754"/>
      <c r="T120" s="754"/>
      <c r="U120" s="754"/>
      <c r="V120" s="754"/>
      <c r="W120" s="754"/>
      <c r="X120" s="754"/>
      <c r="Y120" s="754"/>
      <c r="Z120" s="754"/>
    </row>
    <row r="121" spans="18:26" ht="15.75" customHeight="1">
      <c r="R121" s="754"/>
      <c r="S121" s="754"/>
      <c r="T121" s="754"/>
      <c r="U121" s="754"/>
      <c r="V121" s="754"/>
      <c r="W121" s="754"/>
      <c r="X121" s="754"/>
      <c r="Y121" s="754"/>
      <c r="Z121" s="754"/>
    </row>
    <row r="122" spans="18:26" ht="15.75" customHeight="1">
      <c r="R122" s="754"/>
      <c r="S122" s="754"/>
      <c r="T122" s="754"/>
      <c r="U122" s="754"/>
      <c r="V122" s="754"/>
      <c r="W122" s="754"/>
      <c r="X122" s="754"/>
      <c r="Y122" s="754"/>
      <c r="Z122" s="754"/>
    </row>
    <row r="123" spans="18:26" ht="15.75" customHeight="1">
      <c r="R123" s="754"/>
      <c r="S123" s="754"/>
      <c r="T123" s="754"/>
      <c r="U123" s="754"/>
      <c r="V123" s="754"/>
      <c r="W123" s="754"/>
      <c r="X123" s="754"/>
      <c r="Y123" s="754"/>
      <c r="Z123" s="754"/>
    </row>
    <row r="124" spans="18:26" ht="15.75" customHeight="1">
      <c r="R124" s="754"/>
      <c r="S124" s="754"/>
      <c r="T124" s="754"/>
      <c r="U124" s="754"/>
      <c r="V124" s="754"/>
      <c r="W124" s="754"/>
      <c r="X124" s="754"/>
      <c r="Y124" s="754"/>
      <c r="Z124" s="754"/>
    </row>
    <row r="125" spans="18:26" ht="15.75" customHeight="1">
      <c r="R125" s="754"/>
      <c r="S125" s="754"/>
      <c r="T125" s="754"/>
      <c r="U125" s="754"/>
      <c r="V125" s="754"/>
      <c r="W125" s="754"/>
      <c r="X125" s="754"/>
      <c r="Y125" s="754"/>
      <c r="Z125" s="754"/>
    </row>
    <row r="126" spans="18:26" ht="15.75" customHeight="1">
      <c r="R126" s="754"/>
      <c r="S126" s="754"/>
      <c r="T126" s="754"/>
      <c r="U126" s="754"/>
      <c r="V126" s="754"/>
      <c r="W126" s="754"/>
      <c r="X126" s="754"/>
      <c r="Y126" s="754"/>
      <c r="Z126" s="754"/>
    </row>
    <row r="127" spans="18:26" ht="15.75" customHeight="1">
      <c r="R127" s="754"/>
      <c r="S127" s="754"/>
      <c r="T127" s="754"/>
      <c r="U127" s="754"/>
      <c r="V127" s="754"/>
      <c r="W127" s="754"/>
      <c r="X127" s="754"/>
      <c r="Y127" s="754"/>
      <c r="Z127" s="754"/>
    </row>
    <row r="128" spans="18:26" ht="15.75" customHeight="1">
      <c r="R128" s="754"/>
      <c r="S128" s="754"/>
      <c r="T128" s="754"/>
      <c r="U128" s="754"/>
      <c r="V128" s="754"/>
      <c r="W128" s="754"/>
      <c r="X128" s="754"/>
      <c r="Y128" s="754"/>
      <c r="Z128" s="754"/>
    </row>
    <row r="129" spans="18:26" ht="15.75" customHeight="1">
      <c r="R129" s="754"/>
      <c r="S129" s="754"/>
      <c r="T129" s="754"/>
      <c r="U129" s="754"/>
      <c r="V129" s="754"/>
      <c r="W129" s="754"/>
      <c r="X129" s="754"/>
      <c r="Y129" s="754"/>
      <c r="Z129" s="754"/>
    </row>
    <row r="130" spans="18:26" ht="15.75" customHeight="1">
      <c r="R130" s="754"/>
      <c r="S130" s="754"/>
      <c r="T130" s="754"/>
      <c r="U130" s="754"/>
      <c r="V130" s="754"/>
      <c r="W130" s="754"/>
      <c r="X130" s="754"/>
      <c r="Y130" s="754"/>
      <c r="Z130" s="754"/>
    </row>
    <row r="131" spans="18:26" ht="15.75" customHeight="1">
      <c r="R131" s="754"/>
      <c r="S131" s="754"/>
      <c r="T131" s="754"/>
      <c r="U131" s="754"/>
      <c r="V131" s="754"/>
      <c r="W131" s="754"/>
      <c r="X131" s="754"/>
      <c r="Y131" s="754"/>
      <c r="Z131" s="754"/>
    </row>
    <row r="132" spans="18:26" ht="15.75" customHeight="1">
      <c r="R132" s="754"/>
      <c r="S132" s="754"/>
      <c r="T132" s="754"/>
      <c r="U132" s="754"/>
      <c r="V132" s="754"/>
      <c r="W132" s="754"/>
      <c r="X132" s="754"/>
      <c r="Y132" s="754"/>
      <c r="Z132" s="754"/>
    </row>
    <row r="133" spans="18:26" ht="15.75" customHeight="1">
      <c r="R133" s="754"/>
      <c r="S133" s="754"/>
      <c r="T133" s="754"/>
      <c r="U133" s="754"/>
      <c r="V133" s="754"/>
      <c r="W133" s="754"/>
      <c r="X133" s="754"/>
      <c r="Y133" s="754"/>
      <c r="Z133" s="754"/>
    </row>
    <row r="134" spans="18:26" ht="15.75" customHeight="1">
      <c r="R134" s="754"/>
      <c r="S134" s="754"/>
      <c r="T134" s="754"/>
      <c r="U134" s="754"/>
      <c r="V134" s="754"/>
      <c r="W134" s="754"/>
      <c r="X134" s="754"/>
      <c r="Y134" s="754"/>
      <c r="Z134" s="754"/>
    </row>
    <row r="135" spans="18:26" ht="15.75" customHeight="1">
      <c r="R135" s="754"/>
      <c r="S135" s="754"/>
      <c r="T135" s="754"/>
      <c r="U135" s="754"/>
      <c r="V135" s="754"/>
      <c r="W135" s="754"/>
      <c r="X135" s="754"/>
      <c r="Y135" s="754"/>
      <c r="Z135" s="754"/>
    </row>
    <row r="136" spans="18:26" ht="15.75" customHeight="1">
      <c r="R136" s="754"/>
      <c r="S136" s="754"/>
      <c r="T136" s="754"/>
      <c r="U136" s="754"/>
      <c r="V136" s="754"/>
      <c r="W136" s="754"/>
      <c r="X136" s="754"/>
      <c r="Y136" s="754"/>
      <c r="Z136" s="754"/>
    </row>
    <row r="137" spans="18:26" ht="15.75" customHeight="1">
      <c r="R137" s="754"/>
      <c r="S137" s="754"/>
      <c r="T137" s="754"/>
      <c r="U137" s="754"/>
      <c r="V137" s="754"/>
      <c r="W137" s="754"/>
      <c r="X137" s="754"/>
      <c r="Y137" s="754"/>
      <c r="Z137" s="754"/>
    </row>
    <row r="138" spans="18:26" ht="15.75" customHeight="1">
      <c r="R138" s="754"/>
      <c r="S138" s="754"/>
      <c r="T138" s="754"/>
      <c r="U138" s="754"/>
      <c r="V138" s="754"/>
      <c r="W138" s="754"/>
      <c r="X138" s="754"/>
      <c r="Y138" s="754"/>
      <c r="Z138" s="754"/>
    </row>
    <row r="139" spans="18:26" ht="15.75" customHeight="1">
      <c r="R139" s="754"/>
      <c r="S139" s="754"/>
      <c r="T139" s="754"/>
      <c r="U139" s="754"/>
      <c r="V139" s="754"/>
      <c r="W139" s="754"/>
      <c r="X139" s="754"/>
      <c r="Y139" s="754"/>
      <c r="Z139" s="754"/>
    </row>
    <row r="140" spans="18:26" ht="15.75" customHeight="1">
      <c r="R140" s="754"/>
      <c r="S140" s="754"/>
      <c r="T140" s="754"/>
      <c r="U140" s="754"/>
      <c r="V140" s="754"/>
      <c r="W140" s="754"/>
      <c r="X140" s="754"/>
      <c r="Y140" s="754"/>
      <c r="Z140" s="754"/>
    </row>
    <row r="141" spans="18:26" ht="15.75" customHeight="1">
      <c r="R141" s="754"/>
      <c r="S141" s="754"/>
      <c r="T141" s="754"/>
      <c r="U141" s="754"/>
      <c r="V141" s="754"/>
      <c r="W141" s="754"/>
      <c r="X141" s="754"/>
      <c r="Y141" s="754"/>
      <c r="Z141" s="754"/>
    </row>
    <row r="142" spans="18:26" ht="15.75" customHeight="1">
      <c r="R142" s="754"/>
      <c r="S142" s="754"/>
      <c r="T142" s="754"/>
      <c r="U142" s="754"/>
      <c r="V142" s="754"/>
      <c r="W142" s="754"/>
      <c r="X142" s="754"/>
      <c r="Y142" s="754"/>
      <c r="Z142" s="754"/>
    </row>
    <row r="143" spans="18:26" ht="15.75" customHeight="1">
      <c r="R143" s="754"/>
      <c r="S143" s="754"/>
      <c r="T143" s="754"/>
      <c r="U143" s="754"/>
      <c r="V143" s="754"/>
      <c r="W143" s="754"/>
      <c r="X143" s="754"/>
      <c r="Y143" s="754"/>
      <c r="Z143" s="754"/>
    </row>
    <row r="144" spans="18:26" ht="15.75" customHeight="1">
      <c r="R144" s="754"/>
      <c r="S144" s="754"/>
      <c r="T144" s="754"/>
      <c r="U144" s="754"/>
      <c r="V144" s="754"/>
      <c r="W144" s="754"/>
      <c r="X144" s="754"/>
      <c r="Y144" s="754"/>
      <c r="Z144" s="754"/>
    </row>
    <row r="145" spans="18:26" ht="15.75" customHeight="1">
      <c r="R145" s="754"/>
      <c r="S145" s="754"/>
      <c r="T145" s="754"/>
      <c r="U145" s="754"/>
      <c r="V145" s="754"/>
      <c r="W145" s="754"/>
      <c r="X145" s="754"/>
      <c r="Y145" s="754"/>
      <c r="Z145" s="754"/>
    </row>
    <row r="146" spans="18:26" ht="15.75" customHeight="1">
      <c r="R146" s="754"/>
      <c r="S146" s="754"/>
      <c r="T146" s="754"/>
      <c r="U146" s="754"/>
      <c r="V146" s="754"/>
      <c r="W146" s="754"/>
      <c r="X146" s="754"/>
      <c r="Y146" s="754"/>
      <c r="Z146" s="754"/>
    </row>
    <row r="147" spans="18:26" ht="15.75" customHeight="1">
      <c r="R147" s="754"/>
      <c r="S147" s="754"/>
      <c r="T147" s="754"/>
      <c r="U147" s="754"/>
      <c r="V147" s="754"/>
      <c r="W147" s="754"/>
      <c r="X147" s="754"/>
      <c r="Y147" s="754"/>
      <c r="Z147" s="754"/>
    </row>
    <row r="148" spans="18:26" ht="15.75" customHeight="1">
      <c r="R148" s="754"/>
      <c r="S148" s="754"/>
      <c r="T148" s="754"/>
      <c r="U148" s="754"/>
      <c r="V148" s="754"/>
      <c r="W148" s="754"/>
      <c r="X148" s="754"/>
      <c r="Y148" s="754"/>
      <c r="Z148" s="754"/>
    </row>
    <row r="149" spans="18:26" ht="15.75" customHeight="1">
      <c r="R149" s="754"/>
      <c r="S149" s="754"/>
      <c r="T149" s="754"/>
      <c r="U149" s="754"/>
      <c r="V149" s="754"/>
      <c r="W149" s="754"/>
      <c r="X149" s="754"/>
      <c r="Y149" s="754"/>
      <c r="Z149" s="754"/>
    </row>
    <row r="150" spans="18:26" ht="15.75" customHeight="1">
      <c r="R150" s="754"/>
      <c r="S150" s="754"/>
      <c r="T150" s="754"/>
      <c r="U150" s="754"/>
      <c r="V150" s="754"/>
      <c r="W150" s="754"/>
      <c r="X150" s="754"/>
      <c r="Y150" s="754"/>
      <c r="Z150" s="754"/>
    </row>
    <row r="151" spans="18:26" ht="15.75" customHeight="1">
      <c r="R151" s="754"/>
      <c r="S151" s="754"/>
      <c r="T151" s="754"/>
      <c r="U151" s="754"/>
      <c r="V151" s="754"/>
      <c r="W151" s="754"/>
      <c r="X151" s="754"/>
      <c r="Y151" s="754"/>
      <c r="Z151" s="754"/>
    </row>
    <row r="152" spans="18:26" ht="15.75" customHeight="1">
      <c r="R152" s="754"/>
      <c r="S152" s="754"/>
      <c r="T152" s="754"/>
      <c r="U152" s="754"/>
      <c r="V152" s="754"/>
      <c r="W152" s="754"/>
      <c r="X152" s="754"/>
      <c r="Y152" s="754"/>
      <c r="Z152" s="754"/>
    </row>
    <row r="153" spans="18:26" ht="15.75" customHeight="1">
      <c r="R153" s="754"/>
      <c r="S153" s="754"/>
      <c r="T153" s="754"/>
      <c r="U153" s="754"/>
      <c r="V153" s="754"/>
      <c r="W153" s="754"/>
      <c r="X153" s="754"/>
      <c r="Y153" s="754"/>
      <c r="Z153" s="754"/>
    </row>
    <row r="154" spans="18:26" ht="15.75" customHeight="1">
      <c r="R154" s="754"/>
      <c r="S154" s="754"/>
      <c r="T154" s="754"/>
      <c r="U154" s="754"/>
      <c r="V154" s="754"/>
      <c r="W154" s="754"/>
      <c r="X154" s="754"/>
      <c r="Y154" s="754"/>
      <c r="Z154" s="754"/>
    </row>
    <row r="155" spans="18:26" ht="15.75" customHeight="1">
      <c r="R155" s="754"/>
      <c r="S155" s="754"/>
      <c r="T155" s="754"/>
      <c r="U155" s="754"/>
      <c r="V155" s="754"/>
      <c r="W155" s="754"/>
      <c r="X155" s="754"/>
      <c r="Y155" s="754"/>
      <c r="Z155" s="754"/>
    </row>
    <row r="156" spans="18:26" ht="15.75" customHeight="1">
      <c r="R156" s="754"/>
      <c r="S156" s="754"/>
      <c r="T156" s="754"/>
      <c r="U156" s="754"/>
      <c r="V156" s="754"/>
      <c r="W156" s="754"/>
      <c r="X156" s="754"/>
      <c r="Y156" s="754"/>
      <c r="Z156" s="754"/>
    </row>
    <row r="157" spans="18:26" ht="15.75" customHeight="1">
      <c r="R157" s="754"/>
      <c r="S157" s="754"/>
      <c r="T157" s="754"/>
      <c r="U157" s="754"/>
      <c r="V157" s="754"/>
      <c r="W157" s="754"/>
      <c r="X157" s="754"/>
      <c r="Y157" s="754"/>
      <c r="Z157" s="754"/>
    </row>
    <row r="158" spans="18:26" ht="15.75" customHeight="1">
      <c r="R158" s="754"/>
      <c r="S158" s="754"/>
      <c r="T158" s="754"/>
      <c r="U158" s="754"/>
      <c r="V158" s="754"/>
      <c r="W158" s="754"/>
      <c r="X158" s="754"/>
      <c r="Y158" s="754"/>
      <c r="Z158" s="754"/>
    </row>
    <row r="159" spans="18:26" ht="15.75" customHeight="1">
      <c r="R159" s="754"/>
      <c r="S159" s="754"/>
      <c r="T159" s="754"/>
      <c r="U159" s="754"/>
      <c r="V159" s="754"/>
      <c r="W159" s="754"/>
      <c r="X159" s="754"/>
      <c r="Y159" s="754"/>
      <c r="Z159" s="754"/>
    </row>
    <row r="160" spans="18:26" ht="15.75" customHeight="1">
      <c r="R160" s="754"/>
      <c r="S160" s="754"/>
      <c r="T160" s="754"/>
      <c r="U160" s="754"/>
      <c r="V160" s="754"/>
      <c r="W160" s="754"/>
      <c r="X160" s="754"/>
      <c r="Y160" s="754"/>
      <c r="Z160" s="754"/>
    </row>
    <row r="161" spans="18:26" ht="15.75" customHeight="1">
      <c r="R161" s="754"/>
      <c r="S161" s="754"/>
      <c r="T161" s="754"/>
      <c r="U161" s="754"/>
      <c r="V161" s="754"/>
      <c r="W161" s="754"/>
      <c r="X161" s="754"/>
      <c r="Y161" s="754"/>
      <c r="Z161" s="754"/>
    </row>
    <row r="162" spans="18:26" ht="15.75" customHeight="1">
      <c r="R162" s="754"/>
      <c r="S162" s="754"/>
      <c r="T162" s="754"/>
      <c r="U162" s="754"/>
      <c r="V162" s="754"/>
      <c r="W162" s="754"/>
      <c r="X162" s="754"/>
      <c r="Y162" s="754"/>
      <c r="Z162" s="754"/>
    </row>
    <row r="163" spans="18:26" ht="15.75" customHeight="1">
      <c r="R163" s="754"/>
      <c r="S163" s="754"/>
      <c r="T163" s="754"/>
      <c r="U163" s="754"/>
      <c r="V163" s="754"/>
      <c r="W163" s="754"/>
      <c r="X163" s="754"/>
      <c r="Y163" s="754"/>
      <c r="Z163" s="754"/>
    </row>
    <row r="164" spans="18:26" ht="15.75" customHeight="1">
      <c r="R164" s="754"/>
      <c r="S164" s="754"/>
      <c r="T164" s="754"/>
      <c r="U164" s="754"/>
      <c r="V164" s="754"/>
      <c r="W164" s="754"/>
      <c r="X164" s="754"/>
      <c r="Y164" s="754"/>
      <c r="Z164" s="754"/>
    </row>
    <row r="165" spans="18:26" ht="15.75" customHeight="1">
      <c r="R165" s="754"/>
      <c r="S165" s="754"/>
      <c r="T165" s="754"/>
      <c r="U165" s="754"/>
      <c r="V165" s="754"/>
      <c r="W165" s="754"/>
      <c r="X165" s="754"/>
      <c r="Y165" s="754"/>
      <c r="Z165" s="754"/>
    </row>
    <row r="166" spans="18:26" ht="15.75" customHeight="1">
      <c r="R166" s="754"/>
      <c r="S166" s="754"/>
      <c r="T166" s="754"/>
      <c r="U166" s="754"/>
      <c r="V166" s="754"/>
      <c r="W166" s="754"/>
      <c r="X166" s="754"/>
      <c r="Y166" s="754"/>
      <c r="Z166" s="754"/>
    </row>
    <row r="167" spans="18:26" ht="15.75" customHeight="1">
      <c r="R167" s="754"/>
      <c r="S167" s="754"/>
      <c r="T167" s="754"/>
      <c r="U167" s="754"/>
      <c r="V167" s="754"/>
      <c r="W167" s="754"/>
      <c r="X167" s="754"/>
      <c r="Y167" s="754"/>
      <c r="Z167" s="754"/>
    </row>
    <row r="168" spans="18:26" ht="15.75" customHeight="1">
      <c r="R168" s="754"/>
      <c r="S168" s="754"/>
      <c r="T168" s="754"/>
      <c r="U168" s="754"/>
      <c r="V168" s="754"/>
      <c r="W168" s="754"/>
      <c r="X168" s="754"/>
      <c r="Y168" s="754"/>
      <c r="Z168" s="754"/>
    </row>
    <row r="169" spans="18:26" ht="15.75" customHeight="1">
      <c r="R169" s="754"/>
      <c r="S169" s="754"/>
      <c r="T169" s="754"/>
      <c r="U169" s="754"/>
      <c r="V169" s="754"/>
      <c r="W169" s="754"/>
      <c r="X169" s="754"/>
      <c r="Y169" s="754"/>
      <c r="Z169" s="754"/>
    </row>
    <row r="170" spans="18:26" ht="15.75" customHeight="1">
      <c r="R170" s="754"/>
      <c r="S170" s="754"/>
      <c r="T170" s="754"/>
      <c r="U170" s="754"/>
      <c r="V170" s="754"/>
      <c r="W170" s="754"/>
      <c r="X170" s="754"/>
      <c r="Y170" s="754"/>
      <c r="Z170" s="754"/>
    </row>
    <row r="171" spans="18:26" ht="15.75" customHeight="1">
      <c r="R171" s="754"/>
      <c r="S171" s="754"/>
      <c r="T171" s="754"/>
      <c r="U171" s="754"/>
      <c r="V171" s="754"/>
      <c r="W171" s="754"/>
      <c r="X171" s="754"/>
      <c r="Y171" s="754"/>
      <c r="Z171" s="754"/>
    </row>
    <row r="172" spans="18:26" ht="15.75" customHeight="1">
      <c r="R172" s="754"/>
      <c r="S172" s="754"/>
      <c r="T172" s="754"/>
      <c r="U172" s="754"/>
      <c r="V172" s="754"/>
      <c r="W172" s="754"/>
      <c r="X172" s="754"/>
      <c r="Y172" s="754"/>
      <c r="Z172" s="754"/>
    </row>
    <row r="173" spans="18:26" ht="15.75" customHeight="1">
      <c r="R173" s="754"/>
      <c r="S173" s="754"/>
      <c r="T173" s="754"/>
      <c r="U173" s="754"/>
      <c r="V173" s="754"/>
      <c r="W173" s="754"/>
      <c r="X173" s="754"/>
      <c r="Y173" s="754"/>
      <c r="Z173" s="754"/>
    </row>
    <row r="174" spans="18:26" ht="15.75" customHeight="1">
      <c r="R174" s="754"/>
      <c r="S174" s="754"/>
      <c r="T174" s="754"/>
      <c r="U174" s="754"/>
      <c r="V174" s="754"/>
      <c r="W174" s="754"/>
      <c r="X174" s="754"/>
      <c r="Y174" s="754"/>
      <c r="Z174" s="754"/>
    </row>
    <row r="175" spans="18:26" ht="15.75" customHeight="1">
      <c r="R175" s="754"/>
      <c r="S175" s="754"/>
      <c r="T175" s="754"/>
      <c r="U175" s="754"/>
      <c r="V175" s="754"/>
      <c r="W175" s="754"/>
      <c r="X175" s="754"/>
      <c r="Y175" s="754"/>
      <c r="Z175" s="754"/>
    </row>
    <row r="176" spans="18:26" ht="15.75" customHeight="1">
      <c r="R176" s="754"/>
      <c r="S176" s="754"/>
      <c r="T176" s="754"/>
      <c r="U176" s="754"/>
      <c r="V176" s="754"/>
      <c r="W176" s="754"/>
      <c r="X176" s="754"/>
      <c r="Y176" s="754"/>
      <c r="Z176" s="754"/>
    </row>
    <row r="177" spans="18:26" ht="15.75" customHeight="1">
      <c r="R177" s="754"/>
      <c r="S177" s="754"/>
      <c r="T177" s="754"/>
      <c r="U177" s="754"/>
      <c r="V177" s="754"/>
      <c r="W177" s="754"/>
      <c r="X177" s="754"/>
      <c r="Y177" s="754"/>
      <c r="Z177" s="754"/>
    </row>
    <row r="178" spans="18:26" ht="15.75" customHeight="1">
      <c r="R178" s="754"/>
      <c r="S178" s="754"/>
      <c r="T178" s="754"/>
      <c r="U178" s="754"/>
      <c r="V178" s="754"/>
      <c r="W178" s="754"/>
      <c r="X178" s="754"/>
      <c r="Y178" s="754"/>
      <c r="Z178" s="754"/>
    </row>
    <row r="179" spans="18:26" ht="15.75" customHeight="1">
      <c r="R179" s="754"/>
      <c r="S179" s="754"/>
      <c r="T179" s="754"/>
      <c r="U179" s="754"/>
      <c r="V179" s="754"/>
      <c r="W179" s="754"/>
      <c r="X179" s="754"/>
      <c r="Y179" s="754"/>
      <c r="Z179" s="754"/>
    </row>
    <row r="180" spans="18:26" ht="15.75" customHeight="1">
      <c r="R180" s="754"/>
      <c r="S180" s="754"/>
      <c r="T180" s="754"/>
      <c r="U180" s="754"/>
      <c r="V180" s="754"/>
      <c r="W180" s="754"/>
      <c r="X180" s="754"/>
      <c r="Y180" s="754"/>
      <c r="Z180" s="754"/>
    </row>
    <row r="181" spans="18:26" ht="15.75" customHeight="1">
      <c r="R181" s="754"/>
      <c r="S181" s="754"/>
      <c r="T181" s="754"/>
      <c r="U181" s="754"/>
      <c r="V181" s="754"/>
      <c r="W181" s="754"/>
      <c r="X181" s="754"/>
      <c r="Y181" s="754"/>
      <c r="Z181" s="754"/>
    </row>
    <row r="182" spans="18:26" ht="15.75" customHeight="1">
      <c r="R182" s="754"/>
      <c r="S182" s="754"/>
      <c r="T182" s="754"/>
      <c r="U182" s="754"/>
      <c r="V182" s="754"/>
      <c r="W182" s="754"/>
      <c r="X182" s="754"/>
      <c r="Y182" s="754"/>
      <c r="Z182" s="754"/>
    </row>
    <row r="183" spans="18:26" ht="15.75" customHeight="1">
      <c r="R183" s="754"/>
      <c r="S183" s="754"/>
      <c r="T183" s="754"/>
      <c r="U183" s="754"/>
      <c r="V183" s="754"/>
      <c r="W183" s="754"/>
      <c r="X183" s="754"/>
      <c r="Y183" s="754"/>
      <c r="Z183" s="754"/>
    </row>
    <row r="184" spans="18:26" ht="15.75" customHeight="1">
      <c r="R184" s="754"/>
      <c r="S184" s="754"/>
      <c r="T184" s="754"/>
      <c r="U184" s="754"/>
      <c r="V184" s="754"/>
      <c r="W184" s="754"/>
      <c r="X184" s="754"/>
      <c r="Y184" s="754"/>
      <c r="Z184" s="754"/>
    </row>
    <row r="185" spans="18:26" ht="15.75" customHeight="1">
      <c r="R185" s="754"/>
      <c r="S185" s="754"/>
      <c r="T185" s="754"/>
      <c r="U185" s="754"/>
      <c r="V185" s="754"/>
      <c r="W185" s="754"/>
      <c r="X185" s="754"/>
      <c r="Y185" s="754"/>
      <c r="Z185" s="754"/>
    </row>
    <row r="186" spans="18:26" ht="15.75" customHeight="1">
      <c r="R186" s="754"/>
      <c r="S186" s="754"/>
      <c r="T186" s="754"/>
      <c r="U186" s="754"/>
      <c r="V186" s="754"/>
      <c r="W186" s="754"/>
      <c r="X186" s="754"/>
      <c r="Y186" s="754"/>
      <c r="Z186" s="754"/>
    </row>
    <row r="187" spans="18:26" ht="15.75" customHeight="1">
      <c r="R187" s="754"/>
      <c r="S187" s="754"/>
      <c r="T187" s="754"/>
      <c r="U187" s="754"/>
      <c r="V187" s="754"/>
      <c r="W187" s="754"/>
      <c r="X187" s="754"/>
      <c r="Y187" s="754"/>
      <c r="Z187" s="754"/>
    </row>
    <row r="188" spans="18:26" ht="15.75" customHeight="1">
      <c r="R188" s="754"/>
      <c r="S188" s="754"/>
      <c r="T188" s="754"/>
      <c r="U188" s="754"/>
      <c r="V188" s="754"/>
      <c r="W188" s="754"/>
      <c r="X188" s="754"/>
      <c r="Y188" s="754"/>
      <c r="Z188" s="754"/>
    </row>
    <row r="189" spans="18:26" ht="15.75" customHeight="1">
      <c r="R189" s="754"/>
      <c r="S189" s="754"/>
      <c r="T189" s="754"/>
      <c r="U189" s="754"/>
      <c r="V189" s="754"/>
      <c r="W189" s="754"/>
      <c r="X189" s="754"/>
      <c r="Y189" s="754"/>
      <c r="Z189" s="754"/>
    </row>
    <row r="190" spans="18:26" ht="15.75" customHeight="1">
      <c r="R190" s="754"/>
      <c r="S190" s="754"/>
      <c r="T190" s="754"/>
      <c r="U190" s="754"/>
      <c r="V190" s="754"/>
      <c r="W190" s="754"/>
      <c r="X190" s="754"/>
      <c r="Y190" s="754"/>
      <c r="Z190" s="754"/>
    </row>
    <row r="191" spans="18:26" ht="15.75" customHeight="1">
      <c r="R191" s="754"/>
      <c r="S191" s="754"/>
      <c r="T191" s="754"/>
      <c r="U191" s="754"/>
      <c r="V191" s="754"/>
      <c r="W191" s="754"/>
      <c r="X191" s="754"/>
      <c r="Y191" s="754"/>
      <c r="Z191" s="754"/>
    </row>
    <row r="192" spans="18:26" ht="15.75" customHeight="1">
      <c r="R192" s="754"/>
      <c r="S192" s="754"/>
      <c r="T192" s="754"/>
      <c r="U192" s="754"/>
      <c r="V192" s="754"/>
      <c r="W192" s="754"/>
      <c r="X192" s="754"/>
      <c r="Y192" s="754"/>
      <c r="Z192" s="754"/>
    </row>
    <row r="193" spans="18:26" ht="15.75" customHeight="1">
      <c r="R193" s="754"/>
      <c r="S193" s="754"/>
      <c r="T193" s="754"/>
      <c r="U193" s="754"/>
      <c r="V193" s="754"/>
      <c r="W193" s="754"/>
      <c r="X193" s="754"/>
      <c r="Y193" s="754"/>
      <c r="Z193" s="754"/>
    </row>
    <row r="194" spans="18:26" ht="15.75" customHeight="1">
      <c r="R194" s="754"/>
      <c r="S194" s="754"/>
      <c r="T194" s="754"/>
      <c r="U194" s="754"/>
      <c r="V194" s="754"/>
      <c r="W194" s="754"/>
      <c r="X194" s="754"/>
      <c r="Y194" s="754"/>
      <c r="Z194" s="754"/>
    </row>
    <row r="195" spans="18:26" ht="15.75" customHeight="1">
      <c r="R195" s="754"/>
      <c r="S195" s="754"/>
      <c r="T195" s="754"/>
      <c r="U195" s="754"/>
      <c r="V195" s="754"/>
      <c r="W195" s="754"/>
      <c r="X195" s="754"/>
      <c r="Y195" s="754"/>
      <c r="Z195" s="754"/>
    </row>
    <row r="196" spans="18:26" ht="15.75" customHeight="1">
      <c r="R196" s="754"/>
      <c r="S196" s="754"/>
      <c r="T196" s="754"/>
      <c r="U196" s="754"/>
      <c r="V196" s="754"/>
      <c r="W196" s="754"/>
      <c r="X196" s="754"/>
      <c r="Y196" s="754"/>
      <c r="Z196" s="754"/>
    </row>
    <row r="197" spans="18:26" ht="15.75" customHeight="1">
      <c r="R197" s="754"/>
      <c r="S197" s="754"/>
      <c r="T197" s="754"/>
      <c r="U197" s="754"/>
      <c r="V197" s="754"/>
      <c r="W197" s="754"/>
      <c r="X197" s="754"/>
      <c r="Y197" s="754"/>
      <c r="Z197" s="754"/>
    </row>
    <row r="198" spans="18:26" ht="15.75" customHeight="1">
      <c r="R198" s="754"/>
      <c r="S198" s="754"/>
      <c r="T198" s="754"/>
      <c r="U198" s="754"/>
      <c r="V198" s="754"/>
      <c r="W198" s="754"/>
      <c r="X198" s="754"/>
      <c r="Y198" s="754"/>
      <c r="Z198" s="754"/>
    </row>
    <row r="199" spans="18:26" ht="15.75" customHeight="1">
      <c r="R199" s="754"/>
      <c r="S199" s="754"/>
      <c r="T199" s="754"/>
      <c r="U199" s="754"/>
      <c r="V199" s="754"/>
      <c r="W199" s="754"/>
      <c r="X199" s="754"/>
      <c r="Y199" s="754"/>
      <c r="Z199" s="754"/>
    </row>
    <row r="200" spans="18:26" ht="15.75" customHeight="1">
      <c r="R200" s="754"/>
      <c r="S200" s="754"/>
      <c r="T200" s="754"/>
      <c r="U200" s="754"/>
      <c r="V200" s="754"/>
      <c r="W200" s="754"/>
      <c r="X200" s="754"/>
      <c r="Y200" s="754"/>
      <c r="Z200" s="754"/>
    </row>
    <row r="201" spans="18:26" ht="15.75" customHeight="1">
      <c r="R201" s="754"/>
      <c r="S201" s="754"/>
      <c r="T201" s="754"/>
      <c r="U201" s="754"/>
      <c r="V201" s="754"/>
      <c r="W201" s="754"/>
      <c r="X201" s="754"/>
      <c r="Y201" s="754"/>
      <c r="Z201" s="754"/>
    </row>
    <row r="202" spans="18:26" ht="15.75" customHeight="1">
      <c r="R202" s="754"/>
      <c r="S202" s="754"/>
      <c r="T202" s="754"/>
      <c r="U202" s="754"/>
      <c r="V202" s="754"/>
      <c r="W202" s="754"/>
      <c r="X202" s="754"/>
      <c r="Y202" s="754"/>
      <c r="Z202" s="754"/>
    </row>
    <row r="203" spans="18:26" ht="15.75" customHeight="1">
      <c r="R203" s="754"/>
      <c r="S203" s="754"/>
      <c r="T203" s="754"/>
      <c r="U203" s="754"/>
      <c r="V203" s="754"/>
      <c r="W203" s="754"/>
      <c r="X203" s="754"/>
      <c r="Y203" s="754"/>
      <c r="Z203" s="754"/>
    </row>
    <row r="204" spans="18:26" ht="15.75" customHeight="1">
      <c r="R204" s="754"/>
      <c r="S204" s="754"/>
      <c r="T204" s="754"/>
      <c r="U204" s="754"/>
      <c r="V204" s="754"/>
      <c r="W204" s="754"/>
      <c r="X204" s="754"/>
      <c r="Y204" s="754"/>
      <c r="Z204" s="754"/>
    </row>
    <row r="205" spans="18:26" ht="15.75" customHeight="1">
      <c r="R205" s="754"/>
      <c r="S205" s="754"/>
      <c r="T205" s="754"/>
      <c r="U205" s="754"/>
      <c r="V205" s="754"/>
      <c r="W205" s="754"/>
      <c r="X205" s="754"/>
      <c r="Y205" s="754"/>
      <c r="Z205" s="754"/>
    </row>
    <row r="206" spans="18:26" ht="15.75" customHeight="1">
      <c r="R206" s="754"/>
      <c r="S206" s="754"/>
      <c r="T206" s="754"/>
      <c r="U206" s="754"/>
      <c r="V206" s="754"/>
      <c r="W206" s="754"/>
      <c r="X206" s="754"/>
      <c r="Y206" s="754"/>
      <c r="Z206" s="754"/>
    </row>
    <row r="207" spans="18:26" ht="15.75" customHeight="1">
      <c r="R207" s="754"/>
      <c r="S207" s="754"/>
      <c r="T207" s="754"/>
      <c r="U207" s="754"/>
      <c r="V207" s="754"/>
      <c r="W207" s="754"/>
      <c r="X207" s="754"/>
      <c r="Y207" s="754"/>
      <c r="Z207" s="754"/>
    </row>
    <row r="208" spans="18:26" ht="15.75" customHeight="1">
      <c r="R208" s="754"/>
      <c r="S208" s="754"/>
      <c r="T208" s="754"/>
      <c r="U208" s="754"/>
      <c r="V208" s="754"/>
      <c r="W208" s="754"/>
      <c r="X208" s="754"/>
      <c r="Y208" s="754"/>
      <c r="Z208" s="754"/>
    </row>
    <row r="209" spans="18:26" ht="15.75" customHeight="1">
      <c r="R209" s="754"/>
      <c r="S209" s="754"/>
      <c r="T209" s="754"/>
      <c r="U209" s="754"/>
      <c r="V209" s="754"/>
      <c r="W209" s="754"/>
      <c r="X209" s="754"/>
      <c r="Y209" s="754"/>
      <c r="Z209" s="754"/>
    </row>
    <row r="210" spans="18:26" ht="15.75" customHeight="1">
      <c r="R210" s="754"/>
      <c r="S210" s="754"/>
      <c r="T210" s="754"/>
      <c r="U210" s="754"/>
      <c r="V210" s="754"/>
      <c r="W210" s="754"/>
      <c r="X210" s="754"/>
      <c r="Y210" s="754"/>
      <c r="Z210" s="754"/>
    </row>
    <row r="211" spans="18:26" ht="15.75" customHeight="1">
      <c r="R211" s="754"/>
      <c r="S211" s="754"/>
      <c r="T211" s="754"/>
      <c r="U211" s="754"/>
      <c r="V211" s="754"/>
      <c r="W211" s="754"/>
      <c r="X211" s="754"/>
      <c r="Y211" s="754"/>
      <c r="Z211" s="754"/>
    </row>
    <row r="212" spans="18:26" ht="15.75" customHeight="1">
      <c r="R212" s="754"/>
      <c r="S212" s="754"/>
      <c r="T212" s="754"/>
      <c r="U212" s="754"/>
      <c r="V212" s="754"/>
      <c r="W212" s="754"/>
      <c r="X212" s="754"/>
      <c r="Y212" s="754"/>
      <c r="Z212" s="754"/>
    </row>
    <row r="213" spans="18:26" ht="15.75" customHeight="1">
      <c r="R213" s="754"/>
      <c r="S213" s="754"/>
      <c r="T213" s="754"/>
      <c r="U213" s="754"/>
      <c r="V213" s="754"/>
      <c r="W213" s="754"/>
      <c r="X213" s="754"/>
      <c r="Y213" s="754"/>
      <c r="Z213" s="754"/>
    </row>
    <row r="214" spans="18:26" ht="15.75" customHeight="1">
      <c r="R214" s="754"/>
      <c r="S214" s="754"/>
      <c r="T214" s="754"/>
      <c r="U214" s="754"/>
      <c r="V214" s="754"/>
      <c r="W214" s="754"/>
      <c r="X214" s="754"/>
      <c r="Y214" s="754"/>
      <c r="Z214" s="754"/>
    </row>
    <row r="215" spans="18:26" ht="15.75" customHeight="1">
      <c r="R215" s="754"/>
      <c r="S215" s="754"/>
      <c r="T215" s="754"/>
      <c r="U215" s="754"/>
      <c r="V215" s="754"/>
      <c r="W215" s="754"/>
      <c r="X215" s="754"/>
      <c r="Y215" s="754"/>
      <c r="Z215" s="754"/>
    </row>
    <row r="216" spans="18:26" ht="15.75" customHeight="1">
      <c r="R216" s="754"/>
      <c r="S216" s="754"/>
      <c r="T216" s="754"/>
      <c r="U216" s="754"/>
      <c r="V216" s="754"/>
      <c r="W216" s="754"/>
      <c r="X216" s="754"/>
      <c r="Y216" s="754"/>
      <c r="Z216" s="754"/>
    </row>
    <row r="217" spans="18:26" ht="15.75" customHeight="1">
      <c r="R217" s="754"/>
      <c r="S217" s="754"/>
      <c r="T217" s="754"/>
      <c r="U217" s="754"/>
      <c r="V217" s="754"/>
      <c r="W217" s="754"/>
      <c r="X217" s="754"/>
      <c r="Y217" s="754"/>
      <c r="Z217" s="754"/>
    </row>
    <row r="218" spans="18:26" ht="15.75" customHeight="1">
      <c r="R218" s="754"/>
      <c r="S218" s="754"/>
      <c r="T218" s="754"/>
      <c r="U218" s="754"/>
      <c r="V218" s="754"/>
      <c r="W218" s="754"/>
      <c r="X218" s="754"/>
      <c r="Y218" s="754"/>
      <c r="Z218" s="754"/>
    </row>
    <row r="219" spans="18:26" ht="15.75" customHeight="1">
      <c r="R219" s="754"/>
      <c r="S219" s="754"/>
      <c r="T219" s="754"/>
      <c r="U219" s="754"/>
      <c r="V219" s="754"/>
      <c r="W219" s="754"/>
      <c r="X219" s="754"/>
      <c r="Y219" s="754"/>
      <c r="Z219" s="754"/>
    </row>
    <row r="220" spans="18:26" ht="15.75" customHeight="1">
      <c r="R220" s="754"/>
      <c r="S220" s="754"/>
      <c r="T220" s="754"/>
      <c r="U220" s="754"/>
      <c r="V220" s="754"/>
      <c r="W220" s="754"/>
      <c r="X220" s="754"/>
      <c r="Y220" s="754"/>
      <c r="Z220" s="754"/>
    </row>
    <row r="221" spans="18:26" ht="15.75" customHeight="1">
      <c r="R221" s="754"/>
      <c r="S221" s="754"/>
      <c r="T221" s="754"/>
      <c r="U221" s="754"/>
      <c r="V221" s="754"/>
      <c r="W221" s="754"/>
      <c r="X221" s="754"/>
      <c r="Y221" s="754"/>
      <c r="Z221" s="754"/>
    </row>
    <row r="222" spans="18:26" ht="15.75" customHeight="1">
      <c r="R222" s="754"/>
      <c r="S222" s="754"/>
      <c r="T222" s="754"/>
      <c r="U222" s="754"/>
      <c r="V222" s="754"/>
      <c r="W222" s="754"/>
      <c r="X222" s="754"/>
      <c r="Y222" s="754"/>
      <c r="Z222" s="754"/>
    </row>
    <row r="223" spans="18:26" ht="15.75" customHeight="1">
      <c r="R223" s="754"/>
      <c r="S223" s="754"/>
      <c r="T223" s="754"/>
      <c r="U223" s="754"/>
      <c r="V223" s="754"/>
      <c r="W223" s="754"/>
      <c r="X223" s="754"/>
      <c r="Y223" s="754"/>
      <c r="Z223" s="754"/>
    </row>
    <row r="224" spans="18:26" ht="15.75" customHeight="1">
      <c r="R224" s="754"/>
      <c r="S224" s="754"/>
      <c r="T224" s="754"/>
      <c r="U224" s="754"/>
      <c r="V224" s="754"/>
      <c r="W224" s="754"/>
      <c r="X224" s="754"/>
      <c r="Y224" s="754"/>
      <c r="Z224" s="754"/>
    </row>
    <row r="225" spans="18:26" ht="15.75" customHeight="1">
      <c r="R225" s="754"/>
      <c r="S225" s="754"/>
      <c r="T225" s="754"/>
      <c r="U225" s="754"/>
      <c r="V225" s="754"/>
      <c r="W225" s="754"/>
      <c r="X225" s="754"/>
      <c r="Y225" s="754"/>
      <c r="Z225" s="754"/>
    </row>
    <row r="226" spans="18:26" ht="15.75" customHeight="1">
      <c r="R226" s="754"/>
      <c r="S226" s="754"/>
      <c r="T226" s="754"/>
      <c r="U226" s="754"/>
      <c r="V226" s="754"/>
      <c r="W226" s="754"/>
      <c r="X226" s="754"/>
      <c r="Y226" s="754"/>
      <c r="Z226" s="754"/>
    </row>
    <row r="227" spans="18:26" ht="15.75" customHeight="1">
      <c r="R227" s="754"/>
      <c r="S227" s="754"/>
      <c r="T227" s="754"/>
      <c r="U227" s="754"/>
      <c r="V227" s="754"/>
      <c r="W227" s="754"/>
      <c r="X227" s="754"/>
      <c r="Y227" s="754"/>
      <c r="Z227" s="754"/>
    </row>
    <row r="228" spans="18:26" ht="15.75" customHeight="1">
      <c r="R228" s="754"/>
      <c r="S228" s="754"/>
      <c r="T228" s="754"/>
      <c r="U228" s="754"/>
      <c r="V228" s="754"/>
      <c r="W228" s="754"/>
      <c r="X228" s="754"/>
      <c r="Y228" s="754"/>
      <c r="Z228" s="754"/>
    </row>
    <row r="229" spans="18:26" ht="15.75" customHeight="1">
      <c r="R229" s="754"/>
      <c r="S229" s="754"/>
      <c r="T229" s="754"/>
      <c r="U229" s="754"/>
      <c r="V229" s="754"/>
      <c r="W229" s="754"/>
      <c r="X229" s="754"/>
      <c r="Y229" s="754"/>
      <c r="Z229" s="754"/>
    </row>
    <row r="230" spans="18:26" ht="15.75" customHeight="1">
      <c r="R230" s="754"/>
      <c r="S230" s="754"/>
      <c r="T230" s="754"/>
      <c r="U230" s="754"/>
      <c r="V230" s="754"/>
      <c r="W230" s="754"/>
      <c r="X230" s="754"/>
      <c r="Y230" s="754"/>
      <c r="Z230" s="754"/>
    </row>
    <row r="231" spans="18:26" ht="15.75" customHeight="1">
      <c r="R231" s="754"/>
      <c r="S231" s="754"/>
      <c r="T231" s="754"/>
      <c r="U231" s="754"/>
      <c r="V231" s="754"/>
      <c r="W231" s="754"/>
      <c r="X231" s="754"/>
      <c r="Y231" s="754"/>
      <c r="Z231" s="754"/>
    </row>
    <row r="232" spans="18:26" ht="15.75" customHeight="1">
      <c r="R232" s="754"/>
      <c r="S232" s="754"/>
      <c r="T232" s="754"/>
      <c r="U232" s="754"/>
      <c r="V232" s="754"/>
      <c r="W232" s="754"/>
      <c r="X232" s="754"/>
      <c r="Y232" s="754"/>
      <c r="Z232" s="754"/>
    </row>
    <row r="233" spans="18:26" ht="15.75" customHeight="1">
      <c r="R233" s="754"/>
      <c r="S233" s="754"/>
      <c r="T233" s="754"/>
      <c r="U233" s="754"/>
      <c r="V233" s="754"/>
      <c r="W233" s="754"/>
      <c r="X233" s="754"/>
      <c r="Y233" s="754"/>
      <c r="Z233" s="754"/>
    </row>
    <row r="234" spans="18:26" ht="15.75" customHeight="1">
      <c r="R234" s="754"/>
      <c r="S234" s="754"/>
      <c r="T234" s="754"/>
      <c r="U234" s="754"/>
      <c r="V234" s="754"/>
      <c r="W234" s="754"/>
      <c r="X234" s="754"/>
      <c r="Y234" s="754"/>
      <c r="Z234" s="754"/>
    </row>
    <row r="235" spans="18:26" ht="15.75" customHeight="1">
      <c r="R235" s="754"/>
      <c r="S235" s="754"/>
      <c r="T235" s="754"/>
      <c r="U235" s="754"/>
      <c r="V235" s="754"/>
      <c r="W235" s="754"/>
      <c r="X235" s="754"/>
      <c r="Y235" s="754"/>
      <c r="Z235" s="754"/>
    </row>
    <row r="236" spans="18:26" ht="15.75" customHeight="1">
      <c r="R236" s="754"/>
      <c r="S236" s="754"/>
      <c r="T236" s="754"/>
      <c r="U236" s="754"/>
      <c r="V236" s="754"/>
      <c r="W236" s="754"/>
      <c r="X236" s="754"/>
      <c r="Y236" s="754"/>
      <c r="Z236" s="754"/>
    </row>
    <row r="237" spans="18:26" ht="15.75" customHeight="1">
      <c r="R237" s="754"/>
      <c r="S237" s="754"/>
      <c r="T237" s="754"/>
      <c r="U237" s="754"/>
      <c r="V237" s="754"/>
      <c r="W237" s="754"/>
      <c r="X237" s="754"/>
      <c r="Y237" s="754"/>
      <c r="Z237" s="754"/>
    </row>
    <row r="238" spans="18:26" ht="15.75" customHeight="1">
      <c r="R238" s="754"/>
      <c r="S238" s="754"/>
      <c r="T238" s="754"/>
      <c r="U238" s="754"/>
      <c r="V238" s="754"/>
      <c r="W238" s="754"/>
      <c r="X238" s="754"/>
      <c r="Y238" s="754"/>
      <c r="Z238" s="754"/>
    </row>
    <row r="239" spans="18:26" ht="15.75" customHeight="1">
      <c r="R239" s="754"/>
      <c r="S239" s="754"/>
      <c r="T239" s="754"/>
      <c r="U239" s="754"/>
      <c r="V239" s="754"/>
      <c r="W239" s="754"/>
      <c r="X239" s="754"/>
      <c r="Y239" s="754"/>
      <c r="Z239" s="754"/>
    </row>
    <row r="240" spans="18:26" ht="15.75" customHeight="1">
      <c r="R240" s="754"/>
      <c r="S240" s="754"/>
      <c r="T240" s="754"/>
      <c r="U240" s="754"/>
      <c r="V240" s="754"/>
      <c r="W240" s="754"/>
      <c r="X240" s="754"/>
      <c r="Y240" s="754"/>
      <c r="Z240" s="754"/>
    </row>
    <row r="241" spans="18:26" ht="15.75" customHeight="1">
      <c r="R241" s="754"/>
      <c r="S241" s="754"/>
      <c r="T241" s="754"/>
      <c r="U241" s="754"/>
      <c r="V241" s="754"/>
      <c r="W241" s="754"/>
      <c r="X241" s="754"/>
      <c r="Y241" s="754"/>
      <c r="Z241" s="754"/>
    </row>
    <row r="242" spans="18:26" ht="15.75" customHeight="1">
      <c r="R242" s="754"/>
      <c r="S242" s="754"/>
      <c r="T242" s="754"/>
      <c r="U242" s="754"/>
      <c r="V242" s="754"/>
      <c r="W242" s="754"/>
      <c r="X242" s="754"/>
      <c r="Y242" s="754"/>
      <c r="Z242" s="754"/>
    </row>
    <row r="243" spans="18:26" ht="15.75" customHeight="1">
      <c r="R243" s="754"/>
      <c r="S243" s="754"/>
      <c r="T243" s="754"/>
      <c r="U243" s="754"/>
      <c r="V243" s="754"/>
      <c r="W243" s="754"/>
      <c r="X243" s="754"/>
      <c r="Y243" s="754"/>
      <c r="Z243" s="754"/>
    </row>
    <row r="244" spans="18:26" ht="15.75" customHeight="1">
      <c r="R244" s="754"/>
      <c r="S244" s="754"/>
      <c r="T244" s="754"/>
      <c r="U244" s="754"/>
      <c r="V244" s="754"/>
      <c r="W244" s="754"/>
      <c r="X244" s="754"/>
      <c r="Y244" s="754"/>
      <c r="Z244" s="754"/>
    </row>
    <row r="245" spans="18:26" ht="15.75" customHeight="1">
      <c r="R245" s="754"/>
      <c r="S245" s="754"/>
      <c r="T245" s="754"/>
      <c r="U245" s="754"/>
      <c r="V245" s="754"/>
      <c r="W245" s="754"/>
      <c r="X245" s="754"/>
      <c r="Y245" s="754"/>
      <c r="Z245" s="754"/>
    </row>
    <row r="246" spans="18:26" ht="15.75" customHeight="1">
      <c r="R246" s="754"/>
      <c r="S246" s="754"/>
      <c r="T246" s="754"/>
      <c r="U246" s="754"/>
      <c r="V246" s="754"/>
      <c r="W246" s="754"/>
      <c r="X246" s="754"/>
      <c r="Y246" s="754"/>
      <c r="Z246" s="754"/>
    </row>
    <row r="247" spans="18:26" ht="15.75" customHeight="1">
      <c r="R247" s="754"/>
      <c r="S247" s="754"/>
      <c r="T247" s="754"/>
      <c r="U247" s="754"/>
      <c r="V247" s="754"/>
      <c r="W247" s="754"/>
      <c r="X247" s="754"/>
      <c r="Y247" s="754"/>
      <c r="Z247" s="754"/>
    </row>
    <row r="248" spans="18:26" ht="15.75" customHeight="1">
      <c r="R248" s="754"/>
      <c r="S248" s="754"/>
      <c r="T248" s="754"/>
      <c r="U248" s="754"/>
      <c r="V248" s="754"/>
      <c r="W248" s="754"/>
      <c r="X248" s="754"/>
      <c r="Y248" s="754"/>
      <c r="Z248" s="754"/>
    </row>
    <row r="249" spans="18:26" ht="15.75" customHeight="1">
      <c r="R249" s="754"/>
      <c r="S249" s="754"/>
      <c r="T249" s="754"/>
      <c r="U249" s="754"/>
      <c r="V249" s="754"/>
      <c r="W249" s="754"/>
      <c r="X249" s="754"/>
      <c r="Y249" s="754"/>
      <c r="Z249" s="754"/>
    </row>
    <row r="250" spans="18:26" ht="15.75" customHeight="1">
      <c r="R250" s="754"/>
      <c r="S250" s="754"/>
      <c r="T250" s="754"/>
      <c r="U250" s="754"/>
      <c r="V250" s="754"/>
      <c r="W250" s="754"/>
      <c r="X250" s="754"/>
      <c r="Y250" s="754"/>
      <c r="Z250" s="754"/>
    </row>
    <row r="251" spans="18:26" ht="15.75" customHeight="1">
      <c r="R251" s="754"/>
      <c r="S251" s="754"/>
      <c r="T251" s="754"/>
      <c r="U251" s="754"/>
      <c r="V251" s="754"/>
      <c r="W251" s="754"/>
      <c r="X251" s="754"/>
      <c r="Y251" s="754"/>
      <c r="Z251" s="754"/>
    </row>
    <row r="252" spans="18:26" ht="15.75" customHeight="1">
      <c r="R252" s="754"/>
      <c r="S252" s="754"/>
      <c r="T252" s="754"/>
      <c r="U252" s="754"/>
      <c r="V252" s="754"/>
      <c r="W252" s="754"/>
      <c r="X252" s="754"/>
      <c r="Y252" s="754"/>
      <c r="Z252" s="754"/>
    </row>
    <row r="253" spans="18:26" ht="15.75" customHeight="1">
      <c r="R253" s="754"/>
      <c r="S253" s="754"/>
      <c r="T253" s="754"/>
      <c r="U253" s="754"/>
      <c r="V253" s="754"/>
      <c r="W253" s="754"/>
      <c r="X253" s="754"/>
      <c r="Y253" s="754"/>
      <c r="Z253" s="754"/>
    </row>
    <row r="254" spans="18:26" ht="15.75" customHeight="1">
      <c r="R254" s="754"/>
      <c r="S254" s="754"/>
      <c r="T254" s="754"/>
      <c r="U254" s="754"/>
      <c r="V254" s="754"/>
      <c r="W254" s="754"/>
      <c r="X254" s="754"/>
      <c r="Y254" s="754"/>
      <c r="Z254" s="754"/>
    </row>
    <row r="255" spans="18:26" ht="15.75" customHeight="1">
      <c r="R255" s="754"/>
      <c r="S255" s="754"/>
      <c r="T255" s="754"/>
      <c r="U255" s="754"/>
      <c r="V255" s="754"/>
      <c r="W255" s="754"/>
      <c r="X255" s="754"/>
      <c r="Y255" s="754"/>
      <c r="Z255" s="754"/>
    </row>
    <row r="256" spans="18:26" ht="15.75" customHeight="1">
      <c r="R256" s="754"/>
      <c r="S256" s="754"/>
      <c r="T256" s="754"/>
      <c r="U256" s="754"/>
      <c r="V256" s="754"/>
      <c r="W256" s="754"/>
      <c r="X256" s="754"/>
      <c r="Y256" s="754"/>
      <c r="Z256" s="754"/>
    </row>
    <row r="257" spans="18:26" ht="15.75" customHeight="1">
      <c r="R257" s="754"/>
      <c r="S257" s="754"/>
      <c r="T257" s="754"/>
      <c r="U257" s="754"/>
      <c r="V257" s="754"/>
      <c r="W257" s="754"/>
      <c r="X257" s="754"/>
      <c r="Y257" s="754"/>
      <c r="Z257" s="754"/>
    </row>
    <row r="258" spans="18:26" ht="15.75" customHeight="1">
      <c r="R258" s="754"/>
      <c r="S258" s="754"/>
      <c r="T258" s="754"/>
      <c r="U258" s="754"/>
      <c r="V258" s="754"/>
      <c r="W258" s="754"/>
      <c r="X258" s="754"/>
      <c r="Y258" s="754"/>
      <c r="Z258" s="754"/>
    </row>
    <row r="259" spans="18:26" ht="15.75" customHeight="1">
      <c r="R259" s="754"/>
      <c r="S259" s="754"/>
      <c r="T259" s="754"/>
      <c r="U259" s="754"/>
      <c r="V259" s="754"/>
      <c r="W259" s="754"/>
      <c r="X259" s="754"/>
      <c r="Y259" s="754"/>
      <c r="Z259" s="754"/>
    </row>
    <row r="260" spans="18:26" ht="15.75" customHeight="1">
      <c r="R260" s="754"/>
      <c r="S260" s="754"/>
      <c r="T260" s="754"/>
      <c r="U260" s="754"/>
      <c r="V260" s="754"/>
      <c r="W260" s="754"/>
      <c r="X260" s="754"/>
      <c r="Y260" s="754"/>
      <c r="Z260" s="754"/>
    </row>
    <row r="261" spans="18:26" ht="15.75" customHeight="1">
      <c r="R261" s="754"/>
      <c r="S261" s="754"/>
      <c r="T261" s="754"/>
      <c r="U261" s="754"/>
      <c r="V261" s="754"/>
      <c r="W261" s="754"/>
      <c r="X261" s="754"/>
      <c r="Y261" s="754"/>
      <c r="Z261" s="754"/>
    </row>
    <row r="262" spans="18:26" ht="15.75" customHeight="1">
      <c r="R262" s="754"/>
      <c r="S262" s="754"/>
      <c r="T262" s="754"/>
      <c r="U262" s="754"/>
      <c r="V262" s="754"/>
      <c r="W262" s="754"/>
      <c r="X262" s="754"/>
      <c r="Y262" s="754"/>
      <c r="Z262" s="754"/>
    </row>
    <row r="263" spans="18:26" ht="15.75" customHeight="1">
      <c r="R263" s="754"/>
      <c r="S263" s="754"/>
      <c r="T263" s="754"/>
      <c r="U263" s="754"/>
      <c r="V263" s="754"/>
      <c r="W263" s="754"/>
      <c r="X263" s="754"/>
      <c r="Y263" s="754"/>
      <c r="Z263" s="754"/>
    </row>
    <row r="264" spans="18:26" ht="15.75" customHeight="1">
      <c r="R264" s="754"/>
      <c r="S264" s="754"/>
      <c r="T264" s="754"/>
      <c r="U264" s="754"/>
      <c r="V264" s="754"/>
      <c r="W264" s="754"/>
      <c r="X264" s="754"/>
      <c r="Y264" s="754"/>
      <c r="Z264" s="754"/>
    </row>
    <row r="265" spans="18:26" ht="15.75" customHeight="1">
      <c r="R265" s="754"/>
      <c r="S265" s="754"/>
      <c r="T265" s="754"/>
      <c r="U265" s="754"/>
      <c r="V265" s="754"/>
      <c r="W265" s="754"/>
      <c r="X265" s="754"/>
      <c r="Y265" s="754"/>
      <c r="Z265" s="754"/>
    </row>
    <row r="266" spans="18:26" ht="15.75" customHeight="1">
      <c r="R266" s="754"/>
      <c r="S266" s="754"/>
      <c r="T266" s="754"/>
      <c r="U266" s="754"/>
      <c r="V266" s="754"/>
      <c r="W266" s="754"/>
      <c r="X266" s="754"/>
      <c r="Y266" s="754"/>
      <c r="Z266" s="754"/>
    </row>
    <row r="267" spans="18:26" ht="15.75" customHeight="1">
      <c r="R267" s="754"/>
      <c r="S267" s="754"/>
      <c r="T267" s="754"/>
      <c r="U267" s="754"/>
      <c r="V267" s="754"/>
      <c r="W267" s="754"/>
      <c r="X267" s="754"/>
      <c r="Y267" s="754"/>
      <c r="Z267" s="754"/>
    </row>
    <row r="268" spans="18:26" ht="15.75" customHeight="1">
      <c r="R268" s="754"/>
      <c r="S268" s="754"/>
      <c r="T268" s="754"/>
      <c r="U268" s="754"/>
      <c r="V268" s="754"/>
      <c r="W268" s="754"/>
      <c r="X268" s="754"/>
      <c r="Y268" s="754"/>
      <c r="Z268" s="754"/>
    </row>
    <row r="269" spans="18:26" ht="15.75" customHeight="1">
      <c r="R269" s="754"/>
      <c r="S269" s="754"/>
      <c r="T269" s="754"/>
      <c r="U269" s="754"/>
      <c r="V269" s="754"/>
      <c r="W269" s="754"/>
      <c r="X269" s="754"/>
      <c r="Y269" s="754"/>
      <c r="Z269" s="754"/>
    </row>
    <row r="270" spans="18:26" ht="15.75" customHeight="1">
      <c r="R270" s="754"/>
      <c r="S270" s="754"/>
      <c r="T270" s="754"/>
      <c r="U270" s="754"/>
      <c r="V270" s="754"/>
      <c r="W270" s="754"/>
      <c r="X270" s="754"/>
      <c r="Y270" s="754"/>
      <c r="Z270" s="754"/>
    </row>
    <row r="271" spans="18:26" ht="15.75" customHeight="1">
      <c r="R271" s="754"/>
      <c r="S271" s="754"/>
      <c r="T271" s="754"/>
      <c r="U271" s="754"/>
      <c r="V271" s="754"/>
      <c r="W271" s="754"/>
      <c r="X271" s="754"/>
      <c r="Y271" s="754"/>
      <c r="Z271" s="754"/>
    </row>
    <row r="272" spans="18:26" ht="15.75" customHeight="1">
      <c r="R272" s="754"/>
      <c r="S272" s="754"/>
      <c r="T272" s="754"/>
      <c r="U272" s="754"/>
      <c r="V272" s="754"/>
      <c r="W272" s="754"/>
      <c r="X272" s="754"/>
      <c r="Y272" s="754"/>
      <c r="Z272" s="754"/>
    </row>
    <row r="273" spans="18:26" ht="15.75" customHeight="1">
      <c r="R273" s="754"/>
      <c r="S273" s="754"/>
      <c r="T273" s="754"/>
      <c r="U273" s="754"/>
      <c r="V273" s="754"/>
      <c r="W273" s="754"/>
      <c r="X273" s="754"/>
      <c r="Y273" s="754"/>
      <c r="Z273" s="754"/>
    </row>
    <row r="274" spans="18:26" ht="15.75" customHeight="1">
      <c r="R274" s="754"/>
      <c r="S274" s="754"/>
      <c r="T274" s="754"/>
      <c r="U274" s="754"/>
      <c r="V274" s="754"/>
      <c r="W274" s="754"/>
      <c r="X274" s="754"/>
      <c r="Y274" s="754"/>
      <c r="Z274" s="754"/>
    </row>
    <row r="275" spans="18:26" ht="15.75" customHeight="1">
      <c r="R275" s="754"/>
      <c r="S275" s="754"/>
      <c r="T275" s="754"/>
      <c r="U275" s="754"/>
      <c r="V275" s="754"/>
      <c r="W275" s="754"/>
      <c r="X275" s="754"/>
      <c r="Y275" s="754"/>
      <c r="Z275" s="754"/>
    </row>
    <row r="276" spans="18:26" ht="15.75" customHeight="1">
      <c r="R276" s="754"/>
      <c r="S276" s="754"/>
      <c r="T276" s="754"/>
      <c r="U276" s="754"/>
      <c r="V276" s="754"/>
      <c r="W276" s="754"/>
      <c r="X276" s="754"/>
      <c r="Y276" s="754"/>
      <c r="Z276" s="754"/>
    </row>
    <row r="277" spans="18:26" ht="15.75" customHeight="1">
      <c r="R277" s="754"/>
      <c r="S277" s="754"/>
      <c r="T277" s="754"/>
      <c r="U277" s="754"/>
      <c r="V277" s="754"/>
      <c r="W277" s="754"/>
      <c r="X277" s="754"/>
      <c r="Y277" s="754"/>
      <c r="Z277" s="754"/>
    </row>
    <row r="278" spans="18:26" ht="15.75" customHeight="1">
      <c r="R278" s="754"/>
      <c r="S278" s="754"/>
      <c r="T278" s="754"/>
      <c r="U278" s="754"/>
      <c r="V278" s="754"/>
      <c r="W278" s="754"/>
      <c r="X278" s="754"/>
      <c r="Y278" s="754"/>
      <c r="Z278" s="754"/>
    </row>
    <row r="279" spans="18:26" ht="15.75" customHeight="1">
      <c r="R279" s="754"/>
      <c r="S279" s="754"/>
      <c r="T279" s="754"/>
      <c r="U279" s="754"/>
      <c r="V279" s="754"/>
      <c r="W279" s="754"/>
      <c r="X279" s="754"/>
      <c r="Y279" s="754"/>
      <c r="Z279" s="754"/>
    </row>
    <row r="280" spans="18:26" ht="15.75" customHeight="1">
      <c r="R280" s="754"/>
      <c r="S280" s="754"/>
      <c r="T280" s="754"/>
      <c r="U280" s="754"/>
      <c r="V280" s="754"/>
      <c r="W280" s="754"/>
      <c r="X280" s="754"/>
      <c r="Y280" s="754"/>
      <c r="Z280" s="754"/>
    </row>
    <row r="281" spans="18:26" ht="15.75" customHeight="1">
      <c r="R281" s="754"/>
      <c r="S281" s="754"/>
      <c r="T281" s="754"/>
      <c r="U281" s="754"/>
      <c r="V281" s="754"/>
      <c r="W281" s="754"/>
      <c r="X281" s="754"/>
      <c r="Y281" s="754"/>
      <c r="Z281" s="754"/>
    </row>
    <row r="282" spans="18:26" ht="15.75" customHeight="1">
      <c r="R282" s="754"/>
      <c r="S282" s="754"/>
      <c r="T282" s="754"/>
      <c r="U282" s="754"/>
      <c r="V282" s="754"/>
      <c r="W282" s="754"/>
      <c r="X282" s="754"/>
      <c r="Y282" s="754"/>
      <c r="Z282" s="754"/>
    </row>
    <row r="283" spans="18:26" ht="15.75" customHeight="1">
      <c r="R283" s="754"/>
      <c r="S283" s="754"/>
      <c r="T283" s="754"/>
      <c r="U283" s="754"/>
      <c r="V283" s="754"/>
      <c r="W283" s="754"/>
      <c r="X283" s="754"/>
      <c r="Y283" s="754"/>
      <c r="Z283" s="754"/>
    </row>
    <row r="284" spans="18:26" ht="15.75" customHeight="1">
      <c r="R284" s="754"/>
      <c r="S284" s="754"/>
      <c r="T284" s="754"/>
      <c r="U284" s="754"/>
      <c r="V284" s="754"/>
      <c r="W284" s="754"/>
      <c r="X284" s="754"/>
      <c r="Y284" s="754"/>
      <c r="Z284" s="754"/>
    </row>
    <row r="285" spans="18:26" ht="15.75" customHeight="1">
      <c r="R285" s="754"/>
      <c r="S285" s="754"/>
      <c r="T285" s="754"/>
      <c r="U285" s="754"/>
      <c r="V285" s="754"/>
      <c r="W285" s="754"/>
      <c r="X285" s="754"/>
      <c r="Y285" s="754"/>
      <c r="Z285" s="754"/>
    </row>
    <row r="286" spans="18:26" ht="15.75" customHeight="1">
      <c r="R286" s="754"/>
      <c r="S286" s="754"/>
      <c r="T286" s="754"/>
      <c r="U286" s="754"/>
      <c r="V286" s="754"/>
      <c r="W286" s="754"/>
      <c r="X286" s="754"/>
      <c r="Y286" s="754"/>
      <c r="Z286" s="754"/>
    </row>
    <row r="287" spans="18:26" ht="15.75" customHeight="1"/>
    <row r="288" spans="18: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86">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activeCell="N61" sqref="N61:Q61"/>
      <selection pane="bottomLeft" activeCell="N61" sqref="N61:Q61"/>
    </sheetView>
  </sheetViews>
  <sheetFormatPr baseColWidth="10" defaultColWidth="12.625" defaultRowHeight="15" customHeight="1"/>
  <cols>
    <col min="1" max="1" width="4.875" customWidth="1"/>
    <col min="2" max="2" width="13.875" customWidth="1"/>
    <col min="3" max="3" width="16.5" customWidth="1"/>
    <col min="4" max="4" width="7.75" customWidth="1"/>
    <col min="5" max="5" width="32.125" customWidth="1"/>
    <col min="6" max="6" width="8.125" customWidth="1"/>
    <col min="7" max="7" width="31.625" customWidth="1"/>
    <col min="8" max="8" width="13.75" customWidth="1"/>
    <col min="9" max="9" width="13.375" customWidth="1"/>
    <col min="10" max="10" width="26" customWidth="1"/>
    <col min="11" max="11" width="7.375" style="131" customWidth="1"/>
    <col min="12" max="12" width="53.125" customWidth="1"/>
    <col min="13" max="13" width="8.25" style="131" customWidth="1"/>
    <col min="14" max="14" width="53.125" customWidth="1"/>
    <col min="15" max="15" width="22.5" style="131" customWidth="1"/>
    <col min="16" max="16" width="53.125" customWidth="1"/>
    <col min="17" max="19" width="11.25" customWidth="1"/>
    <col min="20" max="20" width="74.125" customWidth="1"/>
    <col min="21" max="26" width="9.375" customWidth="1"/>
  </cols>
  <sheetData>
    <row r="1" spans="1:26" ht="16.5" customHeight="1">
      <c r="A1" s="1147" t="s">
        <v>0</v>
      </c>
      <c r="B1" s="1146" t="s">
        <v>1</v>
      </c>
      <c r="C1" s="1146" t="s">
        <v>2</v>
      </c>
      <c r="D1" s="1146" t="s">
        <v>3</v>
      </c>
      <c r="E1" s="1146" t="s">
        <v>3</v>
      </c>
      <c r="F1" s="1146" t="s">
        <v>4</v>
      </c>
      <c r="G1" s="1146" t="s">
        <v>4</v>
      </c>
      <c r="H1" s="1139" t="s">
        <v>5</v>
      </c>
      <c r="I1" s="1141" t="s">
        <v>7</v>
      </c>
      <c r="J1" s="1143" t="s">
        <v>10</v>
      </c>
      <c r="K1" s="1144"/>
      <c r="L1" s="1144"/>
      <c r="M1" s="1145"/>
      <c r="N1" s="1143" t="s">
        <v>11</v>
      </c>
      <c r="O1" s="1144"/>
      <c r="P1" s="1145"/>
      <c r="Q1" s="1143" t="s">
        <v>12</v>
      </c>
      <c r="R1" s="1144"/>
      <c r="S1" s="1145"/>
      <c r="T1" s="18"/>
      <c r="U1" s="18"/>
      <c r="V1" s="18"/>
      <c r="W1" s="18"/>
      <c r="X1" s="18"/>
      <c r="Y1" s="18"/>
      <c r="Z1" s="18"/>
    </row>
    <row r="2" spans="1:26" ht="79.5" customHeight="1">
      <c r="A2" s="1148"/>
      <c r="B2" s="1140"/>
      <c r="C2" s="1140"/>
      <c r="D2" s="1140"/>
      <c r="E2" s="1140"/>
      <c r="F2" s="1140"/>
      <c r="G2" s="1140"/>
      <c r="H2" s="1140"/>
      <c r="I2" s="1142"/>
      <c r="J2" s="4" t="s">
        <v>13</v>
      </c>
      <c r="K2" s="5" t="s">
        <v>14</v>
      </c>
      <c r="L2" s="2" t="s">
        <v>15</v>
      </c>
      <c r="M2" s="54" t="s">
        <v>14</v>
      </c>
      <c r="N2" s="4" t="s">
        <v>254</v>
      </c>
      <c r="O2" s="5" t="s">
        <v>14</v>
      </c>
      <c r="P2" s="6" t="s">
        <v>19</v>
      </c>
      <c r="Q2" s="4" t="s">
        <v>20</v>
      </c>
      <c r="R2" s="2" t="s">
        <v>21</v>
      </c>
      <c r="S2" s="6" t="s">
        <v>22</v>
      </c>
      <c r="T2" s="1"/>
      <c r="U2" s="1"/>
      <c r="V2" s="1"/>
      <c r="W2" s="1"/>
      <c r="X2" s="1"/>
      <c r="Y2" s="1"/>
      <c r="Z2" s="1"/>
    </row>
    <row r="3" spans="1:26" s="164" customFormat="1" ht="75.95" customHeight="1">
      <c r="A3" s="153" t="s">
        <v>120</v>
      </c>
      <c r="B3" s="62" t="s">
        <v>122</v>
      </c>
      <c r="C3" s="62" t="s">
        <v>871</v>
      </c>
      <c r="D3" s="153" t="s">
        <v>126</v>
      </c>
      <c r="E3" s="62" t="s">
        <v>127</v>
      </c>
      <c r="F3" s="153" t="s">
        <v>129</v>
      </c>
      <c r="G3" s="62" t="s">
        <v>872</v>
      </c>
      <c r="H3" s="154" t="s">
        <v>873</v>
      </c>
      <c r="I3" s="155"/>
      <c r="J3" s="156" t="s">
        <v>876</v>
      </c>
      <c r="K3" s="157" t="s">
        <v>878</v>
      </c>
      <c r="L3" s="156" t="s">
        <v>879</v>
      </c>
      <c r="M3" s="157" t="s">
        <v>880</v>
      </c>
      <c r="N3" s="158" t="s">
        <v>881</v>
      </c>
      <c r="O3" s="159">
        <v>1000000</v>
      </c>
      <c r="P3" s="160" t="s">
        <v>882</v>
      </c>
      <c r="Q3" s="161"/>
      <c r="R3" s="162"/>
      <c r="S3" s="159" t="s">
        <v>151</v>
      </c>
      <c r="T3" s="163"/>
      <c r="U3" s="1"/>
      <c r="V3" s="1"/>
      <c r="W3" s="1"/>
      <c r="X3" s="1"/>
      <c r="Y3" s="1"/>
      <c r="Z3" s="1"/>
    </row>
    <row r="4" spans="1:26" s="164" customFormat="1" ht="75.95" customHeight="1">
      <c r="A4" s="19" t="s">
        <v>781</v>
      </c>
      <c r="B4" s="20" t="s">
        <v>782</v>
      </c>
      <c r="C4" s="20" t="s">
        <v>795</v>
      </c>
      <c r="D4" s="21" t="s">
        <v>784</v>
      </c>
      <c r="E4" s="22" t="s">
        <v>785</v>
      </c>
      <c r="F4" s="21" t="s">
        <v>823</v>
      </c>
      <c r="G4" s="22" t="s">
        <v>824</v>
      </c>
      <c r="H4" s="37"/>
      <c r="I4" s="55">
        <v>0</v>
      </c>
      <c r="J4" s="23" t="s">
        <v>891</v>
      </c>
      <c r="K4" s="70">
        <v>10000000</v>
      </c>
      <c r="L4" s="22" t="s">
        <v>892</v>
      </c>
      <c r="M4" s="48">
        <v>20000000</v>
      </c>
      <c r="N4" s="77" t="s">
        <v>894</v>
      </c>
      <c r="O4" s="149" t="s">
        <v>896</v>
      </c>
      <c r="P4" s="165" t="s">
        <v>900</v>
      </c>
      <c r="Q4" s="78" t="s">
        <v>151</v>
      </c>
      <c r="R4" s="21"/>
      <c r="S4" s="57"/>
      <c r="T4" s="34"/>
      <c r="U4" s="1"/>
      <c r="V4" s="1"/>
      <c r="W4" s="1"/>
      <c r="X4" s="1"/>
      <c r="Y4" s="1"/>
      <c r="Z4" s="1"/>
    </row>
    <row r="5" spans="1:26" ht="16.5">
      <c r="A5" s="58"/>
      <c r="B5" s="58"/>
      <c r="C5" s="58"/>
      <c r="D5" s="58"/>
      <c r="E5" s="58"/>
      <c r="F5" s="58"/>
      <c r="G5" s="58"/>
      <c r="H5" s="59"/>
      <c r="I5" s="59"/>
      <c r="J5" s="58"/>
      <c r="K5" s="1"/>
      <c r="L5" s="58"/>
      <c r="M5" s="1"/>
      <c r="N5" s="58"/>
      <c r="O5" s="1"/>
      <c r="P5" s="56"/>
      <c r="Q5" s="58"/>
      <c r="R5" s="58"/>
      <c r="S5" s="58"/>
      <c r="T5" s="18"/>
      <c r="U5" s="17"/>
      <c r="V5" s="17"/>
      <c r="W5" s="17"/>
      <c r="X5" s="17"/>
      <c r="Y5" s="17"/>
      <c r="Z5" s="17"/>
    </row>
    <row r="6" spans="1:26" ht="16.5">
      <c r="A6" s="58"/>
      <c r="B6" s="58"/>
      <c r="C6" s="58"/>
      <c r="D6" s="58"/>
      <c r="E6" s="58"/>
      <c r="F6" s="58"/>
      <c r="G6" s="58"/>
      <c r="H6" s="59"/>
      <c r="I6" s="59"/>
      <c r="J6" s="1"/>
      <c r="K6" s="60"/>
      <c r="L6" s="1"/>
      <c r="M6" s="60"/>
      <c r="N6" s="1"/>
      <c r="O6" s="60"/>
      <c r="P6" s="56"/>
      <c r="Q6" s="60"/>
      <c r="R6" s="1"/>
      <c r="S6" s="1"/>
      <c r="T6" s="1"/>
      <c r="U6" s="17"/>
      <c r="V6" s="17"/>
      <c r="W6" s="17"/>
      <c r="X6" s="17"/>
      <c r="Y6" s="17"/>
      <c r="Z6" s="17"/>
    </row>
    <row r="7" spans="1:26">
      <c r="P7" s="56"/>
      <c r="R7" s="61"/>
      <c r="S7" s="61"/>
      <c r="T7" s="17"/>
      <c r="U7" s="17"/>
      <c r="V7" s="17"/>
      <c r="W7" s="17"/>
      <c r="X7" s="17"/>
      <c r="Y7" s="17"/>
      <c r="Z7" s="17"/>
    </row>
    <row r="8" spans="1:26">
      <c r="R8" s="61"/>
      <c r="S8" s="61"/>
      <c r="T8" s="17"/>
      <c r="U8" s="17"/>
      <c r="V8" s="17"/>
      <c r="W8" s="17"/>
      <c r="X8" s="17"/>
      <c r="Y8" s="17"/>
      <c r="Z8" s="17"/>
    </row>
    <row r="9" spans="1:26">
      <c r="R9" s="61"/>
      <c r="S9" s="61"/>
      <c r="T9" s="17"/>
      <c r="U9" s="17"/>
      <c r="V9" s="17"/>
      <c r="W9" s="17"/>
      <c r="X9" s="17"/>
      <c r="Y9" s="17"/>
      <c r="Z9" s="17"/>
    </row>
    <row r="10" spans="1:26">
      <c r="R10" s="61"/>
      <c r="S10" s="61"/>
      <c r="T10" s="17"/>
      <c r="U10" s="17"/>
      <c r="V10" s="17"/>
      <c r="W10" s="17"/>
      <c r="X10" s="17"/>
      <c r="Y10" s="17"/>
      <c r="Z10" s="17"/>
    </row>
    <row r="11" spans="1:26">
      <c r="R11" s="61"/>
      <c r="S11" s="61"/>
      <c r="T11" s="17"/>
      <c r="U11" s="17"/>
      <c r="V11" s="17"/>
      <c r="W11" s="17"/>
      <c r="X11" s="17"/>
      <c r="Y11" s="17"/>
      <c r="Z11" s="17"/>
    </row>
    <row r="12" spans="1:26">
      <c r="R12" s="61"/>
      <c r="S12" s="61"/>
      <c r="T12" s="17"/>
      <c r="U12" s="17"/>
      <c r="V12" s="17"/>
      <c r="W12" s="17"/>
      <c r="X12" s="17"/>
      <c r="Y12" s="17"/>
      <c r="Z12" s="17"/>
    </row>
    <row r="13" spans="1:26">
      <c r="R13" s="61"/>
      <c r="S13" s="61"/>
      <c r="T13" s="17"/>
      <c r="U13" s="17"/>
      <c r="V13" s="17"/>
      <c r="W13" s="17"/>
      <c r="X13" s="17"/>
      <c r="Y13" s="17"/>
      <c r="Z13" s="17"/>
    </row>
    <row r="14" spans="1:26">
      <c r="R14" s="61"/>
      <c r="S14" s="61"/>
      <c r="T14" s="17"/>
      <c r="U14" s="17"/>
      <c r="V14" s="17"/>
      <c r="W14" s="17"/>
      <c r="X14" s="17"/>
      <c r="Y14" s="17"/>
      <c r="Z14" s="17"/>
    </row>
    <row r="15" spans="1:26">
      <c r="R15" s="61"/>
      <c r="S15" s="61"/>
      <c r="T15" s="17"/>
      <c r="U15" s="17"/>
      <c r="V15" s="17"/>
      <c r="W15" s="17"/>
      <c r="X15" s="17"/>
      <c r="Y15" s="17"/>
      <c r="Z15" s="17"/>
    </row>
    <row r="16" spans="1:26">
      <c r="R16" s="61"/>
      <c r="S16" s="61"/>
      <c r="T16" s="17"/>
      <c r="U16" s="17"/>
      <c r="V16" s="17"/>
      <c r="W16" s="17"/>
      <c r="X16" s="17"/>
      <c r="Y16" s="17"/>
      <c r="Z16" s="17"/>
    </row>
    <row r="17" spans="18:26">
      <c r="R17" s="61"/>
      <c r="S17" s="61"/>
      <c r="T17" s="17"/>
      <c r="U17" s="17"/>
      <c r="V17" s="17"/>
      <c r="W17" s="17"/>
      <c r="X17" s="17"/>
      <c r="Y17" s="17"/>
      <c r="Z17" s="17"/>
    </row>
    <row r="18" spans="18:26">
      <c r="R18" s="61"/>
      <c r="S18" s="61"/>
      <c r="T18" s="17"/>
      <c r="U18" s="17"/>
      <c r="V18" s="17"/>
      <c r="W18" s="17"/>
      <c r="X18" s="17"/>
      <c r="Y18" s="17"/>
      <c r="Z18" s="17"/>
    </row>
    <row r="19" spans="18:26">
      <c r="R19" s="61"/>
      <c r="S19" s="61"/>
      <c r="T19" s="17"/>
      <c r="U19" s="17"/>
      <c r="V19" s="17"/>
      <c r="W19" s="17"/>
      <c r="X19" s="17"/>
      <c r="Y19" s="17"/>
      <c r="Z19" s="17"/>
    </row>
    <row r="20" spans="18:26">
      <c r="R20" s="61"/>
      <c r="S20" s="61"/>
      <c r="T20" s="17"/>
      <c r="U20" s="17"/>
      <c r="V20" s="17"/>
      <c r="W20" s="17"/>
      <c r="X20" s="17"/>
      <c r="Y20" s="17"/>
      <c r="Z20" s="17"/>
    </row>
    <row r="21" spans="18:26" ht="15.75" customHeight="1">
      <c r="R21" s="61"/>
      <c r="S21" s="61"/>
      <c r="T21" s="17"/>
      <c r="U21" s="17"/>
      <c r="V21" s="17"/>
      <c r="W21" s="17"/>
      <c r="X21" s="17"/>
      <c r="Y21" s="17"/>
      <c r="Z21" s="17"/>
    </row>
    <row r="22" spans="18:26" ht="15.75" customHeight="1">
      <c r="R22" s="61"/>
      <c r="S22" s="61"/>
      <c r="T22" s="17"/>
      <c r="U22" s="17"/>
      <c r="V22" s="17"/>
      <c r="W22" s="17"/>
      <c r="X22" s="17"/>
      <c r="Y22" s="17"/>
      <c r="Z22" s="17"/>
    </row>
    <row r="23" spans="18:26" ht="15.75" customHeight="1">
      <c r="R23" s="61"/>
      <c r="S23" s="61"/>
      <c r="T23" s="17"/>
      <c r="U23" s="17"/>
      <c r="V23" s="17"/>
      <c r="W23" s="17"/>
      <c r="X23" s="17"/>
      <c r="Y23" s="17"/>
      <c r="Z23" s="17"/>
    </row>
    <row r="24" spans="18:26" ht="15.75" customHeight="1">
      <c r="R24" s="61"/>
      <c r="S24" s="61"/>
      <c r="T24" s="17"/>
      <c r="U24" s="17"/>
      <c r="V24" s="17"/>
      <c r="W24" s="17"/>
      <c r="X24" s="17"/>
      <c r="Y24" s="17"/>
      <c r="Z24" s="17"/>
    </row>
    <row r="25" spans="18:26" ht="15.75" customHeight="1">
      <c r="R25" s="61"/>
      <c r="S25" s="61"/>
      <c r="T25" s="17"/>
      <c r="U25" s="17"/>
      <c r="V25" s="17"/>
      <c r="W25" s="17"/>
      <c r="X25" s="17"/>
      <c r="Y25" s="17"/>
      <c r="Z25" s="17"/>
    </row>
    <row r="26" spans="18:26" ht="15.75" customHeight="1">
      <c r="R26" s="61"/>
      <c r="S26" s="61"/>
      <c r="T26" s="17"/>
      <c r="U26" s="17"/>
      <c r="V26" s="17"/>
      <c r="W26" s="17"/>
      <c r="X26" s="17"/>
      <c r="Y26" s="17"/>
      <c r="Z26" s="17"/>
    </row>
    <row r="27" spans="18:26" ht="15.75" customHeight="1">
      <c r="R27" s="61"/>
      <c r="S27" s="61"/>
      <c r="T27" s="17"/>
      <c r="U27" s="17"/>
      <c r="V27" s="17"/>
      <c r="W27" s="17"/>
      <c r="X27" s="17"/>
      <c r="Y27" s="17"/>
      <c r="Z27" s="17"/>
    </row>
    <row r="28" spans="18:26" ht="15.75" customHeight="1">
      <c r="R28" s="61"/>
      <c r="S28" s="61"/>
      <c r="T28" s="17"/>
      <c r="U28" s="17"/>
      <c r="V28" s="17"/>
      <c r="W28" s="17"/>
      <c r="X28" s="17"/>
      <c r="Y28" s="17"/>
      <c r="Z28" s="17"/>
    </row>
    <row r="29" spans="18:26" ht="15.75" customHeight="1">
      <c r="R29" s="61"/>
      <c r="S29" s="61"/>
      <c r="T29" s="17"/>
      <c r="U29" s="17"/>
      <c r="V29" s="17"/>
      <c r="W29" s="17"/>
      <c r="X29" s="17"/>
      <c r="Y29" s="17"/>
      <c r="Z29" s="17"/>
    </row>
    <row r="30" spans="18:26" ht="15.75" customHeight="1">
      <c r="R30" s="61"/>
      <c r="S30" s="61"/>
      <c r="T30" s="17"/>
      <c r="U30" s="17"/>
      <c r="V30" s="17"/>
      <c r="W30" s="17"/>
      <c r="X30" s="17"/>
      <c r="Y30" s="17"/>
      <c r="Z30" s="17"/>
    </row>
    <row r="31" spans="18:26" ht="15.75" customHeight="1">
      <c r="R31" s="61"/>
      <c r="S31" s="61"/>
      <c r="T31" s="17"/>
      <c r="U31" s="17"/>
      <c r="V31" s="17"/>
      <c r="W31" s="17"/>
      <c r="X31" s="17"/>
      <c r="Y31" s="17"/>
      <c r="Z31" s="17"/>
    </row>
    <row r="32" spans="18:26" ht="15.75" customHeight="1">
      <c r="R32" s="61"/>
      <c r="S32" s="61"/>
      <c r="T32" s="17"/>
      <c r="U32" s="17"/>
      <c r="V32" s="17"/>
      <c r="W32" s="17"/>
      <c r="X32" s="17"/>
      <c r="Y32" s="17"/>
      <c r="Z32" s="17"/>
    </row>
    <row r="33" spans="18:26" ht="15.75" customHeight="1">
      <c r="R33" s="61"/>
      <c r="S33" s="61"/>
      <c r="T33" s="17"/>
      <c r="U33" s="17"/>
      <c r="V33" s="17"/>
      <c r="W33" s="17"/>
      <c r="X33" s="17"/>
      <c r="Y33" s="17"/>
      <c r="Z33" s="17"/>
    </row>
    <row r="34" spans="18:26" ht="15.75" customHeight="1">
      <c r="R34" s="61"/>
      <c r="S34" s="61"/>
      <c r="T34" s="17"/>
      <c r="U34" s="17"/>
      <c r="V34" s="17"/>
      <c r="W34" s="17"/>
      <c r="X34" s="17"/>
      <c r="Y34" s="17"/>
      <c r="Z34" s="17"/>
    </row>
    <row r="35" spans="18:26" ht="15.75" customHeight="1">
      <c r="R35" s="61"/>
      <c r="S35" s="61"/>
      <c r="T35" s="17"/>
      <c r="U35" s="17"/>
      <c r="V35" s="17"/>
      <c r="W35" s="17"/>
      <c r="X35" s="17"/>
      <c r="Y35" s="17"/>
      <c r="Z35" s="17"/>
    </row>
    <row r="36" spans="18:26" ht="15.75" customHeight="1">
      <c r="R36" s="61"/>
      <c r="S36" s="61"/>
      <c r="T36" s="17"/>
      <c r="U36" s="17"/>
      <c r="V36" s="17"/>
      <c r="W36" s="17"/>
      <c r="X36" s="17"/>
      <c r="Y36" s="17"/>
      <c r="Z36" s="17"/>
    </row>
    <row r="37" spans="18:26" ht="15.75" customHeight="1">
      <c r="R37" s="61"/>
      <c r="S37" s="61"/>
      <c r="T37" s="17"/>
      <c r="U37" s="17"/>
      <c r="V37" s="17"/>
      <c r="W37" s="17"/>
      <c r="X37" s="17"/>
      <c r="Y37" s="17"/>
      <c r="Z37" s="17"/>
    </row>
    <row r="38" spans="18:26" ht="15.75" customHeight="1">
      <c r="R38" s="61"/>
      <c r="S38" s="61"/>
      <c r="T38" s="17"/>
      <c r="U38" s="17"/>
      <c r="V38" s="17"/>
      <c r="W38" s="17"/>
      <c r="X38" s="17"/>
      <c r="Y38" s="17"/>
      <c r="Z38" s="17"/>
    </row>
    <row r="39" spans="18:26" ht="15.75" customHeight="1">
      <c r="R39" s="61"/>
      <c r="S39" s="61"/>
      <c r="T39" s="17"/>
      <c r="U39" s="17"/>
      <c r="V39" s="17"/>
      <c r="W39" s="17"/>
      <c r="X39" s="17"/>
      <c r="Y39" s="17"/>
      <c r="Z39" s="17"/>
    </row>
    <row r="40" spans="18:26" ht="15.75" customHeight="1">
      <c r="R40" s="61"/>
      <c r="S40" s="61"/>
      <c r="T40" s="17"/>
      <c r="U40" s="17"/>
      <c r="V40" s="17"/>
      <c r="W40" s="17"/>
      <c r="X40" s="17"/>
      <c r="Y40" s="17"/>
      <c r="Z40" s="17"/>
    </row>
    <row r="41" spans="18:26" ht="15.75" customHeight="1">
      <c r="R41" s="61"/>
      <c r="S41" s="61"/>
      <c r="T41" s="17"/>
      <c r="U41" s="17"/>
      <c r="V41" s="17"/>
      <c r="W41" s="17"/>
      <c r="X41" s="17"/>
      <c r="Y41" s="17"/>
      <c r="Z41" s="17"/>
    </row>
    <row r="42" spans="18:26" ht="15.75" customHeight="1">
      <c r="R42" s="61"/>
      <c r="S42" s="61"/>
      <c r="T42" s="17"/>
      <c r="U42" s="17"/>
      <c r="V42" s="17"/>
      <c r="W42" s="17"/>
      <c r="X42" s="17"/>
      <c r="Y42" s="17"/>
      <c r="Z42" s="17"/>
    </row>
    <row r="43" spans="18:26" ht="15.75" customHeight="1">
      <c r="R43" s="61"/>
      <c r="S43" s="61"/>
      <c r="T43" s="17"/>
      <c r="U43" s="17"/>
      <c r="V43" s="17"/>
      <c r="W43" s="17"/>
      <c r="X43" s="17"/>
      <c r="Y43" s="17"/>
      <c r="Z43" s="17"/>
    </row>
    <row r="44" spans="18:26" ht="15.75" customHeight="1">
      <c r="R44" s="61"/>
      <c r="S44" s="61"/>
      <c r="T44" s="17"/>
      <c r="U44" s="17"/>
      <c r="V44" s="17"/>
      <c r="W44" s="17"/>
      <c r="X44" s="17"/>
      <c r="Y44" s="17"/>
      <c r="Z44" s="17"/>
    </row>
    <row r="45" spans="18:26" ht="15.75" customHeight="1">
      <c r="R45" s="61"/>
      <c r="S45" s="61"/>
      <c r="T45" s="17"/>
      <c r="U45" s="17"/>
      <c r="V45" s="17"/>
      <c r="W45" s="17"/>
      <c r="X45" s="17"/>
      <c r="Y45" s="17"/>
      <c r="Z45" s="17"/>
    </row>
    <row r="46" spans="18:26" ht="15.75" customHeight="1">
      <c r="R46" s="61"/>
      <c r="S46" s="61"/>
      <c r="T46" s="17"/>
      <c r="U46" s="17"/>
      <c r="V46" s="17"/>
      <c r="W46" s="17"/>
      <c r="X46" s="17"/>
      <c r="Y46" s="17"/>
      <c r="Z46" s="17"/>
    </row>
    <row r="47" spans="18:26" ht="15.75" customHeight="1">
      <c r="R47" s="61"/>
      <c r="S47" s="61"/>
      <c r="T47" s="17"/>
      <c r="U47" s="17"/>
      <c r="V47" s="17"/>
      <c r="W47" s="17"/>
      <c r="X47" s="17"/>
      <c r="Y47" s="17"/>
      <c r="Z47" s="17"/>
    </row>
    <row r="48" spans="18:26" ht="15.75" customHeight="1">
      <c r="R48" s="61"/>
      <c r="S48" s="61"/>
      <c r="T48" s="17"/>
      <c r="U48" s="17"/>
      <c r="V48" s="17"/>
      <c r="W48" s="17"/>
      <c r="X48" s="17"/>
      <c r="Y48" s="17"/>
      <c r="Z48" s="17"/>
    </row>
    <row r="49" spans="18:26" ht="15.75" customHeight="1">
      <c r="R49" s="61"/>
      <c r="S49" s="61"/>
      <c r="T49" s="17"/>
      <c r="U49" s="17"/>
      <c r="V49" s="17"/>
      <c r="W49" s="17"/>
      <c r="X49" s="17"/>
      <c r="Y49" s="17"/>
      <c r="Z49" s="17"/>
    </row>
    <row r="50" spans="18:26" ht="15.75" customHeight="1">
      <c r="R50" s="61"/>
      <c r="S50" s="61"/>
      <c r="T50" s="17"/>
      <c r="U50" s="17"/>
      <c r="V50" s="17"/>
      <c r="W50" s="17"/>
      <c r="X50" s="17"/>
      <c r="Y50" s="17"/>
      <c r="Z50" s="17"/>
    </row>
    <row r="51" spans="18:26" ht="15.75" customHeight="1">
      <c r="R51" s="61"/>
      <c r="S51" s="61"/>
      <c r="T51" s="17"/>
      <c r="U51" s="17"/>
      <c r="V51" s="17"/>
      <c r="W51" s="17"/>
      <c r="X51" s="17"/>
      <c r="Y51" s="17"/>
      <c r="Z51" s="17"/>
    </row>
    <row r="52" spans="18:26" ht="15.75" customHeight="1">
      <c r="R52" s="61"/>
      <c r="S52" s="61"/>
      <c r="T52" s="17"/>
      <c r="U52" s="17"/>
      <c r="V52" s="17"/>
      <c r="W52" s="17"/>
      <c r="X52" s="17"/>
      <c r="Y52" s="17"/>
      <c r="Z52" s="17"/>
    </row>
    <row r="53" spans="18:26" ht="15.75" customHeight="1">
      <c r="R53" s="61"/>
      <c r="S53" s="61"/>
      <c r="T53" s="17"/>
      <c r="U53" s="17"/>
      <c r="V53" s="17"/>
      <c r="W53" s="17"/>
      <c r="X53" s="17"/>
      <c r="Y53" s="17"/>
      <c r="Z53" s="17"/>
    </row>
    <row r="54" spans="18:26" ht="15.75" customHeight="1">
      <c r="R54" s="61"/>
      <c r="S54" s="61"/>
      <c r="T54" s="17"/>
      <c r="U54" s="17"/>
      <c r="V54" s="17"/>
      <c r="W54" s="17"/>
      <c r="X54" s="17"/>
      <c r="Y54" s="17"/>
      <c r="Z54" s="17"/>
    </row>
    <row r="55" spans="18:26" ht="15.75" customHeight="1">
      <c r="R55" s="61"/>
      <c r="S55" s="61"/>
      <c r="T55" s="17"/>
      <c r="U55" s="17"/>
      <c r="V55" s="17"/>
      <c r="W55" s="17"/>
      <c r="X55" s="17"/>
      <c r="Y55" s="17"/>
      <c r="Z55" s="17"/>
    </row>
    <row r="56" spans="18:26" ht="15.75" customHeight="1">
      <c r="R56" s="61"/>
      <c r="S56" s="61"/>
      <c r="T56" s="17"/>
      <c r="U56" s="17"/>
      <c r="V56" s="17"/>
      <c r="W56" s="17"/>
      <c r="X56" s="17"/>
      <c r="Y56" s="17"/>
      <c r="Z56" s="17"/>
    </row>
    <row r="57" spans="18:26" ht="15.75" customHeight="1">
      <c r="R57" s="61"/>
      <c r="S57" s="61"/>
      <c r="T57" s="17"/>
      <c r="U57" s="17"/>
      <c r="V57" s="17"/>
      <c r="W57" s="17"/>
      <c r="X57" s="17"/>
      <c r="Y57" s="17"/>
      <c r="Z57" s="17"/>
    </row>
    <row r="58" spans="18:26" ht="15.75" customHeight="1">
      <c r="R58" s="61"/>
      <c r="S58" s="61"/>
      <c r="T58" s="17"/>
      <c r="U58" s="17"/>
      <c r="V58" s="17"/>
      <c r="W58" s="17"/>
      <c r="X58" s="17"/>
      <c r="Y58" s="17"/>
      <c r="Z58" s="17"/>
    </row>
    <row r="59" spans="18:26" ht="15.75" customHeight="1">
      <c r="R59" s="61"/>
      <c r="S59" s="61"/>
      <c r="T59" s="17"/>
      <c r="U59" s="17"/>
      <c r="V59" s="17"/>
      <c r="W59" s="17"/>
      <c r="X59" s="17"/>
      <c r="Y59" s="17"/>
      <c r="Z59" s="17"/>
    </row>
    <row r="60" spans="18:26" ht="15.75" customHeight="1">
      <c r="R60" s="61"/>
      <c r="S60" s="61"/>
      <c r="T60" s="17"/>
      <c r="U60" s="17"/>
      <c r="V60" s="17"/>
      <c r="W60" s="17"/>
      <c r="X60" s="17"/>
      <c r="Y60" s="17"/>
      <c r="Z60" s="17"/>
    </row>
    <row r="61" spans="18:26" ht="15.75" customHeight="1">
      <c r="R61" s="61"/>
      <c r="S61" s="61"/>
      <c r="T61" s="17"/>
      <c r="U61" s="17"/>
      <c r="V61" s="17"/>
      <c r="W61" s="17"/>
      <c r="X61" s="17"/>
      <c r="Y61" s="17"/>
      <c r="Z61" s="17"/>
    </row>
    <row r="62" spans="18:26" ht="15.75" customHeight="1">
      <c r="R62" s="61"/>
      <c r="S62" s="61"/>
      <c r="T62" s="17"/>
      <c r="U62" s="17"/>
      <c r="V62" s="17"/>
      <c r="W62" s="17"/>
      <c r="X62" s="17"/>
      <c r="Y62" s="17"/>
      <c r="Z62" s="17"/>
    </row>
    <row r="63" spans="18:26" ht="15.75" customHeight="1">
      <c r="R63" s="61"/>
      <c r="S63" s="61"/>
      <c r="T63" s="17"/>
      <c r="U63" s="17"/>
      <c r="V63" s="17"/>
      <c r="W63" s="17"/>
      <c r="X63" s="17"/>
      <c r="Y63" s="17"/>
      <c r="Z63" s="17"/>
    </row>
    <row r="64" spans="18:26" ht="15.75" customHeight="1">
      <c r="R64" s="61"/>
      <c r="S64" s="61"/>
      <c r="T64" s="17"/>
      <c r="U64" s="17"/>
      <c r="V64" s="17"/>
      <c r="W64" s="17"/>
      <c r="X64" s="17"/>
      <c r="Y64" s="17"/>
      <c r="Z64" s="17"/>
    </row>
    <row r="65" spans="18:26" ht="15.75" customHeight="1">
      <c r="R65" s="61"/>
      <c r="S65" s="61"/>
      <c r="T65" s="17"/>
      <c r="U65" s="17"/>
      <c r="V65" s="17"/>
      <c r="W65" s="17"/>
      <c r="X65" s="17"/>
      <c r="Y65" s="17"/>
      <c r="Z65" s="17"/>
    </row>
    <row r="66" spans="18:26" ht="15.75" customHeight="1">
      <c r="R66" s="61"/>
      <c r="S66" s="61"/>
      <c r="T66" s="17"/>
      <c r="U66" s="17"/>
      <c r="V66" s="17"/>
      <c r="W66" s="17"/>
      <c r="X66" s="17"/>
      <c r="Y66" s="17"/>
      <c r="Z66" s="17"/>
    </row>
    <row r="67" spans="18:26" ht="15.75" customHeight="1">
      <c r="R67" s="61"/>
      <c r="S67" s="61"/>
      <c r="T67" s="17"/>
      <c r="U67" s="17"/>
      <c r="V67" s="17"/>
      <c r="W67" s="17"/>
      <c r="X67" s="17"/>
      <c r="Y67" s="17"/>
      <c r="Z67" s="17"/>
    </row>
    <row r="68" spans="18:26" ht="15.75" customHeight="1">
      <c r="R68" s="61"/>
      <c r="S68" s="61"/>
      <c r="T68" s="17"/>
      <c r="U68" s="17"/>
      <c r="V68" s="17"/>
      <c r="W68" s="17"/>
      <c r="X68" s="17"/>
      <c r="Y68" s="17"/>
      <c r="Z68" s="17"/>
    </row>
    <row r="69" spans="18:26" ht="15.75" customHeight="1">
      <c r="R69" s="61"/>
      <c r="S69" s="61"/>
      <c r="T69" s="17"/>
      <c r="U69" s="17"/>
      <c r="V69" s="17"/>
      <c r="W69" s="17"/>
      <c r="X69" s="17"/>
      <c r="Y69" s="17"/>
      <c r="Z69" s="17"/>
    </row>
    <row r="70" spans="18:26" ht="15.75" customHeight="1">
      <c r="R70" s="61"/>
      <c r="S70" s="61"/>
      <c r="T70" s="17"/>
      <c r="U70" s="17"/>
      <c r="V70" s="17"/>
      <c r="W70" s="17"/>
      <c r="X70" s="17"/>
      <c r="Y70" s="17"/>
      <c r="Z70" s="17"/>
    </row>
    <row r="71" spans="18:26" ht="15.75" customHeight="1">
      <c r="R71" s="61"/>
      <c r="S71" s="61"/>
      <c r="T71" s="17"/>
      <c r="U71" s="17"/>
      <c r="V71" s="17"/>
      <c r="W71" s="17"/>
      <c r="X71" s="17"/>
      <c r="Y71" s="17"/>
      <c r="Z71" s="17"/>
    </row>
    <row r="72" spans="18:26" ht="15.75" customHeight="1">
      <c r="R72" s="61"/>
      <c r="S72" s="61"/>
      <c r="T72" s="17"/>
      <c r="U72" s="17"/>
      <c r="V72" s="17"/>
      <c r="W72" s="17"/>
      <c r="X72" s="17"/>
      <c r="Y72" s="17"/>
      <c r="Z72" s="17"/>
    </row>
    <row r="73" spans="18:26" ht="15.75" customHeight="1">
      <c r="R73" s="61"/>
      <c r="S73" s="61"/>
      <c r="T73" s="17"/>
      <c r="U73" s="17"/>
      <c r="V73" s="17"/>
      <c r="W73" s="17"/>
      <c r="X73" s="17"/>
      <c r="Y73" s="17"/>
      <c r="Z73" s="17"/>
    </row>
    <row r="74" spans="18:26" ht="15.75" customHeight="1">
      <c r="R74" s="61"/>
      <c r="S74" s="61"/>
      <c r="T74" s="17"/>
      <c r="U74" s="17"/>
      <c r="V74" s="17"/>
      <c r="W74" s="17"/>
      <c r="X74" s="17"/>
      <c r="Y74" s="17"/>
      <c r="Z74" s="17"/>
    </row>
    <row r="75" spans="18:26" ht="15.75" customHeight="1">
      <c r="R75" s="61"/>
      <c r="S75" s="61"/>
      <c r="T75" s="17"/>
      <c r="U75" s="17"/>
      <c r="V75" s="17"/>
      <c r="W75" s="17"/>
      <c r="X75" s="17"/>
      <c r="Y75" s="17"/>
      <c r="Z75" s="17"/>
    </row>
    <row r="76" spans="18:26" ht="15.75" customHeight="1">
      <c r="R76" s="61"/>
      <c r="S76" s="61"/>
      <c r="T76" s="17"/>
      <c r="U76" s="17"/>
      <c r="V76" s="17"/>
      <c r="W76" s="17"/>
      <c r="X76" s="17"/>
      <c r="Y76" s="17"/>
      <c r="Z76" s="17"/>
    </row>
    <row r="77" spans="18:26" ht="15.75" customHeight="1">
      <c r="R77" s="61"/>
      <c r="S77" s="61"/>
      <c r="T77" s="17"/>
      <c r="U77" s="17"/>
      <c r="V77" s="17"/>
      <c r="W77" s="17"/>
      <c r="X77" s="17"/>
      <c r="Y77" s="17"/>
      <c r="Z77" s="17"/>
    </row>
    <row r="78" spans="18:26" ht="15.75" customHeight="1">
      <c r="R78" s="61"/>
      <c r="S78" s="61"/>
      <c r="T78" s="17"/>
      <c r="U78" s="17"/>
      <c r="V78" s="17"/>
      <c r="W78" s="17"/>
      <c r="X78" s="17"/>
      <c r="Y78" s="17"/>
      <c r="Z78" s="17"/>
    </row>
    <row r="79" spans="18:26" ht="15.75" customHeight="1">
      <c r="R79" s="61"/>
      <c r="S79" s="61"/>
      <c r="T79" s="17"/>
      <c r="U79" s="17"/>
      <c r="V79" s="17"/>
      <c r="W79" s="17"/>
      <c r="X79" s="17"/>
      <c r="Y79" s="17"/>
      <c r="Z79" s="17"/>
    </row>
    <row r="80" spans="18:26" ht="15.75" customHeight="1">
      <c r="R80" s="61"/>
      <c r="S80" s="61"/>
      <c r="T80" s="17"/>
      <c r="U80" s="17"/>
      <c r="V80" s="17"/>
      <c r="W80" s="17"/>
      <c r="X80" s="17"/>
      <c r="Y80" s="17"/>
      <c r="Z80" s="17"/>
    </row>
    <row r="81" spans="18:26" ht="15.75" customHeight="1">
      <c r="R81" s="61"/>
      <c r="S81" s="61"/>
      <c r="T81" s="17"/>
      <c r="U81" s="17"/>
      <c r="V81" s="17"/>
      <c r="W81" s="17"/>
      <c r="X81" s="17"/>
      <c r="Y81" s="17"/>
      <c r="Z81" s="17"/>
    </row>
    <row r="82" spans="18:26" ht="15.75" customHeight="1">
      <c r="R82" s="61"/>
      <c r="S82" s="61"/>
      <c r="T82" s="17"/>
      <c r="U82" s="17"/>
      <c r="V82" s="17"/>
      <c r="W82" s="17"/>
      <c r="X82" s="17"/>
      <c r="Y82" s="17"/>
      <c r="Z82" s="17"/>
    </row>
    <row r="83" spans="18:26" ht="15.75" customHeight="1">
      <c r="R83" s="61"/>
      <c r="S83" s="61"/>
      <c r="T83" s="17"/>
      <c r="U83" s="17"/>
      <c r="V83" s="17"/>
      <c r="W83" s="17"/>
      <c r="X83" s="17"/>
      <c r="Y83" s="17"/>
      <c r="Z83" s="17"/>
    </row>
    <row r="84" spans="18:26" ht="15.75" customHeight="1">
      <c r="R84" s="61"/>
      <c r="S84" s="61"/>
      <c r="T84" s="17"/>
      <c r="U84" s="17"/>
      <c r="V84" s="17"/>
      <c r="W84" s="17"/>
      <c r="X84" s="17"/>
      <c r="Y84" s="17"/>
      <c r="Z84" s="17"/>
    </row>
    <row r="85" spans="18:26" ht="15.75" customHeight="1">
      <c r="R85" s="61"/>
      <c r="S85" s="61"/>
      <c r="T85" s="17"/>
      <c r="U85" s="17"/>
      <c r="V85" s="17"/>
      <c r="W85" s="17"/>
      <c r="X85" s="17"/>
      <c r="Y85" s="17"/>
      <c r="Z85" s="17"/>
    </row>
    <row r="86" spans="18:26" ht="15.75" customHeight="1">
      <c r="R86" s="61"/>
      <c r="S86" s="61"/>
      <c r="T86" s="17"/>
      <c r="U86" s="17"/>
      <c r="V86" s="17"/>
      <c r="W86" s="17"/>
      <c r="X86" s="17"/>
      <c r="Y86" s="17"/>
      <c r="Z86" s="17"/>
    </row>
    <row r="87" spans="18:26" ht="15.75" customHeight="1">
      <c r="R87" s="61"/>
      <c r="S87" s="61"/>
      <c r="T87" s="17"/>
      <c r="U87" s="17"/>
      <c r="V87" s="17"/>
      <c r="W87" s="17"/>
      <c r="X87" s="17"/>
      <c r="Y87" s="17"/>
      <c r="Z87" s="17"/>
    </row>
    <row r="88" spans="18:26" ht="15.75" customHeight="1">
      <c r="R88" s="61"/>
      <c r="S88" s="61"/>
      <c r="T88" s="17"/>
      <c r="U88" s="17"/>
      <c r="V88" s="17"/>
      <c r="W88" s="17"/>
      <c r="X88" s="17"/>
      <c r="Y88" s="17"/>
      <c r="Z88" s="17"/>
    </row>
    <row r="89" spans="18:26" ht="15.75" customHeight="1">
      <c r="R89" s="61"/>
      <c r="S89" s="61"/>
      <c r="T89" s="17"/>
      <c r="U89" s="17"/>
      <c r="V89" s="17"/>
      <c r="W89" s="17"/>
      <c r="X89" s="17"/>
      <c r="Y89" s="17"/>
      <c r="Z89" s="17"/>
    </row>
    <row r="90" spans="18:26" ht="15.75" customHeight="1">
      <c r="R90" s="61"/>
      <c r="S90" s="61"/>
      <c r="T90" s="17"/>
      <c r="U90" s="17"/>
      <c r="V90" s="17"/>
      <c r="W90" s="17"/>
      <c r="X90" s="17"/>
      <c r="Y90" s="17"/>
      <c r="Z90" s="17"/>
    </row>
    <row r="91" spans="18:26" ht="15.75" customHeight="1">
      <c r="R91" s="61"/>
      <c r="S91" s="61"/>
      <c r="T91" s="17"/>
      <c r="U91" s="17"/>
      <c r="V91" s="17"/>
      <c r="W91" s="17"/>
      <c r="X91" s="17"/>
      <c r="Y91" s="17"/>
      <c r="Z91" s="17"/>
    </row>
    <row r="92" spans="18:26" ht="15.75" customHeight="1">
      <c r="R92" s="61"/>
      <c r="S92" s="61"/>
      <c r="T92" s="17"/>
      <c r="U92" s="17"/>
      <c r="V92" s="17"/>
      <c r="W92" s="17"/>
      <c r="X92" s="17"/>
      <c r="Y92" s="17"/>
      <c r="Z92" s="17"/>
    </row>
    <row r="93" spans="18:26" ht="15.75" customHeight="1">
      <c r="R93" s="61"/>
      <c r="S93" s="61"/>
      <c r="T93" s="17"/>
      <c r="U93" s="17"/>
      <c r="V93" s="17"/>
      <c r="W93" s="17"/>
      <c r="X93" s="17"/>
      <c r="Y93" s="17"/>
      <c r="Z93" s="17"/>
    </row>
    <row r="94" spans="18:26" ht="15.75" customHeight="1">
      <c r="R94" s="61"/>
      <c r="S94" s="61"/>
      <c r="T94" s="17"/>
      <c r="U94" s="17"/>
      <c r="V94" s="17"/>
      <c r="W94" s="17"/>
      <c r="X94" s="17"/>
      <c r="Y94" s="17"/>
      <c r="Z94" s="17"/>
    </row>
    <row r="95" spans="18:26" ht="15.75" customHeight="1">
      <c r="R95" s="61"/>
      <c r="S95" s="61"/>
      <c r="T95" s="17"/>
      <c r="U95" s="17"/>
      <c r="V95" s="17"/>
      <c r="W95" s="17"/>
      <c r="X95" s="17"/>
      <c r="Y95" s="17"/>
      <c r="Z95" s="17"/>
    </row>
    <row r="96" spans="18:26" ht="15.75" customHeight="1">
      <c r="R96" s="61"/>
      <c r="S96" s="61"/>
      <c r="T96" s="17"/>
      <c r="U96" s="17"/>
      <c r="V96" s="17"/>
      <c r="W96" s="17"/>
      <c r="X96" s="17"/>
      <c r="Y96" s="17"/>
      <c r="Z96" s="17"/>
    </row>
    <row r="97" spans="18:26" ht="15.75" customHeight="1">
      <c r="R97" s="61"/>
      <c r="S97" s="61"/>
      <c r="T97" s="17"/>
      <c r="U97" s="17"/>
      <c r="V97" s="17"/>
      <c r="W97" s="17"/>
      <c r="X97" s="17"/>
      <c r="Y97" s="17"/>
      <c r="Z97" s="17"/>
    </row>
    <row r="98" spans="18:26" ht="15.75" customHeight="1">
      <c r="R98" s="61"/>
      <c r="S98" s="61"/>
      <c r="T98" s="17"/>
      <c r="U98" s="17"/>
      <c r="V98" s="17"/>
      <c r="W98" s="17"/>
      <c r="X98" s="17"/>
      <c r="Y98" s="17"/>
      <c r="Z98" s="17"/>
    </row>
    <row r="99" spans="18:26" ht="15.75" customHeight="1">
      <c r="R99" s="61"/>
      <c r="S99" s="61"/>
      <c r="T99" s="17"/>
      <c r="U99" s="17"/>
      <c r="V99" s="17"/>
      <c r="W99" s="17"/>
      <c r="X99" s="17"/>
      <c r="Y99" s="17"/>
      <c r="Z99" s="17"/>
    </row>
    <row r="100" spans="18:26" ht="15.75" customHeight="1">
      <c r="R100" s="61"/>
      <c r="S100" s="61"/>
      <c r="T100" s="17"/>
      <c r="U100" s="17"/>
      <c r="V100" s="17"/>
      <c r="W100" s="17"/>
      <c r="X100" s="17"/>
      <c r="Y100" s="17"/>
      <c r="Z100" s="17"/>
    </row>
    <row r="101" spans="18:26" ht="15.75" customHeight="1">
      <c r="R101" s="61"/>
      <c r="S101" s="61"/>
      <c r="T101" s="17"/>
      <c r="U101" s="17"/>
      <c r="V101" s="17"/>
      <c r="W101" s="17"/>
      <c r="X101" s="17"/>
      <c r="Y101" s="17"/>
      <c r="Z101" s="17"/>
    </row>
    <row r="102" spans="18:26" ht="15.75" customHeight="1">
      <c r="R102" s="61"/>
      <c r="S102" s="61"/>
      <c r="T102" s="17"/>
      <c r="U102" s="17"/>
      <c r="V102" s="17"/>
      <c r="W102" s="17"/>
      <c r="X102" s="17"/>
      <c r="Y102" s="17"/>
      <c r="Z102" s="17"/>
    </row>
    <row r="103" spans="18:26" ht="15.75" customHeight="1">
      <c r="R103" s="61"/>
      <c r="S103" s="61"/>
      <c r="T103" s="17"/>
      <c r="U103" s="17"/>
      <c r="V103" s="17"/>
      <c r="W103" s="17"/>
      <c r="X103" s="17"/>
      <c r="Y103" s="17"/>
      <c r="Z103" s="17"/>
    </row>
    <row r="104" spans="18:26" ht="15.75" customHeight="1">
      <c r="R104" s="61"/>
      <c r="S104" s="61"/>
      <c r="T104" s="17"/>
      <c r="U104" s="17"/>
      <c r="V104" s="17"/>
      <c r="W104" s="17"/>
      <c r="X104" s="17"/>
      <c r="Y104" s="17"/>
      <c r="Z104" s="17"/>
    </row>
    <row r="105" spans="18:26" ht="15.75" customHeight="1">
      <c r="R105" s="61"/>
      <c r="S105" s="61"/>
      <c r="T105" s="17"/>
      <c r="U105" s="17"/>
      <c r="V105" s="17"/>
      <c r="W105" s="17"/>
      <c r="X105" s="17"/>
      <c r="Y105" s="17"/>
      <c r="Z105" s="17"/>
    </row>
    <row r="106" spans="18:26" ht="15.75" customHeight="1">
      <c r="R106" s="61"/>
      <c r="S106" s="61"/>
      <c r="T106" s="17"/>
      <c r="U106" s="17"/>
      <c r="V106" s="17"/>
      <c r="W106" s="17"/>
      <c r="X106" s="17"/>
      <c r="Y106" s="17"/>
      <c r="Z106" s="17"/>
    </row>
    <row r="107" spans="18:26" ht="15.75" customHeight="1">
      <c r="R107" s="61"/>
      <c r="S107" s="61"/>
      <c r="T107" s="17"/>
      <c r="U107" s="17"/>
      <c r="V107" s="17"/>
      <c r="W107" s="17"/>
      <c r="X107" s="17"/>
      <c r="Y107" s="17"/>
      <c r="Z107" s="17"/>
    </row>
    <row r="108" spans="18:26" ht="15.75" customHeight="1">
      <c r="R108" s="61"/>
      <c r="S108" s="61"/>
      <c r="T108" s="17"/>
      <c r="U108" s="17"/>
      <c r="V108" s="17"/>
      <c r="W108" s="17"/>
      <c r="X108" s="17"/>
      <c r="Y108" s="17"/>
      <c r="Z108" s="17"/>
    </row>
    <row r="109" spans="18:26" ht="15.75" customHeight="1">
      <c r="R109" s="61"/>
      <c r="S109" s="61"/>
      <c r="T109" s="17"/>
      <c r="U109" s="17"/>
      <c r="V109" s="17"/>
      <c r="W109" s="17"/>
      <c r="X109" s="17"/>
      <c r="Y109" s="17"/>
      <c r="Z109" s="17"/>
    </row>
    <row r="110" spans="18:26" ht="15.75" customHeight="1">
      <c r="R110" s="61"/>
      <c r="S110" s="61"/>
      <c r="T110" s="17"/>
      <c r="U110" s="17"/>
      <c r="V110" s="17"/>
      <c r="W110" s="17"/>
      <c r="X110" s="17"/>
      <c r="Y110" s="17"/>
      <c r="Z110" s="17"/>
    </row>
    <row r="111" spans="18:26" ht="15.75" customHeight="1">
      <c r="R111" s="61"/>
      <c r="S111" s="61"/>
      <c r="T111" s="17"/>
      <c r="U111" s="17"/>
      <c r="V111" s="17"/>
      <c r="W111" s="17"/>
      <c r="X111" s="17"/>
      <c r="Y111" s="17"/>
      <c r="Z111" s="17"/>
    </row>
    <row r="112" spans="18:26" ht="15.75" customHeight="1">
      <c r="R112" s="61"/>
      <c r="S112" s="61"/>
      <c r="T112" s="17"/>
      <c r="U112" s="17"/>
      <c r="V112" s="17"/>
      <c r="W112" s="17"/>
      <c r="X112" s="17"/>
      <c r="Y112" s="17"/>
      <c r="Z112" s="17"/>
    </row>
    <row r="113" spans="18:26" ht="15.75" customHeight="1">
      <c r="R113" s="61"/>
      <c r="S113" s="61"/>
      <c r="T113" s="17"/>
      <c r="U113" s="17"/>
      <c r="V113" s="17"/>
      <c r="W113" s="17"/>
      <c r="X113" s="17"/>
      <c r="Y113" s="17"/>
      <c r="Z113" s="17"/>
    </row>
    <row r="114" spans="18:26" ht="15.75" customHeight="1">
      <c r="R114" s="61"/>
      <c r="S114" s="61"/>
      <c r="T114" s="17"/>
      <c r="U114" s="17"/>
      <c r="V114" s="17"/>
      <c r="W114" s="17"/>
      <c r="X114" s="17"/>
      <c r="Y114" s="17"/>
      <c r="Z114" s="17"/>
    </row>
    <row r="115" spans="18:26" ht="15.75" customHeight="1">
      <c r="R115" s="61"/>
      <c r="S115" s="61"/>
      <c r="T115" s="17"/>
      <c r="U115" s="17"/>
      <c r="V115" s="17"/>
      <c r="W115" s="17"/>
      <c r="X115" s="17"/>
      <c r="Y115" s="17"/>
      <c r="Z115" s="17"/>
    </row>
    <row r="116" spans="18:26" ht="15.75" customHeight="1">
      <c r="R116" s="61"/>
      <c r="S116" s="61"/>
      <c r="T116" s="17"/>
      <c r="U116" s="17"/>
      <c r="V116" s="17"/>
      <c r="W116" s="17"/>
      <c r="X116" s="17"/>
      <c r="Y116" s="17"/>
      <c r="Z116" s="17"/>
    </row>
    <row r="117" spans="18:26" ht="15.75" customHeight="1">
      <c r="R117" s="61"/>
      <c r="S117" s="61"/>
      <c r="T117" s="17"/>
      <c r="U117" s="17"/>
      <c r="V117" s="17"/>
      <c r="W117" s="17"/>
      <c r="X117" s="17"/>
      <c r="Y117" s="17"/>
      <c r="Z117" s="17"/>
    </row>
    <row r="118" spans="18:26" ht="15.75" customHeight="1">
      <c r="R118" s="61"/>
      <c r="S118" s="61"/>
      <c r="T118" s="17"/>
      <c r="U118" s="17"/>
      <c r="V118" s="17"/>
      <c r="W118" s="17"/>
      <c r="X118" s="17"/>
      <c r="Y118" s="17"/>
      <c r="Z118" s="17"/>
    </row>
    <row r="119" spans="18:26" ht="15.75" customHeight="1">
      <c r="R119" s="61"/>
      <c r="S119" s="61"/>
      <c r="T119" s="17"/>
      <c r="U119" s="17"/>
      <c r="V119" s="17"/>
      <c r="W119" s="17"/>
      <c r="X119" s="17"/>
      <c r="Y119" s="17"/>
      <c r="Z119" s="17"/>
    </row>
    <row r="120" spans="18:26" ht="15.75" customHeight="1">
      <c r="R120" s="61"/>
      <c r="S120" s="61"/>
      <c r="T120" s="17"/>
      <c r="U120" s="17"/>
      <c r="V120" s="17"/>
      <c r="W120" s="17"/>
      <c r="X120" s="17"/>
      <c r="Y120" s="17"/>
      <c r="Z120" s="17"/>
    </row>
    <row r="121" spans="18:26" ht="15.75" customHeight="1">
      <c r="R121" s="61"/>
      <c r="S121" s="61"/>
      <c r="T121" s="17"/>
      <c r="U121" s="17"/>
      <c r="V121" s="17"/>
      <c r="W121" s="17"/>
      <c r="X121" s="17"/>
      <c r="Y121" s="17"/>
      <c r="Z121" s="17"/>
    </row>
    <row r="122" spans="18:26" ht="15.75" customHeight="1">
      <c r="R122" s="61"/>
      <c r="S122" s="61"/>
      <c r="T122" s="17"/>
      <c r="U122" s="17"/>
      <c r="V122" s="17"/>
      <c r="W122" s="17"/>
      <c r="X122" s="17"/>
      <c r="Y122" s="17"/>
      <c r="Z122" s="17"/>
    </row>
    <row r="123" spans="18:26" ht="15.75" customHeight="1">
      <c r="R123" s="61"/>
      <c r="S123" s="61"/>
      <c r="T123" s="17"/>
      <c r="U123" s="17"/>
      <c r="V123" s="17"/>
      <c r="W123" s="17"/>
      <c r="X123" s="17"/>
      <c r="Y123" s="17"/>
      <c r="Z123" s="17"/>
    </row>
    <row r="124" spans="18:26" ht="15.75" customHeight="1">
      <c r="R124" s="61"/>
      <c r="S124" s="61"/>
      <c r="T124" s="17"/>
      <c r="U124" s="17"/>
      <c r="V124" s="17"/>
      <c r="W124" s="17"/>
      <c r="X124" s="17"/>
      <c r="Y124" s="17"/>
      <c r="Z124" s="17"/>
    </row>
    <row r="125" spans="18:26" ht="15.75" customHeight="1">
      <c r="R125" s="61"/>
      <c r="S125" s="61"/>
      <c r="T125" s="17"/>
      <c r="U125" s="17"/>
      <c r="V125" s="17"/>
      <c r="W125" s="17"/>
      <c r="X125" s="17"/>
      <c r="Y125" s="17"/>
      <c r="Z125" s="17"/>
    </row>
    <row r="126" spans="18:26" ht="15.75" customHeight="1">
      <c r="R126" s="61"/>
      <c r="S126" s="61"/>
      <c r="T126" s="17"/>
      <c r="U126" s="17"/>
      <c r="V126" s="17"/>
      <c r="W126" s="17"/>
      <c r="X126" s="17"/>
      <c r="Y126" s="17"/>
      <c r="Z126" s="17"/>
    </row>
    <row r="127" spans="18:26" ht="15.75" customHeight="1">
      <c r="R127" s="61"/>
      <c r="S127" s="61"/>
      <c r="T127" s="17"/>
      <c r="U127" s="17"/>
      <c r="V127" s="17"/>
      <c r="W127" s="17"/>
      <c r="X127" s="17"/>
      <c r="Y127" s="17"/>
      <c r="Z127" s="17"/>
    </row>
    <row r="128" spans="18:26" ht="15.75" customHeight="1">
      <c r="R128" s="61"/>
      <c r="S128" s="61"/>
      <c r="T128" s="17"/>
      <c r="U128" s="17"/>
      <c r="V128" s="17"/>
      <c r="W128" s="17"/>
      <c r="X128" s="17"/>
      <c r="Y128" s="17"/>
      <c r="Z128" s="17"/>
    </row>
    <row r="129" spans="18:26" ht="15.75" customHeight="1">
      <c r="R129" s="61"/>
      <c r="S129" s="61"/>
      <c r="T129" s="17"/>
      <c r="U129" s="17"/>
      <c r="V129" s="17"/>
      <c r="W129" s="17"/>
      <c r="X129" s="17"/>
      <c r="Y129" s="17"/>
      <c r="Z129" s="17"/>
    </row>
    <row r="130" spans="18:26" ht="15.75" customHeight="1">
      <c r="R130" s="61"/>
      <c r="S130" s="61"/>
      <c r="T130" s="17"/>
      <c r="U130" s="17"/>
      <c r="V130" s="17"/>
      <c r="W130" s="17"/>
      <c r="X130" s="17"/>
      <c r="Y130" s="17"/>
      <c r="Z130" s="17"/>
    </row>
    <row r="131" spans="18:26" ht="15.75" customHeight="1">
      <c r="R131" s="61"/>
      <c r="S131" s="61"/>
      <c r="T131" s="17"/>
      <c r="U131" s="17"/>
      <c r="V131" s="17"/>
      <c r="W131" s="17"/>
      <c r="X131" s="17"/>
      <c r="Y131" s="17"/>
      <c r="Z131" s="17"/>
    </row>
    <row r="132" spans="18:26" ht="15.75" customHeight="1">
      <c r="R132" s="61"/>
      <c r="S132" s="61"/>
      <c r="T132" s="17"/>
      <c r="U132" s="17"/>
      <c r="V132" s="17"/>
      <c r="W132" s="17"/>
      <c r="X132" s="17"/>
      <c r="Y132" s="17"/>
      <c r="Z132" s="17"/>
    </row>
    <row r="133" spans="18:26" ht="15.75" customHeight="1">
      <c r="R133" s="61"/>
      <c r="S133" s="61"/>
      <c r="T133" s="17"/>
      <c r="U133" s="17"/>
      <c r="V133" s="17"/>
      <c r="W133" s="17"/>
      <c r="X133" s="17"/>
      <c r="Y133" s="17"/>
      <c r="Z133" s="17"/>
    </row>
    <row r="134" spans="18:26" ht="15.75" customHeight="1">
      <c r="R134" s="61"/>
      <c r="S134" s="61"/>
      <c r="T134" s="17"/>
      <c r="U134" s="17"/>
      <c r="V134" s="17"/>
      <c r="W134" s="17"/>
      <c r="X134" s="17"/>
      <c r="Y134" s="17"/>
      <c r="Z134" s="17"/>
    </row>
    <row r="135" spans="18:26" ht="15.75" customHeight="1">
      <c r="R135" s="61"/>
      <c r="S135" s="61"/>
      <c r="T135" s="17"/>
      <c r="U135" s="17"/>
      <c r="V135" s="17"/>
      <c r="W135" s="17"/>
      <c r="X135" s="17"/>
      <c r="Y135" s="17"/>
      <c r="Z135" s="17"/>
    </row>
    <row r="136" spans="18:26" ht="15.75" customHeight="1">
      <c r="R136" s="61"/>
      <c r="S136" s="61"/>
      <c r="T136" s="17"/>
      <c r="U136" s="17"/>
      <c r="V136" s="17"/>
      <c r="W136" s="17"/>
      <c r="X136" s="17"/>
      <c r="Y136" s="17"/>
      <c r="Z136" s="17"/>
    </row>
    <row r="137" spans="18:26" ht="15.75" customHeight="1">
      <c r="R137" s="61"/>
      <c r="S137" s="61"/>
      <c r="T137" s="17"/>
      <c r="U137" s="17"/>
      <c r="V137" s="17"/>
      <c r="W137" s="17"/>
      <c r="X137" s="17"/>
      <c r="Y137" s="17"/>
      <c r="Z137" s="17"/>
    </row>
    <row r="138" spans="18:26" ht="15.75" customHeight="1">
      <c r="R138" s="61"/>
      <c r="S138" s="61"/>
      <c r="T138" s="17"/>
      <c r="U138" s="17"/>
      <c r="V138" s="17"/>
      <c r="W138" s="17"/>
      <c r="X138" s="17"/>
      <c r="Y138" s="17"/>
      <c r="Z138" s="17"/>
    </row>
    <row r="139" spans="18:26" ht="15.75" customHeight="1">
      <c r="R139" s="61"/>
      <c r="S139" s="61"/>
      <c r="T139" s="17"/>
      <c r="U139" s="17"/>
      <c r="V139" s="17"/>
      <c r="W139" s="17"/>
      <c r="X139" s="17"/>
      <c r="Y139" s="17"/>
      <c r="Z139" s="17"/>
    </row>
    <row r="140" spans="18:26" ht="15.75" customHeight="1">
      <c r="R140" s="61"/>
      <c r="S140" s="61"/>
      <c r="T140" s="17"/>
      <c r="U140" s="17"/>
      <c r="V140" s="17"/>
      <c r="W140" s="17"/>
      <c r="X140" s="17"/>
      <c r="Y140" s="17"/>
      <c r="Z140" s="17"/>
    </row>
    <row r="141" spans="18:26" ht="15.75" customHeight="1">
      <c r="R141" s="61"/>
      <c r="S141" s="61"/>
      <c r="T141" s="17"/>
      <c r="U141" s="17"/>
      <c r="V141" s="17"/>
      <c r="W141" s="17"/>
      <c r="X141" s="17"/>
      <c r="Y141" s="17"/>
      <c r="Z141" s="17"/>
    </row>
    <row r="142" spans="18:26" ht="15.75" customHeight="1">
      <c r="R142" s="61"/>
      <c r="S142" s="61"/>
      <c r="T142" s="17"/>
      <c r="U142" s="17"/>
      <c r="V142" s="17"/>
      <c r="W142" s="17"/>
      <c r="X142" s="17"/>
      <c r="Y142" s="17"/>
      <c r="Z142" s="17"/>
    </row>
    <row r="143" spans="18:26" ht="15.75" customHeight="1">
      <c r="R143" s="61"/>
      <c r="S143" s="61"/>
      <c r="T143" s="17"/>
      <c r="U143" s="17"/>
      <c r="V143" s="17"/>
      <c r="W143" s="17"/>
      <c r="X143" s="17"/>
      <c r="Y143" s="17"/>
      <c r="Z143" s="17"/>
    </row>
    <row r="144" spans="18:26" ht="15.75" customHeight="1">
      <c r="R144" s="61"/>
      <c r="S144" s="61"/>
      <c r="T144" s="17"/>
      <c r="U144" s="17"/>
      <c r="V144" s="17"/>
      <c r="W144" s="17"/>
      <c r="X144" s="17"/>
      <c r="Y144" s="17"/>
      <c r="Z144" s="17"/>
    </row>
    <row r="145" spans="18:26" ht="15.75" customHeight="1">
      <c r="R145" s="61"/>
      <c r="S145" s="61"/>
      <c r="T145" s="17"/>
      <c r="U145" s="17"/>
      <c r="V145" s="17"/>
      <c r="W145" s="17"/>
      <c r="X145" s="17"/>
      <c r="Y145" s="17"/>
      <c r="Z145" s="17"/>
    </row>
    <row r="146" spans="18:26" ht="15.75" customHeight="1">
      <c r="R146" s="61"/>
      <c r="S146" s="61"/>
      <c r="T146" s="17"/>
      <c r="U146" s="17"/>
      <c r="V146" s="17"/>
      <c r="W146" s="17"/>
      <c r="X146" s="17"/>
      <c r="Y146" s="17"/>
      <c r="Z146" s="17"/>
    </row>
    <row r="147" spans="18:26" ht="15.75" customHeight="1">
      <c r="R147" s="61"/>
      <c r="S147" s="61"/>
      <c r="T147" s="17"/>
      <c r="U147" s="17"/>
      <c r="V147" s="17"/>
      <c r="W147" s="17"/>
      <c r="X147" s="17"/>
      <c r="Y147" s="17"/>
      <c r="Z147" s="17"/>
    </row>
    <row r="148" spans="18:26" ht="15.75" customHeight="1">
      <c r="R148" s="61"/>
      <c r="S148" s="61"/>
      <c r="T148" s="17"/>
      <c r="U148" s="17"/>
      <c r="V148" s="17"/>
      <c r="W148" s="17"/>
      <c r="X148" s="17"/>
      <c r="Y148" s="17"/>
      <c r="Z148" s="17"/>
    </row>
    <row r="149" spans="18:26" ht="15.75" customHeight="1">
      <c r="R149" s="61"/>
      <c r="S149" s="61"/>
      <c r="T149" s="17"/>
      <c r="U149" s="17"/>
      <c r="V149" s="17"/>
      <c r="W149" s="17"/>
      <c r="X149" s="17"/>
      <c r="Y149" s="17"/>
      <c r="Z149" s="17"/>
    </row>
    <row r="150" spans="18:26" ht="15.75" customHeight="1">
      <c r="R150" s="61"/>
      <c r="S150" s="61"/>
      <c r="T150" s="17"/>
      <c r="U150" s="17"/>
      <c r="V150" s="17"/>
      <c r="W150" s="17"/>
      <c r="X150" s="17"/>
      <c r="Y150" s="17"/>
      <c r="Z150" s="17"/>
    </row>
    <row r="151" spans="18:26" ht="15.75" customHeight="1">
      <c r="R151" s="61"/>
      <c r="S151" s="61"/>
      <c r="T151" s="17"/>
      <c r="U151" s="17"/>
      <c r="V151" s="17"/>
      <c r="W151" s="17"/>
      <c r="X151" s="17"/>
      <c r="Y151" s="17"/>
      <c r="Z151" s="17"/>
    </row>
    <row r="152" spans="18:26" ht="15.75" customHeight="1">
      <c r="R152" s="61"/>
      <c r="S152" s="61"/>
      <c r="T152" s="17"/>
      <c r="U152" s="17"/>
      <c r="V152" s="17"/>
      <c r="W152" s="17"/>
      <c r="X152" s="17"/>
      <c r="Y152" s="17"/>
      <c r="Z152" s="17"/>
    </row>
    <row r="153" spans="18:26" ht="15.75" customHeight="1">
      <c r="R153" s="61"/>
      <c r="S153" s="61"/>
      <c r="T153" s="17"/>
      <c r="U153" s="17"/>
      <c r="V153" s="17"/>
      <c r="W153" s="17"/>
      <c r="X153" s="17"/>
      <c r="Y153" s="17"/>
      <c r="Z153" s="17"/>
    </row>
    <row r="154" spans="18:26" ht="15.75" customHeight="1">
      <c r="R154" s="61"/>
      <c r="S154" s="61"/>
      <c r="T154" s="17"/>
      <c r="U154" s="17"/>
      <c r="V154" s="17"/>
      <c r="W154" s="17"/>
      <c r="X154" s="17"/>
      <c r="Y154" s="17"/>
      <c r="Z154" s="17"/>
    </row>
    <row r="155" spans="18:26" ht="15.75" customHeight="1">
      <c r="R155" s="61"/>
      <c r="S155" s="61"/>
      <c r="T155" s="17"/>
      <c r="U155" s="17"/>
      <c r="V155" s="17"/>
      <c r="W155" s="17"/>
      <c r="X155" s="17"/>
      <c r="Y155" s="17"/>
      <c r="Z155" s="17"/>
    </row>
    <row r="156" spans="18:26" ht="15.75" customHeight="1">
      <c r="R156" s="61"/>
      <c r="S156" s="61"/>
      <c r="T156" s="17"/>
      <c r="U156" s="17"/>
      <c r="V156" s="17"/>
      <c r="W156" s="17"/>
      <c r="X156" s="17"/>
      <c r="Y156" s="17"/>
      <c r="Z156" s="17"/>
    </row>
    <row r="157" spans="18:26" ht="15.75" customHeight="1">
      <c r="R157" s="61"/>
      <c r="S157" s="61"/>
      <c r="T157" s="17"/>
      <c r="U157" s="17"/>
      <c r="V157" s="17"/>
      <c r="W157" s="17"/>
      <c r="X157" s="17"/>
      <c r="Y157" s="17"/>
      <c r="Z157" s="17"/>
    </row>
    <row r="158" spans="18:26" ht="15.75" customHeight="1">
      <c r="R158" s="61"/>
      <c r="S158" s="61"/>
      <c r="T158" s="17"/>
      <c r="U158" s="17"/>
      <c r="V158" s="17"/>
      <c r="W158" s="17"/>
      <c r="X158" s="17"/>
      <c r="Y158" s="17"/>
      <c r="Z158" s="17"/>
    </row>
    <row r="159" spans="18:26" ht="15.75" customHeight="1">
      <c r="R159" s="61"/>
      <c r="S159" s="61"/>
      <c r="T159" s="17"/>
      <c r="U159" s="17"/>
      <c r="V159" s="17"/>
      <c r="W159" s="17"/>
      <c r="X159" s="17"/>
      <c r="Y159" s="17"/>
      <c r="Z159" s="17"/>
    </row>
    <row r="160" spans="18:26" ht="15.75" customHeight="1">
      <c r="R160" s="61"/>
      <c r="S160" s="61"/>
      <c r="T160" s="17"/>
      <c r="U160" s="17"/>
      <c r="V160" s="17"/>
      <c r="W160" s="17"/>
      <c r="X160" s="17"/>
      <c r="Y160" s="17"/>
      <c r="Z160" s="17"/>
    </row>
    <row r="161" spans="18:26" ht="15.75" customHeight="1">
      <c r="R161" s="61"/>
      <c r="S161" s="61"/>
      <c r="T161" s="17"/>
      <c r="U161" s="17"/>
      <c r="V161" s="17"/>
      <c r="W161" s="17"/>
      <c r="X161" s="17"/>
      <c r="Y161" s="17"/>
      <c r="Z161" s="17"/>
    </row>
    <row r="162" spans="18:26" ht="15.75" customHeight="1">
      <c r="R162" s="61"/>
      <c r="S162" s="61"/>
      <c r="T162" s="17"/>
      <c r="U162" s="17"/>
      <c r="V162" s="17"/>
      <c r="W162" s="17"/>
      <c r="X162" s="17"/>
      <c r="Y162" s="17"/>
      <c r="Z162" s="17"/>
    </row>
    <row r="163" spans="18:26" ht="15.75" customHeight="1">
      <c r="R163" s="61"/>
      <c r="S163" s="61"/>
      <c r="T163" s="17"/>
      <c r="U163" s="17"/>
      <c r="V163" s="17"/>
      <c r="W163" s="17"/>
      <c r="X163" s="17"/>
      <c r="Y163" s="17"/>
      <c r="Z163" s="17"/>
    </row>
    <row r="164" spans="18:26" ht="15.75" customHeight="1">
      <c r="R164" s="61"/>
      <c r="S164" s="61"/>
      <c r="T164" s="17"/>
      <c r="U164" s="17"/>
      <c r="V164" s="17"/>
      <c r="W164" s="17"/>
      <c r="X164" s="17"/>
      <c r="Y164" s="17"/>
      <c r="Z164" s="17"/>
    </row>
    <row r="165" spans="18:26" ht="15.75" customHeight="1">
      <c r="R165" s="61"/>
      <c r="S165" s="61"/>
      <c r="T165" s="17"/>
      <c r="U165" s="17"/>
      <c r="V165" s="17"/>
      <c r="W165" s="17"/>
      <c r="X165" s="17"/>
      <c r="Y165" s="17"/>
      <c r="Z165" s="17"/>
    </row>
    <row r="166" spans="18:26" ht="15.75" customHeight="1">
      <c r="R166" s="61"/>
      <c r="S166" s="61"/>
      <c r="T166" s="17"/>
      <c r="U166" s="17"/>
      <c r="V166" s="17"/>
      <c r="W166" s="17"/>
      <c r="X166" s="17"/>
      <c r="Y166" s="17"/>
      <c r="Z166" s="17"/>
    </row>
    <row r="167" spans="18:26" ht="15.75" customHeight="1">
      <c r="R167" s="61"/>
      <c r="S167" s="61"/>
      <c r="T167" s="17"/>
      <c r="U167" s="17"/>
      <c r="V167" s="17"/>
      <c r="W167" s="17"/>
      <c r="X167" s="17"/>
      <c r="Y167" s="17"/>
      <c r="Z167" s="17"/>
    </row>
    <row r="168" spans="18:26" ht="15.75" customHeight="1">
      <c r="R168" s="61"/>
      <c r="S168" s="61"/>
      <c r="T168" s="17"/>
      <c r="U168" s="17"/>
      <c r="V168" s="17"/>
      <c r="W168" s="17"/>
      <c r="X168" s="17"/>
      <c r="Y168" s="17"/>
      <c r="Z168" s="17"/>
    </row>
    <row r="169" spans="18:26" ht="15.75" customHeight="1">
      <c r="R169" s="61"/>
      <c r="S169" s="61"/>
      <c r="T169" s="17"/>
      <c r="U169" s="17"/>
      <c r="V169" s="17"/>
      <c r="W169" s="17"/>
      <c r="X169" s="17"/>
      <c r="Y169" s="17"/>
      <c r="Z169" s="17"/>
    </row>
    <row r="170" spans="18:26" ht="15.75" customHeight="1">
      <c r="R170" s="61"/>
      <c r="S170" s="61"/>
      <c r="T170" s="17"/>
      <c r="U170" s="17"/>
      <c r="V170" s="17"/>
      <c r="W170" s="17"/>
      <c r="X170" s="17"/>
      <c r="Y170" s="17"/>
      <c r="Z170" s="17"/>
    </row>
    <row r="171" spans="18:26" ht="15.75" customHeight="1">
      <c r="R171" s="61"/>
      <c r="S171" s="61"/>
      <c r="T171" s="17"/>
      <c r="U171" s="17"/>
      <c r="V171" s="17"/>
      <c r="W171" s="17"/>
      <c r="X171" s="17"/>
      <c r="Y171" s="17"/>
      <c r="Z171" s="17"/>
    </row>
    <row r="172" spans="18:26" ht="15.75" customHeight="1">
      <c r="R172" s="61"/>
      <c r="S172" s="61"/>
      <c r="T172" s="17"/>
      <c r="U172" s="17"/>
      <c r="V172" s="17"/>
      <c r="W172" s="17"/>
      <c r="X172" s="17"/>
      <c r="Y172" s="17"/>
      <c r="Z172" s="17"/>
    </row>
    <row r="173" spans="18:26" ht="15.75" customHeight="1">
      <c r="R173" s="61"/>
      <c r="S173" s="61"/>
      <c r="T173" s="17"/>
      <c r="U173" s="17"/>
      <c r="V173" s="17"/>
      <c r="W173" s="17"/>
      <c r="X173" s="17"/>
      <c r="Y173" s="17"/>
      <c r="Z173" s="17"/>
    </row>
    <row r="174" spans="18:26" ht="15.75" customHeight="1">
      <c r="R174" s="61"/>
      <c r="S174" s="61"/>
      <c r="T174" s="17"/>
      <c r="U174" s="17"/>
      <c r="V174" s="17"/>
      <c r="W174" s="17"/>
      <c r="X174" s="17"/>
      <c r="Y174" s="17"/>
      <c r="Z174" s="17"/>
    </row>
    <row r="175" spans="18:26" ht="15.75" customHeight="1">
      <c r="R175" s="61"/>
      <c r="S175" s="61"/>
      <c r="T175" s="17"/>
      <c r="U175" s="17"/>
      <c r="V175" s="17"/>
      <c r="W175" s="17"/>
      <c r="X175" s="17"/>
      <c r="Y175" s="17"/>
      <c r="Z175" s="17"/>
    </row>
    <row r="176" spans="18:26" ht="15.75" customHeight="1">
      <c r="R176" s="61"/>
      <c r="S176" s="61"/>
      <c r="T176" s="17"/>
      <c r="U176" s="17"/>
      <c r="V176" s="17"/>
      <c r="W176" s="17"/>
      <c r="X176" s="17"/>
      <c r="Y176" s="17"/>
      <c r="Z176" s="17"/>
    </row>
    <row r="177" spans="18:26" ht="15.75" customHeight="1">
      <c r="R177" s="61"/>
      <c r="S177" s="61"/>
      <c r="T177" s="17"/>
      <c r="U177" s="17"/>
      <c r="V177" s="17"/>
      <c r="W177" s="17"/>
      <c r="X177" s="17"/>
      <c r="Y177" s="17"/>
      <c r="Z177" s="17"/>
    </row>
    <row r="178" spans="18:26" ht="15.75" customHeight="1">
      <c r="R178" s="61"/>
      <c r="S178" s="61"/>
      <c r="T178" s="17"/>
      <c r="U178" s="17"/>
      <c r="V178" s="17"/>
      <c r="W178" s="17"/>
      <c r="X178" s="17"/>
      <c r="Y178" s="17"/>
      <c r="Z178" s="17"/>
    </row>
    <row r="179" spans="18:26" ht="15.75" customHeight="1">
      <c r="R179" s="61"/>
      <c r="S179" s="61"/>
      <c r="T179" s="17"/>
      <c r="U179" s="17"/>
      <c r="V179" s="17"/>
      <c r="W179" s="17"/>
      <c r="X179" s="17"/>
      <c r="Y179" s="17"/>
      <c r="Z179" s="17"/>
    </row>
    <row r="180" spans="18:26" ht="15.75" customHeight="1">
      <c r="R180" s="61"/>
      <c r="S180" s="61"/>
      <c r="T180" s="17"/>
      <c r="U180" s="17"/>
      <c r="V180" s="17"/>
      <c r="W180" s="17"/>
      <c r="X180" s="17"/>
      <c r="Y180" s="17"/>
      <c r="Z180" s="17"/>
    </row>
    <row r="181" spans="18:26" ht="15.75" customHeight="1">
      <c r="R181" s="61"/>
      <c r="S181" s="61"/>
      <c r="T181" s="17"/>
      <c r="U181" s="17"/>
      <c r="V181" s="17"/>
      <c r="W181" s="17"/>
      <c r="X181" s="17"/>
      <c r="Y181" s="17"/>
      <c r="Z181" s="17"/>
    </row>
    <row r="182" spans="18:26" ht="15.75" customHeight="1">
      <c r="R182" s="61"/>
      <c r="S182" s="61"/>
      <c r="T182" s="17"/>
      <c r="U182" s="17"/>
      <c r="V182" s="17"/>
      <c r="W182" s="17"/>
      <c r="X182" s="17"/>
      <c r="Y182" s="17"/>
      <c r="Z182" s="17"/>
    </row>
    <row r="183" spans="18:26" ht="15.75" customHeight="1">
      <c r="R183" s="61"/>
      <c r="S183" s="61"/>
      <c r="T183" s="17"/>
      <c r="U183" s="17"/>
      <c r="V183" s="17"/>
      <c r="W183" s="17"/>
      <c r="X183" s="17"/>
      <c r="Y183" s="17"/>
      <c r="Z183" s="17"/>
    </row>
    <row r="184" spans="18:26" ht="15.75" customHeight="1">
      <c r="R184" s="61"/>
      <c r="S184" s="61"/>
      <c r="T184" s="17"/>
      <c r="U184" s="17"/>
      <c r="V184" s="17"/>
      <c r="W184" s="17"/>
      <c r="X184" s="17"/>
      <c r="Y184" s="17"/>
      <c r="Z184" s="17"/>
    </row>
    <row r="185" spans="18:26" ht="15.75" customHeight="1">
      <c r="R185" s="61"/>
      <c r="S185" s="61"/>
      <c r="T185" s="17"/>
      <c r="U185" s="17"/>
      <c r="V185" s="17"/>
      <c r="W185" s="17"/>
      <c r="X185" s="17"/>
      <c r="Y185" s="17"/>
      <c r="Z185" s="17"/>
    </row>
    <row r="186" spans="18:26" ht="15.75" customHeight="1">
      <c r="R186" s="61"/>
      <c r="S186" s="61"/>
      <c r="T186" s="17"/>
      <c r="U186" s="17"/>
      <c r="V186" s="17"/>
      <c r="W186" s="17"/>
      <c r="X186" s="17"/>
      <c r="Y186" s="17"/>
      <c r="Z186" s="17"/>
    </row>
    <row r="187" spans="18:26" ht="15.75" customHeight="1">
      <c r="R187" s="61"/>
      <c r="S187" s="61"/>
      <c r="T187" s="17"/>
      <c r="U187" s="17"/>
      <c r="V187" s="17"/>
      <c r="W187" s="17"/>
      <c r="X187" s="17"/>
      <c r="Y187" s="17"/>
      <c r="Z187" s="17"/>
    </row>
    <row r="188" spans="18:26" ht="15.75" customHeight="1">
      <c r="R188" s="61"/>
      <c r="S188" s="61"/>
      <c r="T188" s="17"/>
      <c r="U188" s="17"/>
      <c r="V188" s="17"/>
      <c r="W188" s="17"/>
      <c r="X188" s="17"/>
      <c r="Y188" s="17"/>
      <c r="Z188" s="17"/>
    </row>
    <row r="189" spans="18:26" ht="15.75" customHeight="1">
      <c r="R189" s="61"/>
      <c r="S189" s="61"/>
      <c r="T189" s="17"/>
      <c r="U189" s="17"/>
      <c r="V189" s="17"/>
      <c r="W189" s="17"/>
      <c r="X189" s="17"/>
      <c r="Y189" s="17"/>
      <c r="Z189" s="17"/>
    </row>
    <row r="190" spans="18:26" ht="15.75" customHeight="1">
      <c r="R190" s="61"/>
      <c r="S190" s="61"/>
      <c r="T190" s="17"/>
      <c r="U190" s="17"/>
      <c r="V190" s="17"/>
      <c r="W190" s="17"/>
      <c r="X190" s="17"/>
      <c r="Y190" s="17"/>
      <c r="Z190" s="17"/>
    </row>
    <row r="191" spans="18:26" ht="15.75" customHeight="1">
      <c r="R191" s="61"/>
      <c r="S191" s="61"/>
      <c r="T191" s="17"/>
      <c r="U191" s="17"/>
      <c r="V191" s="17"/>
      <c r="W191" s="17"/>
      <c r="X191" s="17"/>
      <c r="Y191" s="17"/>
      <c r="Z191" s="17"/>
    </row>
    <row r="192" spans="18:26" ht="15.75" customHeight="1">
      <c r="R192" s="61"/>
      <c r="S192" s="61"/>
      <c r="T192" s="17"/>
      <c r="U192" s="17"/>
      <c r="V192" s="17"/>
      <c r="W192" s="17"/>
      <c r="X192" s="17"/>
      <c r="Y192" s="17"/>
      <c r="Z192" s="17"/>
    </row>
    <row r="193" spans="18:26" ht="15.75" customHeight="1">
      <c r="R193" s="61"/>
      <c r="S193" s="61"/>
      <c r="T193" s="17"/>
      <c r="U193" s="17"/>
      <c r="V193" s="17"/>
      <c r="W193" s="17"/>
      <c r="X193" s="17"/>
      <c r="Y193" s="17"/>
      <c r="Z193" s="17"/>
    </row>
    <row r="194" spans="18:26" ht="15.75" customHeight="1">
      <c r="R194" s="61"/>
      <c r="S194" s="61"/>
      <c r="T194" s="17"/>
      <c r="U194" s="17"/>
      <c r="V194" s="17"/>
      <c r="W194" s="17"/>
      <c r="X194" s="17"/>
      <c r="Y194" s="17"/>
      <c r="Z194" s="17"/>
    </row>
    <row r="195" spans="18:26" ht="15.75" customHeight="1">
      <c r="R195" s="61"/>
      <c r="S195" s="61"/>
      <c r="T195" s="17"/>
      <c r="U195" s="17"/>
      <c r="V195" s="17"/>
      <c r="W195" s="17"/>
      <c r="X195" s="17"/>
      <c r="Y195" s="17"/>
      <c r="Z195" s="17"/>
    </row>
    <row r="196" spans="18:26" ht="15.75" customHeight="1">
      <c r="R196" s="61"/>
      <c r="S196" s="61"/>
      <c r="T196" s="17"/>
      <c r="U196" s="17"/>
      <c r="V196" s="17"/>
      <c r="W196" s="17"/>
      <c r="X196" s="17"/>
      <c r="Y196" s="17"/>
      <c r="Z196" s="17"/>
    </row>
    <row r="197" spans="18:26" ht="15.75" customHeight="1">
      <c r="R197" s="61"/>
      <c r="S197" s="61"/>
      <c r="T197" s="17"/>
      <c r="U197" s="17"/>
      <c r="V197" s="17"/>
      <c r="W197" s="17"/>
      <c r="X197" s="17"/>
      <c r="Y197" s="17"/>
      <c r="Z197" s="17"/>
    </row>
    <row r="198" spans="18:26" ht="15.75" customHeight="1">
      <c r="R198" s="61"/>
      <c r="S198" s="61"/>
      <c r="T198" s="17"/>
      <c r="U198" s="17"/>
      <c r="V198" s="17"/>
      <c r="W198" s="17"/>
      <c r="X198" s="17"/>
      <c r="Y198" s="17"/>
      <c r="Z198" s="17"/>
    </row>
    <row r="199" spans="18:26" ht="15.75" customHeight="1">
      <c r="R199" s="61"/>
      <c r="S199" s="61"/>
      <c r="T199" s="17"/>
      <c r="U199" s="17"/>
      <c r="V199" s="17"/>
      <c r="W199" s="17"/>
      <c r="X199" s="17"/>
      <c r="Y199" s="17"/>
      <c r="Z199" s="17"/>
    </row>
    <row r="200" spans="18:26" ht="15.75" customHeight="1">
      <c r="R200" s="61"/>
      <c r="S200" s="61"/>
      <c r="T200" s="17"/>
      <c r="U200" s="17"/>
      <c r="V200" s="17"/>
      <c r="W200" s="17"/>
      <c r="X200" s="17"/>
      <c r="Y200" s="17"/>
      <c r="Z200" s="17"/>
    </row>
    <row r="201" spans="18:26" ht="15.75" customHeight="1">
      <c r="R201" s="61"/>
      <c r="S201" s="61"/>
      <c r="T201" s="17"/>
      <c r="U201" s="17"/>
      <c r="V201" s="17"/>
      <c r="W201" s="17"/>
      <c r="X201" s="17"/>
      <c r="Y201" s="17"/>
      <c r="Z201" s="17"/>
    </row>
    <row r="202" spans="18:26" ht="15.75" customHeight="1">
      <c r="R202" s="61"/>
      <c r="S202" s="61"/>
      <c r="T202" s="17"/>
      <c r="U202" s="17"/>
      <c r="V202" s="17"/>
      <c r="W202" s="17"/>
      <c r="X202" s="17"/>
      <c r="Y202" s="17"/>
      <c r="Z202" s="17"/>
    </row>
    <row r="203" spans="18:26" ht="15.75" customHeight="1">
      <c r="R203" s="61"/>
      <c r="S203" s="61"/>
      <c r="T203" s="17"/>
      <c r="U203" s="17"/>
      <c r="V203" s="17"/>
      <c r="W203" s="17"/>
      <c r="X203" s="17"/>
      <c r="Y203" s="17"/>
      <c r="Z203" s="17"/>
    </row>
    <row r="204" spans="18:26" ht="15.75" customHeight="1">
      <c r="R204" s="61"/>
      <c r="S204" s="61"/>
      <c r="T204" s="17"/>
      <c r="U204" s="17"/>
      <c r="V204" s="17"/>
      <c r="W204" s="17"/>
      <c r="X204" s="17"/>
      <c r="Y204" s="17"/>
      <c r="Z204" s="17"/>
    </row>
    <row r="205" spans="18:26" ht="15.75" customHeight="1">
      <c r="R205" s="61"/>
      <c r="S205" s="61"/>
      <c r="T205" s="17"/>
      <c r="U205" s="17"/>
      <c r="V205" s="17"/>
      <c r="W205" s="17"/>
      <c r="X205" s="17"/>
      <c r="Y205" s="17"/>
      <c r="Z205" s="17"/>
    </row>
    <row r="206" spans="18:26" ht="15.75" customHeight="1">
      <c r="R206" s="61"/>
      <c r="S206" s="61"/>
      <c r="T206" s="17"/>
      <c r="U206" s="17"/>
      <c r="V206" s="17"/>
      <c r="W206" s="17"/>
      <c r="X206" s="17"/>
      <c r="Y206" s="17"/>
      <c r="Z206" s="17"/>
    </row>
    <row r="207" spans="18:26" ht="15.75" customHeight="1">
      <c r="R207" s="61"/>
      <c r="S207" s="61"/>
      <c r="T207" s="17"/>
      <c r="U207" s="17"/>
      <c r="V207" s="17"/>
      <c r="W207" s="17"/>
      <c r="X207" s="17"/>
      <c r="Y207" s="17"/>
      <c r="Z207" s="17"/>
    </row>
    <row r="208" spans="18:26" ht="15.75" customHeight="1">
      <c r="R208" s="61"/>
      <c r="S208" s="61"/>
      <c r="T208" s="17"/>
      <c r="U208" s="17"/>
      <c r="V208" s="17"/>
      <c r="W208" s="17"/>
      <c r="X208" s="17"/>
      <c r="Y208" s="17"/>
      <c r="Z208" s="17"/>
    </row>
    <row r="209" spans="18:26" ht="15.75" customHeight="1">
      <c r="R209" s="61"/>
      <c r="S209" s="61"/>
      <c r="T209" s="17"/>
      <c r="U209" s="17"/>
      <c r="V209" s="17"/>
      <c r="W209" s="17"/>
      <c r="X209" s="17"/>
      <c r="Y209" s="17"/>
      <c r="Z209" s="17"/>
    </row>
    <row r="210" spans="18:26" ht="15.75" customHeight="1">
      <c r="R210" s="61"/>
      <c r="S210" s="61"/>
      <c r="T210" s="17"/>
      <c r="U210" s="17"/>
      <c r="V210" s="17"/>
      <c r="W210" s="17"/>
      <c r="X210" s="17"/>
      <c r="Y210" s="17"/>
      <c r="Z210" s="17"/>
    </row>
    <row r="211" spans="18:26" ht="15.75" customHeight="1">
      <c r="R211" s="61"/>
      <c r="S211" s="61"/>
      <c r="T211" s="17"/>
      <c r="U211" s="17"/>
      <c r="V211" s="17"/>
      <c r="W211" s="17"/>
      <c r="X211" s="17"/>
      <c r="Y211" s="17"/>
      <c r="Z211" s="17"/>
    </row>
    <row r="212" spans="18:26" ht="15.75" customHeight="1">
      <c r="R212" s="61"/>
      <c r="S212" s="61"/>
      <c r="T212" s="17"/>
      <c r="U212" s="17"/>
      <c r="V212" s="17"/>
      <c r="W212" s="17"/>
      <c r="X212" s="17"/>
      <c r="Y212" s="17"/>
      <c r="Z212" s="17"/>
    </row>
    <row r="213" spans="18:26" ht="15.75" customHeight="1">
      <c r="R213" s="61"/>
      <c r="S213" s="61"/>
      <c r="T213" s="17"/>
      <c r="U213" s="17"/>
      <c r="V213" s="17"/>
      <c r="W213" s="17"/>
      <c r="X213" s="17"/>
      <c r="Y213" s="17"/>
      <c r="Z213" s="17"/>
    </row>
    <row r="214" spans="18:26" ht="15.75" customHeight="1">
      <c r="R214" s="61"/>
      <c r="S214" s="61"/>
      <c r="T214" s="17"/>
      <c r="U214" s="17"/>
      <c r="V214" s="17"/>
      <c r="W214" s="17"/>
      <c r="X214" s="17"/>
      <c r="Y214" s="17"/>
      <c r="Z214" s="17"/>
    </row>
    <row r="215" spans="18:26" ht="15.75" customHeight="1">
      <c r="R215" s="61"/>
      <c r="S215" s="61"/>
      <c r="T215" s="17"/>
      <c r="U215" s="17"/>
      <c r="V215" s="17"/>
      <c r="W215" s="17"/>
      <c r="X215" s="17"/>
      <c r="Y215" s="17"/>
      <c r="Z215" s="17"/>
    </row>
    <row r="216" spans="18:26" ht="15.75" customHeight="1">
      <c r="R216" s="61"/>
      <c r="S216" s="61"/>
      <c r="T216" s="17"/>
      <c r="U216" s="17"/>
      <c r="V216" s="17"/>
      <c r="W216" s="17"/>
      <c r="X216" s="17"/>
      <c r="Y216" s="17"/>
      <c r="Z216" s="17"/>
    </row>
    <row r="217" spans="18:26" ht="15.75" customHeight="1">
      <c r="R217" s="61"/>
      <c r="S217" s="61"/>
      <c r="T217" s="17"/>
      <c r="U217" s="17"/>
      <c r="V217" s="17"/>
      <c r="W217" s="17"/>
      <c r="X217" s="17"/>
      <c r="Y217" s="17"/>
      <c r="Z217" s="17"/>
    </row>
    <row r="218" spans="18:26" ht="15.75" customHeight="1">
      <c r="R218" s="61"/>
      <c r="S218" s="61"/>
      <c r="T218" s="17"/>
      <c r="U218" s="17"/>
      <c r="V218" s="17"/>
      <c r="W218" s="17"/>
      <c r="X218" s="17"/>
      <c r="Y218" s="17"/>
      <c r="Z218" s="17"/>
    </row>
    <row r="219" spans="18:26" ht="15.75" customHeight="1">
      <c r="R219" s="61"/>
      <c r="S219" s="61"/>
      <c r="T219" s="17"/>
      <c r="U219" s="17"/>
      <c r="V219" s="17"/>
      <c r="W219" s="17"/>
      <c r="X219" s="17"/>
      <c r="Y219" s="17"/>
      <c r="Z219" s="17"/>
    </row>
    <row r="220" spans="18:26" ht="15.75" customHeight="1">
      <c r="R220" s="61"/>
      <c r="S220" s="61"/>
      <c r="T220" s="17"/>
      <c r="U220" s="17"/>
      <c r="V220" s="17"/>
      <c r="W220" s="17"/>
      <c r="X220" s="17"/>
      <c r="Y220" s="17"/>
      <c r="Z220" s="17"/>
    </row>
    <row r="221" spans="18:26" ht="15.75" customHeight="1"/>
    <row r="222" spans="18:26" ht="15.75" customHeight="1"/>
    <row r="223" spans="18:26" ht="15.75" customHeight="1"/>
    <row r="224" spans="18: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2" topLeftCell="A3" activePane="bottomLeft" state="frozen"/>
      <selection pane="bottomLeft" activeCell="E5" sqref="E5"/>
    </sheetView>
  </sheetViews>
  <sheetFormatPr baseColWidth="10" defaultColWidth="12.625" defaultRowHeight="15" customHeight="1"/>
  <cols>
    <col min="1" max="1" width="5.5" style="755" customWidth="1"/>
    <col min="2" max="2" width="13.875" style="755" customWidth="1"/>
    <col min="3" max="3" width="16.5" style="755" customWidth="1"/>
    <col min="4" max="4" width="8.25" style="755" customWidth="1"/>
    <col min="5" max="5" width="27.125" style="755" customWidth="1"/>
    <col min="6" max="6" width="6.125" style="755" customWidth="1"/>
    <col min="7" max="7" width="31.625" style="755" customWidth="1"/>
    <col min="8" max="8" width="13.75" style="755" customWidth="1"/>
    <col min="9" max="9" width="13.375" style="755" customWidth="1"/>
    <col min="10" max="10" width="26" style="755" customWidth="1"/>
    <col min="11" max="11" width="9.625" style="755" customWidth="1"/>
    <col min="12" max="12" width="53.125" style="755" customWidth="1"/>
    <col min="13" max="13" width="9.625" style="755" customWidth="1"/>
    <col min="14" max="14" width="53.125" style="755" customWidth="1"/>
    <col min="15" max="15" width="9.625" style="923" customWidth="1"/>
    <col min="16" max="16" width="26.625" style="755" customWidth="1"/>
    <col min="17" max="19" width="12.125" style="755" customWidth="1"/>
    <col min="20" max="20" width="19.125" style="755" customWidth="1"/>
    <col min="21" max="26" width="9.375" style="755" customWidth="1"/>
    <col min="27" max="16384" width="12.625" style="755"/>
  </cols>
  <sheetData>
    <row r="1" spans="1:26" ht="16.5" customHeight="1">
      <c r="A1" s="1149" t="s">
        <v>0</v>
      </c>
      <c r="B1" s="1135" t="s">
        <v>1</v>
      </c>
      <c r="C1" s="1134" t="s">
        <v>2</v>
      </c>
      <c r="D1" s="1134" t="s">
        <v>3</v>
      </c>
      <c r="E1" s="1134" t="s">
        <v>3</v>
      </c>
      <c r="F1" s="1134" t="s">
        <v>4</v>
      </c>
      <c r="G1" s="1134" t="s">
        <v>4</v>
      </c>
      <c r="H1" s="1126" t="s">
        <v>5</v>
      </c>
      <c r="I1" s="1137" t="s">
        <v>7</v>
      </c>
      <c r="J1" s="1130" t="s">
        <v>10</v>
      </c>
      <c r="K1" s="1131"/>
      <c r="L1" s="1131"/>
      <c r="M1" s="1132"/>
      <c r="N1" s="1130" t="s">
        <v>11</v>
      </c>
      <c r="O1" s="1131"/>
      <c r="P1" s="1132"/>
      <c r="Q1" s="1130" t="s">
        <v>12</v>
      </c>
      <c r="R1" s="1131"/>
      <c r="S1" s="1132"/>
      <c r="T1" s="888"/>
      <c r="U1" s="888"/>
      <c r="V1" s="888"/>
      <c r="W1" s="888"/>
      <c r="X1" s="888"/>
      <c r="Y1" s="888"/>
      <c r="Z1" s="888"/>
    </row>
    <row r="2" spans="1:26" ht="78" customHeight="1">
      <c r="A2" s="1150"/>
      <c r="B2" s="1136"/>
      <c r="C2" s="1127"/>
      <c r="D2" s="1127"/>
      <c r="E2" s="1127"/>
      <c r="F2" s="1127"/>
      <c r="G2" s="1127"/>
      <c r="H2" s="1127"/>
      <c r="I2" s="1138"/>
      <c r="J2" s="528" t="s">
        <v>13</v>
      </c>
      <c r="K2" s="529" t="s">
        <v>14</v>
      </c>
      <c r="L2" s="530" t="s">
        <v>15</v>
      </c>
      <c r="M2" s="531" t="s">
        <v>14</v>
      </c>
      <c r="N2" s="528" t="s">
        <v>254</v>
      </c>
      <c r="O2" s="529" t="s">
        <v>14</v>
      </c>
      <c r="P2" s="532" t="s">
        <v>19</v>
      </c>
      <c r="Q2" s="528" t="s">
        <v>20</v>
      </c>
      <c r="R2" s="530" t="s">
        <v>21</v>
      </c>
      <c r="S2" s="532" t="s">
        <v>22</v>
      </c>
      <c r="T2" s="889"/>
      <c r="U2" s="889"/>
      <c r="V2" s="889"/>
      <c r="W2" s="889"/>
      <c r="X2" s="889"/>
      <c r="Y2" s="889"/>
      <c r="Z2" s="889"/>
    </row>
    <row r="3" spans="1:26" ht="80.099999999999994" customHeight="1">
      <c r="A3" s="890" t="s">
        <v>16</v>
      </c>
      <c r="B3" s="891" t="s">
        <v>17</v>
      </c>
      <c r="C3" s="892" t="s">
        <v>66</v>
      </c>
      <c r="D3" s="893" t="s">
        <v>281</v>
      </c>
      <c r="E3" s="894" t="s">
        <v>282</v>
      </c>
      <c r="F3" s="893" t="s">
        <v>283</v>
      </c>
      <c r="G3" s="894" t="s">
        <v>284</v>
      </c>
      <c r="H3" s="895" t="s">
        <v>287</v>
      </c>
      <c r="I3" s="896"/>
      <c r="J3" s="897" t="s">
        <v>288</v>
      </c>
      <c r="K3" s="898">
        <v>3000000</v>
      </c>
      <c r="L3" s="894" t="s">
        <v>289</v>
      </c>
      <c r="M3" s="899">
        <f>2*K3*1.1</f>
        <v>6600000.0000000009</v>
      </c>
      <c r="N3" s="900" t="s">
        <v>1015</v>
      </c>
      <c r="O3" s="901">
        <v>3300000</v>
      </c>
      <c r="P3" s="902" t="s">
        <v>1018</v>
      </c>
      <c r="Q3" s="536" t="s">
        <v>53</v>
      </c>
      <c r="R3" s="903"/>
      <c r="S3" s="904"/>
      <c r="T3" s="905"/>
    </row>
    <row r="4" spans="1:26" ht="80.099999999999994" customHeight="1">
      <c r="A4" s="906" t="s">
        <v>16</v>
      </c>
      <c r="B4" s="547" t="s">
        <v>17</v>
      </c>
      <c r="C4" s="537" t="s">
        <v>66</v>
      </c>
      <c r="D4" s="538" t="s">
        <v>281</v>
      </c>
      <c r="E4" s="539" t="s">
        <v>282</v>
      </c>
      <c r="F4" s="538" t="s">
        <v>306</v>
      </c>
      <c r="G4" s="539" t="s">
        <v>307</v>
      </c>
      <c r="H4" s="540" t="s">
        <v>311</v>
      </c>
      <c r="I4" s="747"/>
      <c r="J4" s="542"/>
      <c r="K4" s="907"/>
      <c r="L4" s="539" t="s">
        <v>312</v>
      </c>
      <c r="M4" s="908">
        <v>0</v>
      </c>
      <c r="N4" s="542" t="s">
        <v>1023</v>
      </c>
      <c r="O4" s="907">
        <v>3300000</v>
      </c>
      <c r="P4" s="909" t="s">
        <v>1026</v>
      </c>
      <c r="Q4" s="536" t="s">
        <v>53</v>
      </c>
      <c r="R4" s="543"/>
      <c r="S4" s="544"/>
      <c r="T4" s="905"/>
    </row>
    <row r="5" spans="1:26" ht="80.099999999999994" customHeight="1">
      <c r="A5" s="906" t="s">
        <v>16</v>
      </c>
      <c r="B5" s="547" t="s">
        <v>17</v>
      </c>
      <c r="C5" s="537" t="s">
        <v>66</v>
      </c>
      <c r="D5" s="538" t="s">
        <v>281</v>
      </c>
      <c r="E5" s="539" t="s">
        <v>282</v>
      </c>
      <c r="F5" s="538" t="s">
        <v>317</v>
      </c>
      <c r="G5" s="539" t="s">
        <v>318</v>
      </c>
      <c r="H5" s="540" t="s">
        <v>311</v>
      </c>
      <c r="I5" s="747"/>
      <c r="J5" s="542"/>
      <c r="K5" s="907">
        <v>0</v>
      </c>
      <c r="L5" s="539"/>
      <c r="M5" s="908">
        <v>0</v>
      </c>
      <c r="N5" s="542" t="s">
        <v>1035</v>
      </c>
      <c r="O5" s="907">
        <v>3600000</v>
      </c>
      <c r="P5" s="909" t="s">
        <v>1037</v>
      </c>
      <c r="Q5" s="536" t="s">
        <v>53</v>
      </c>
      <c r="R5" s="543"/>
      <c r="S5" s="544"/>
      <c r="T5" s="905"/>
    </row>
    <row r="6" spans="1:26" ht="80.099999999999994" customHeight="1">
      <c r="A6" s="906" t="s">
        <v>16</v>
      </c>
      <c r="B6" s="547" t="s">
        <v>17</v>
      </c>
      <c r="C6" s="537" t="s">
        <v>66</v>
      </c>
      <c r="D6" s="538" t="s">
        <v>281</v>
      </c>
      <c r="E6" s="539" t="s">
        <v>282</v>
      </c>
      <c r="F6" s="538" t="s">
        <v>323</v>
      </c>
      <c r="G6" s="539" t="s">
        <v>324</v>
      </c>
      <c r="H6" s="540" t="s">
        <v>311</v>
      </c>
      <c r="I6" s="747"/>
      <c r="J6" s="542"/>
      <c r="K6" s="907">
        <v>0</v>
      </c>
      <c r="L6" s="539"/>
      <c r="M6" s="908">
        <v>0</v>
      </c>
      <c r="N6" s="542" t="s">
        <v>1041</v>
      </c>
      <c r="O6" s="907">
        <v>0</v>
      </c>
      <c r="P6" s="909" t="s">
        <v>1043</v>
      </c>
      <c r="Q6" s="910"/>
      <c r="R6" s="543"/>
      <c r="S6" s="544"/>
      <c r="T6" s="905"/>
    </row>
    <row r="7" spans="1:26" ht="80.099999999999994" customHeight="1">
      <c r="A7" s="906" t="s">
        <v>16</v>
      </c>
      <c r="B7" s="547" t="s">
        <v>17</v>
      </c>
      <c r="C7" s="537" t="s">
        <v>66</v>
      </c>
      <c r="D7" s="538" t="s">
        <v>281</v>
      </c>
      <c r="E7" s="539" t="s">
        <v>282</v>
      </c>
      <c r="F7" s="538" t="s">
        <v>334</v>
      </c>
      <c r="G7" s="539" t="s">
        <v>335</v>
      </c>
      <c r="H7" s="540" t="s">
        <v>311</v>
      </c>
      <c r="I7" s="747"/>
      <c r="J7" s="542"/>
      <c r="K7" s="907">
        <v>0</v>
      </c>
      <c r="L7" s="539"/>
      <c r="M7" s="908">
        <v>0</v>
      </c>
      <c r="N7" s="542" t="s">
        <v>1048</v>
      </c>
      <c r="O7" s="907">
        <v>0</v>
      </c>
      <c r="P7" s="909" t="s">
        <v>1043</v>
      </c>
      <c r="Q7" s="910"/>
      <c r="R7" s="543"/>
      <c r="S7" s="544"/>
      <c r="T7" s="905"/>
    </row>
    <row r="8" spans="1:26" ht="80.099999999999994" customHeight="1">
      <c r="A8" s="906" t="s">
        <v>16</v>
      </c>
      <c r="B8" s="547" t="s">
        <v>17</v>
      </c>
      <c r="C8" s="537" t="s">
        <v>66</v>
      </c>
      <c r="D8" s="538" t="s">
        <v>281</v>
      </c>
      <c r="E8" s="539" t="s">
        <v>282</v>
      </c>
      <c r="F8" s="538" t="s">
        <v>407</v>
      </c>
      <c r="G8" s="539" t="s">
        <v>408</v>
      </c>
      <c r="H8" s="540" t="s">
        <v>311</v>
      </c>
      <c r="I8" s="747"/>
      <c r="J8" s="542"/>
      <c r="K8" s="907">
        <v>0</v>
      </c>
      <c r="L8" s="539" t="s">
        <v>412</v>
      </c>
      <c r="M8" s="908">
        <v>0</v>
      </c>
      <c r="N8" s="542" t="s">
        <v>1051</v>
      </c>
      <c r="O8" s="907">
        <v>0</v>
      </c>
      <c r="P8" s="909" t="s">
        <v>1043</v>
      </c>
      <c r="Q8" s="910"/>
      <c r="R8" s="543"/>
      <c r="S8" s="544"/>
      <c r="T8" s="905"/>
    </row>
    <row r="9" spans="1:26" ht="80.099999999999994" customHeight="1">
      <c r="A9" s="906" t="s">
        <v>16</v>
      </c>
      <c r="B9" s="547" t="s">
        <v>17</v>
      </c>
      <c r="C9" s="537" t="s">
        <v>66</v>
      </c>
      <c r="D9" s="538" t="s">
        <v>281</v>
      </c>
      <c r="E9" s="539" t="s">
        <v>282</v>
      </c>
      <c r="F9" s="538" t="s">
        <v>527</v>
      </c>
      <c r="G9" s="539" t="s">
        <v>528</v>
      </c>
      <c r="H9" s="540" t="s">
        <v>311</v>
      </c>
      <c r="I9" s="747"/>
      <c r="J9" s="542"/>
      <c r="K9" s="907">
        <v>0</v>
      </c>
      <c r="L9" s="539"/>
      <c r="M9" s="908">
        <v>0</v>
      </c>
      <c r="N9" s="542" t="s">
        <v>1048</v>
      </c>
      <c r="O9" s="907">
        <v>0</v>
      </c>
      <c r="P9" s="909" t="s">
        <v>1043</v>
      </c>
      <c r="Q9" s="910"/>
      <c r="R9" s="538"/>
      <c r="S9" s="544"/>
      <c r="T9" s="911"/>
    </row>
    <row r="10" spans="1:26" ht="80.099999999999994" customHeight="1">
      <c r="A10" s="906" t="s">
        <v>16</v>
      </c>
      <c r="B10" s="547" t="s">
        <v>17</v>
      </c>
      <c r="C10" s="537" t="s">
        <v>66</v>
      </c>
      <c r="D10" s="538" t="s">
        <v>424</v>
      </c>
      <c r="E10" s="539" t="s">
        <v>425</v>
      </c>
      <c r="F10" s="538" t="s">
        <v>426</v>
      </c>
      <c r="G10" s="539" t="s">
        <v>427</v>
      </c>
      <c r="H10" s="540" t="s">
        <v>311</v>
      </c>
      <c r="I10" s="747"/>
      <c r="J10" s="542" t="s">
        <v>703</v>
      </c>
      <c r="K10" s="907">
        <v>3000000</v>
      </c>
      <c r="L10" s="539" t="s">
        <v>704</v>
      </c>
      <c r="M10" s="908">
        <v>6600000.0000000009</v>
      </c>
      <c r="N10" s="542" t="s">
        <v>1054</v>
      </c>
      <c r="O10" s="907">
        <v>0</v>
      </c>
      <c r="P10" s="909" t="s">
        <v>1055</v>
      </c>
      <c r="Q10" s="536" t="s">
        <v>53</v>
      </c>
      <c r="R10" s="538"/>
      <c r="S10" s="544"/>
      <c r="T10" s="911"/>
    </row>
    <row r="11" spans="1:26" ht="80.099999999999994" customHeight="1">
      <c r="A11" s="906" t="s">
        <v>16</v>
      </c>
      <c r="B11" s="547" t="s">
        <v>17</v>
      </c>
      <c r="C11" s="537" t="s">
        <v>66</v>
      </c>
      <c r="D11" s="538" t="s">
        <v>424</v>
      </c>
      <c r="E11" s="539" t="s">
        <v>425</v>
      </c>
      <c r="F11" s="538" t="s">
        <v>433</v>
      </c>
      <c r="G11" s="539" t="s">
        <v>434</v>
      </c>
      <c r="H11" s="540" t="s">
        <v>311</v>
      </c>
      <c r="I11" s="747"/>
      <c r="J11" s="542" t="s">
        <v>826</v>
      </c>
      <c r="K11" s="907">
        <v>3000000</v>
      </c>
      <c r="L11" s="539"/>
      <c r="M11" s="908">
        <v>0</v>
      </c>
      <c r="N11" s="542" t="s">
        <v>1057</v>
      </c>
      <c r="O11" s="907">
        <v>0</v>
      </c>
      <c r="P11" s="909" t="s">
        <v>1058</v>
      </c>
      <c r="Q11" s="536" t="s">
        <v>53</v>
      </c>
      <c r="R11" s="538"/>
      <c r="S11" s="544"/>
      <c r="T11" s="911"/>
    </row>
    <row r="12" spans="1:26" ht="80.099999999999994" customHeight="1">
      <c r="A12" s="906" t="s">
        <v>16</v>
      </c>
      <c r="B12" s="547" t="s">
        <v>17</v>
      </c>
      <c r="C12" s="537" t="s">
        <v>66</v>
      </c>
      <c r="D12" s="538" t="s">
        <v>438</v>
      </c>
      <c r="E12" s="539" t="s">
        <v>439</v>
      </c>
      <c r="F12" s="538" t="s">
        <v>445</v>
      </c>
      <c r="G12" s="539" t="s">
        <v>446</v>
      </c>
      <c r="H12" s="540" t="s">
        <v>311</v>
      </c>
      <c r="I12" s="747"/>
      <c r="J12" s="542"/>
      <c r="K12" s="907">
        <v>0</v>
      </c>
      <c r="L12" s="539"/>
      <c r="M12" s="908">
        <v>0</v>
      </c>
      <c r="N12" s="542" t="s">
        <v>1048</v>
      </c>
      <c r="O12" s="907">
        <v>0</v>
      </c>
      <c r="P12" s="909" t="s">
        <v>1043</v>
      </c>
      <c r="Q12" s="910"/>
      <c r="R12" s="538"/>
      <c r="S12" s="544"/>
      <c r="T12" s="911"/>
    </row>
    <row r="13" spans="1:26" ht="80.099999999999994" customHeight="1">
      <c r="A13" s="906" t="s">
        <v>16</v>
      </c>
      <c r="B13" s="547" t="s">
        <v>17</v>
      </c>
      <c r="C13" s="537" t="s">
        <v>66</v>
      </c>
      <c r="D13" s="538" t="s">
        <v>438</v>
      </c>
      <c r="E13" s="539" t="s">
        <v>439</v>
      </c>
      <c r="F13" s="538" t="s">
        <v>449</v>
      </c>
      <c r="G13" s="539" t="s">
        <v>451</v>
      </c>
      <c r="H13" s="540" t="s">
        <v>311</v>
      </c>
      <c r="I13" s="747"/>
      <c r="J13" s="542" t="s">
        <v>877</v>
      </c>
      <c r="K13" s="907">
        <v>3000000</v>
      </c>
      <c r="L13" s="539"/>
      <c r="M13" s="908">
        <v>0</v>
      </c>
      <c r="N13" s="542" t="s">
        <v>1065</v>
      </c>
      <c r="O13" s="907">
        <v>0</v>
      </c>
      <c r="P13" s="909" t="s">
        <v>1067</v>
      </c>
      <c r="Q13" s="536" t="s">
        <v>53</v>
      </c>
      <c r="R13" s="538"/>
      <c r="S13" s="544"/>
      <c r="T13" s="911"/>
    </row>
    <row r="14" spans="1:26" ht="80.099999999999994" customHeight="1">
      <c r="A14" s="906" t="s">
        <v>16</v>
      </c>
      <c r="B14" s="547" t="s">
        <v>17</v>
      </c>
      <c r="C14" s="537" t="s">
        <v>66</v>
      </c>
      <c r="D14" s="538" t="s">
        <v>68</v>
      </c>
      <c r="E14" s="539" t="s">
        <v>69</v>
      </c>
      <c r="F14" s="538" t="s">
        <v>70</v>
      </c>
      <c r="G14" s="539" t="s">
        <v>72</v>
      </c>
      <c r="H14" s="540" t="s">
        <v>311</v>
      </c>
      <c r="I14" s="747"/>
      <c r="J14" s="542" t="s">
        <v>972</v>
      </c>
      <c r="K14" s="907">
        <v>0</v>
      </c>
      <c r="L14" s="539"/>
      <c r="M14" s="908">
        <v>0</v>
      </c>
      <c r="N14" s="542" t="s">
        <v>1071</v>
      </c>
      <c r="O14" s="907">
        <v>3080000</v>
      </c>
      <c r="P14" s="909" t="s">
        <v>1072</v>
      </c>
      <c r="Q14" s="536" t="s">
        <v>53</v>
      </c>
      <c r="R14" s="538"/>
      <c r="S14" s="544"/>
      <c r="T14" s="911"/>
    </row>
    <row r="15" spans="1:26" ht="80.099999999999994" customHeight="1">
      <c r="A15" s="906" t="s">
        <v>16</v>
      </c>
      <c r="B15" s="547" t="s">
        <v>17</v>
      </c>
      <c r="C15" s="537" t="s">
        <v>66</v>
      </c>
      <c r="D15" s="538" t="s">
        <v>68</v>
      </c>
      <c r="E15" s="539" t="s">
        <v>69</v>
      </c>
      <c r="F15" s="538" t="s">
        <v>81</v>
      </c>
      <c r="G15" s="539" t="s">
        <v>82</v>
      </c>
      <c r="H15" s="540" t="s">
        <v>311</v>
      </c>
      <c r="I15" s="747"/>
      <c r="J15" s="542" t="s">
        <v>1012</v>
      </c>
      <c r="K15" s="907">
        <v>1000000</v>
      </c>
      <c r="L15" s="539"/>
      <c r="M15" s="908">
        <v>0</v>
      </c>
      <c r="N15" s="542" t="s">
        <v>1076</v>
      </c>
      <c r="O15" s="907">
        <v>300000</v>
      </c>
      <c r="P15" s="909" t="s">
        <v>1078</v>
      </c>
      <c r="Q15" s="536" t="s">
        <v>53</v>
      </c>
      <c r="R15" s="538"/>
      <c r="S15" s="544"/>
      <c r="T15" s="911"/>
    </row>
    <row r="16" spans="1:26" ht="80.099999999999994" customHeight="1">
      <c r="A16" s="906" t="s">
        <v>16</v>
      </c>
      <c r="B16" s="547" t="s">
        <v>17</v>
      </c>
      <c r="C16" s="537" t="s">
        <v>66</v>
      </c>
      <c r="D16" s="538" t="s">
        <v>68</v>
      </c>
      <c r="E16" s="539" t="s">
        <v>69</v>
      </c>
      <c r="F16" s="538" t="s">
        <v>462</v>
      </c>
      <c r="G16" s="539" t="s">
        <v>464</v>
      </c>
      <c r="H16" s="540" t="s">
        <v>311</v>
      </c>
      <c r="I16" s="747"/>
      <c r="J16" s="542" t="s">
        <v>1052</v>
      </c>
      <c r="K16" s="907">
        <v>300000</v>
      </c>
      <c r="L16" s="539" t="s">
        <v>1053</v>
      </c>
      <c r="M16" s="908">
        <f t="shared" ref="M16:M22" si="0">2*K16*1.1</f>
        <v>660000</v>
      </c>
      <c r="N16" s="542" t="s">
        <v>1082</v>
      </c>
      <c r="O16" s="907">
        <v>0</v>
      </c>
      <c r="P16" s="909" t="s">
        <v>1083</v>
      </c>
      <c r="Q16" s="536" t="s">
        <v>53</v>
      </c>
      <c r="R16" s="538"/>
      <c r="S16" s="544"/>
      <c r="T16" s="911"/>
    </row>
    <row r="17" spans="1:20" ht="80.099999999999994" customHeight="1">
      <c r="A17" s="906" t="s">
        <v>16</v>
      </c>
      <c r="B17" s="547" t="s">
        <v>17</v>
      </c>
      <c r="C17" s="537" t="s">
        <v>66</v>
      </c>
      <c r="D17" s="538" t="s">
        <v>68</v>
      </c>
      <c r="E17" s="539" t="s">
        <v>69</v>
      </c>
      <c r="F17" s="538" t="s">
        <v>468</v>
      </c>
      <c r="G17" s="539" t="s">
        <v>469</v>
      </c>
      <c r="H17" s="540" t="s">
        <v>311</v>
      </c>
      <c r="I17" s="747"/>
      <c r="J17" s="542" t="s">
        <v>1085</v>
      </c>
      <c r="K17" s="907">
        <v>300000</v>
      </c>
      <c r="L17" s="539" t="s">
        <v>1086</v>
      </c>
      <c r="M17" s="908">
        <f t="shared" si="0"/>
        <v>660000</v>
      </c>
      <c r="N17" s="542" t="s">
        <v>1089</v>
      </c>
      <c r="O17" s="907">
        <v>0</v>
      </c>
      <c r="P17" s="909" t="s">
        <v>1083</v>
      </c>
      <c r="Q17" s="536" t="s">
        <v>53</v>
      </c>
      <c r="R17" s="538"/>
      <c r="S17" s="544"/>
      <c r="T17" s="911"/>
    </row>
    <row r="18" spans="1:20" ht="80.099999999999994" customHeight="1">
      <c r="A18" s="906" t="s">
        <v>16</v>
      </c>
      <c r="B18" s="547" t="s">
        <v>17</v>
      </c>
      <c r="C18" s="537" t="s">
        <v>66</v>
      </c>
      <c r="D18" s="538" t="s">
        <v>68</v>
      </c>
      <c r="E18" s="539" t="s">
        <v>69</v>
      </c>
      <c r="F18" s="538" t="s">
        <v>473</v>
      </c>
      <c r="G18" s="539" t="s">
        <v>474</v>
      </c>
      <c r="H18" s="540" t="s">
        <v>311</v>
      </c>
      <c r="I18" s="747"/>
      <c r="J18" s="542" t="s">
        <v>1090</v>
      </c>
      <c r="K18" s="907">
        <v>30000000</v>
      </c>
      <c r="L18" s="539" t="s">
        <v>1091</v>
      </c>
      <c r="M18" s="908">
        <f t="shared" si="0"/>
        <v>66000000.000000007</v>
      </c>
      <c r="N18" s="542" t="s">
        <v>1094</v>
      </c>
      <c r="O18" s="907">
        <v>3300000</v>
      </c>
      <c r="P18" s="909" t="s">
        <v>1096</v>
      </c>
      <c r="Q18" s="536" t="s">
        <v>53</v>
      </c>
      <c r="R18" s="538"/>
      <c r="S18" s="544"/>
      <c r="T18" s="911"/>
    </row>
    <row r="19" spans="1:20" ht="80.099999999999994" customHeight="1">
      <c r="A19" s="906" t="s">
        <v>16</v>
      </c>
      <c r="B19" s="547" t="s">
        <v>17</v>
      </c>
      <c r="C19" s="537" t="s">
        <v>66</v>
      </c>
      <c r="D19" s="538" t="s">
        <v>68</v>
      </c>
      <c r="E19" s="539" t="s">
        <v>69</v>
      </c>
      <c r="F19" s="538" t="s">
        <v>478</v>
      </c>
      <c r="G19" s="539" t="s">
        <v>479</v>
      </c>
      <c r="H19" s="540" t="s">
        <v>311</v>
      </c>
      <c r="I19" s="747"/>
      <c r="J19" s="542" t="s">
        <v>1097</v>
      </c>
      <c r="K19" s="907">
        <v>500000</v>
      </c>
      <c r="L19" s="539" t="s">
        <v>1097</v>
      </c>
      <c r="M19" s="908">
        <f t="shared" si="0"/>
        <v>1100000</v>
      </c>
      <c r="N19" s="542" t="s">
        <v>1098</v>
      </c>
      <c r="O19" s="907">
        <v>1100000</v>
      </c>
      <c r="P19" s="909" t="s">
        <v>1099</v>
      </c>
      <c r="Q19" s="536" t="s">
        <v>53</v>
      </c>
      <c r="R19" s="538"/>
      <c r="S19" s="544"/>
      <c r="T19" s="911"/>
    </row>
    <row r="20" spans="1:20" ht="80.099999999999994" customHeight="1">
      <c r="A20" s="906" t="s">
        <v>16</v>
      </c>
      <c r="B20" s="547" t="s">
        <v>17</v>
      </c>
      <c r="C20" s="537" t="s">
        <v>66</v>
      </c>
      <c r="D20" s="538" t="s">
        <v>68</v>
      </c>
      <c r="E20" s="539" t="s">
        <v>69</v>
      </c>
      <c r="F20" s="538" t="s">
        <v>485</v>
      </c>
      <c r="G20" s="539" t="s">
        <v>486</v>
      </c>
      <c r="H20" s="540" t="s">
        <v>311</v>
      </c>
      <c r="I20" s="747"/>
      <c r="J20" s="542" t="s">
        <v>1104</v>
      </c>
      <c r="K20" s="907">
        <v>3000000</v>
      </c>
      <c r="L20" s="539" t="s">
        <v>1106</v>
      </c>
      <c r="M20" s="908">
        <f t="shared" si="0"/>
        <v>6600000.0000000009</v>
      </c>
      <c r="N20" s="542" t="s">
        <v>1107</v>
      </c>
      <c r="O20" s="907">
        <v>3300000</v>
      </c>
      <c r="P20" s="909" t="s">
        <v>1108</v>
      </c>
      <c r="Q20" s="536" t="s">
        <v>53</v>
      </c>
      <c r="R20" s="538"/>
      <c r="S20" s="544"/>
      <c r="T20" s="911"/>
    </row>
    <row r="21" spans="1:20" ht="80.099999999999994" customHeight="1">
      <c r="A21" s="906" t="s">
        <v>16</v>
      </c>
      <c r="B21" s="547" t="s">
        <v>17</v>
      </c>
      <c r="C21" s="537" t="s">
        <v>66</v>
      </c>
      <c r="D21" s="538" t="s">
        <v>68</v>
      </c>
      <c r="E21" s="539" t="s">
        <v>69</v>
      </c>
      <c r="F21" s="538" t="s">
        <v>492</v>
      </c>
      <c r="G21" s="539" t="s">
        <v>493</v>
      </c>
      <c r="H21" s="540" t="s">
        <v>311</v>
      </c>
      <c r="I21" s="747"/>
      <c r="J21" s="542" t="s">
        <v>1109</v>
      </c>
      <c r="K21" s="907">
        <v>3000000</v>
      </c>
      <c r="L21" s="539" t="s">
        <v>1112</v>
      </c>
      <c r="M21" s="908">
        <f t="shared" si="0"/>
        <v>6600000.0000000009</v>
      </c>
      <c r="N21" s="542" t="s">
        <v>1113</v>
      </c>
      <c r="O21" s="907">
        <v>3300000</v>
      </c>
      <c r="P21" s="909" t="s">
        <v>1099</v>
      </c>
      <c r="Q21" s="536" t="s">
        <v>53</v>
      </c>
      <c r="R21" s="538"/>
      <c r="S21" s="544"/>
      <c r="T21" s="911"/>
    </row>
    <row r="22" spans="1:20" ht="80.099999999999994" customHeight="1">
      <c r="A22" s="906" t="s">
        <v>16</v>
      </c>
      <c r="B22" s="547" t="s">
        <v>17</v>
      </c>
      <c r="C22" s="537" t="s">
        <v>66</v>
      </c>
      <c r="D22" s="538" t="s">
        <v>68</v>
      </c>
      <c r="E22" s="539" t="s">
        <v>69</v>
      </c>
      <c r="F22" s="538" t="s">
        <v>500</v>
      </c>
      <c r="G22" s="539" t="s">
        <v>501</v>
      </c>
      <c r="H22" s="540" t="s">
        <v>311</v>
      </c>
      <c r="I22" s="747"/>
      <c r="J22" s="542" t="s">
        <v>1114</v>
      </c>
      <c r="K22" s="907">
        <v>5000000</v>
      </c>
      <c r="L22" s="539" t="s">
        <v>1115</v>
      </c>
      <c r="M22" s="908">
        <f t="shared" si="0"/>
        <v>11000000</v>
      </c>
      <c r="N22" s="542" t="s">
        <v>1117</v>
      </c>
      <c r="O22" s="907">
        <v>0</v>
      </c>
      <c r="P22" s="909" t="s">
        <v>1119</v>
      </c>
      <c r="Q22" s="536" t="s">
        <v>53</v>
      </c>
      <c r="R22" s="538"/>
      <c r="S22" s="544"/>
      <c r="T22" s="911"/>
    </row>
    <row r="23" spans="1:20" ht="80.099999999999994" customHeight="1">
      <c r="A23" s="906" t="s">
        <v>16</v>
      </c>
      <c r="B23" s="547" t="s">
        <v>17</v>
      </c>
      <c r="C23" s="537" t="s">
        <v>66</v>
      </c>
      <c r="D23" s="538" t="s">
        <v>68</v>
      </c>
      <c r="E23" s="539" t="s">
        <v>69</v>
      </c>
      <c r="F23" s="538" t="s">
        <v>95</v>
      </c>
      <c r="G23" s="539" t="s">
        <v>96</v>
      </c>
      <c r="H23" s="540" t="s">
        <v>311</v>
      </c>
      <c r="I23" s="747"/>
      <c r="J23" s="542" t="s">
        <v>1121</v>
      </c>
      <c r="K23" s="907">
        <v>0</v>
      </c>
      <c r="L23" s="539"/>
      <c r="M23" s="908">
        <v>0</v>
      </c>
      <c r="N23" s="542" t="s">
        <v>1122</v>
      </c>
      <c r="O23" s="907">
        <v>0</v>
      </c>
      <c r="P23" s="909" t="s">
        <v>1123</v>
      </c>
      <c r="Q23" s="536" t="s">
        <v>53</v>
      </c>
      <c r="R23" s="538"/>
      <c r="S23" s="544"/>
      <c r="T23" s="911"/>
    </row>
    <row r="24" spans="1:20" ht="80.099999999999994" customHeight="1">
      <c r="A24" s="906" t="s">
        <v>16</v>
      </c>
      <c r="B24" s="547" t="s">
        <v>17</v>
      </c>
      <c r="C24" s="537" t="s">
        <v>107</v>
      </c>
      <c r="D24" s="538" t="s">
        <v>108</v>
      </c>
      <c r="E24" s="539" t="s">
        <v>109</v>
      </c>
      <c r="F24" s="538" t="s">
        <v>519</v>
      </c>
      <c r="G24" s="539" t="s">
        <v>1129</v>
      </c>
      <c r="H24" s="540" t="s">
        <v>311</v>
      </c>
      <c r="I24" s="747"/>
      <c r="J24" s="542" t="s">
        <v>1130</v>
      </c>
      <c r="K24" s="907">
        <v>500000</v>
      </c>
      <c r="L24" s="539" t="s">
        <v>1131</v>
      </c>
      <c r="M24" s="908">
        <f>2*K24*1.1</f>
        <v>1100000</v>
      </c>
      <c r="N24" s="542" t="s">
        <v>1133</v>
      </c>
      <c r="O24" s="907">
        <v>550000</v>
      </c>
      <c r="P24" s="909" t="s">
        <v>1134</v>
      </c>
      <c r="Q24" s="536" t="s">
        <v>53</v>
      </c>
      <c r="R24" s="538"/>
      <c r="S24" s="544"/>
      <c r="T24" s="911"/>
    </row>
    <row r="25" spans="1:20" ht="80.099999999999994" customHeight="1">
      <c r="A25" s="906" t="s">
        <v>16</v>
      </c>
      <c r="B25" s="547" t="s">
        <v>17</v>
      </c>
      <c r="C25" s="537" t="s">
        <v>107</v>
      </c>
      <c r="D25" s="538" t="s">
        <v>108</v>
      </c>
      <c r="E25" s="539" t="s">
        <v>109</v>
      </c>
      <c r="F25" s="538" t="s">
        <v>110</v>
      </c>
      <c r="G25" s="539" t="s">
        <v>112</v>
      </c>
      <c r="H25" s="540" t="s">
        <v>311</v>
      </c>
      <c r="I25" s="747"/>
      <c r="J25" s="542" t="s">
        <v>1136</v>
      </c>
      <c r="K25" s="907">
        <v>0</v>
      </c>
      <c r="L25" s="539"/>
      <c r="M25" s="908">
        <v>0</v>
      </c>
      <c r="N25" s="542" t="s">
        <v>1137</v>
      </c>
      <c r="O25" s="907">
        <v>500000</v>
      </c>
      <c r="P25" s="909" t="s">
        <v>1138</v>
      </c>
      <c r="Q25" s="536" t="s">
        <v>53</v>
      </c>
      <c r="R25" s="538"/>
      <c r="S25" s="544"/>
      <c r="T25" s="911"/>
    </row>
    <row r="26" spans="1:20" ht="80.099999999999994" customHeight="1">
      <c r="A26" s="906" t="s">
        <v>16</v>
      </c>
      <c r="B26" s="547" t="s">
        <v>17</v>
      </c>
      <c r="C26" s="537" t="s">
        <v>66</v>
      </c>
      <c r="D26" s="538" t="s">
        <v>281</v>
      </c>
      <c r="E26" s="539" t="s">
        <v>282</v>
      </c>
      <c r="F26" s="538" t="s">
        <v>341</v>
      </c>
      <c r="G26" s="539" t="s">
        <v>342</v>
      </c>
      <c r="H26" s="540"/>
      <c r="I26" s="747" t="s">
        <v>311</v>
      </c>
      <c r="J26" s="542" t="s">
        <v>348</v>
      </c>
      <c r="K26" s="907">
        <v>3000000</v>
      </c>
      <c r="L26" s="539" t="s">
        <v>349</v>
      </c>
      <c r="M26" s="908">
        <v>6600000.0000000009</v>
      </c>
      <c r="N26" s="542" t="s">
        <v>1141</v>
      </c>
      <c r="O26" s="907">
        <v>3300000</v>
      </c>
      <c r="P26" s="909" t="s">
        <v>1142</v>
      </c>
      <c r="Q26" s="536" t="s">
        <v>53</v>
      </c>
      <c r="R26" s="538"/>
      <c r="S26" s="544"/>
      <c r="T26" s="911"/>
    </row>
    <row r="27" spans="1:20" ht="80.099999999999994" customHeight="1">
      <c r="A27" s="906" t="s">
        <v>16</v>
      </c>
      <c r="B27" s="547" t="s">
        <v>17</v>
      </c>
      <c r="C27" s="537" t="s">
        <v>66</v>
      </c>
      <c r="D27" s="538" t="s">
        <v>281</v>
      </c>
      <c r="E27" s="539" t="s">
        <v>282</v>
      </c>
      <c r="F27" s="538" t="s">
        <v>352</v>
      </c>
      <c r="G27" s="539" t="s">
        <v>353</v>
      </c>
      <c r="H27" s="540"/>
      <c r="I27" s="747" t="s">
        <v>311</v>
      </c>
      <c r="J27" s="542" t="s">
        <v>389</v>
      </c>
      <c r="K27" s="907">
        <v>3000000</v>
      </c>
      <c r="L27" s="539" t="s">
        <v>390</v>
      </c>
      <c r="M27" s="908">
        <v>6600000.0000000009</v>
      </c>
      <c r="N27" s="542" t="s">
        <v>1144</v>
      </c>
      <c r="O27" s="907">
        <v>525000000</v>
      </c>
      <c r="P27" s="909" t="s">
        <v>1145</v>
      </c>
      <c r="Q27" s="536" t="s">
        <v>53</v>
      </c>
      <c r="R27" s="538"/>
      <c r="S27" s="544"/>
      <c r="T27" s="911"/>
    </row>
    <row r="28" spans="1:20" ht="80.099999999999994" customHeight="1">
      <c r="A28" s="906" t="s">
        <v>23</v>
      </c>
      <c r="B28" s="547" t="s">
        <v>532</v>
      </c>
      <c r="C28" s="537" t="s">
        <v>28</v>
      </c>
      <c r="D28" s="538" t="s">
        <v>533</v>
      </c>
      <c r="E28" s="539" t="s">
        <v>534</v>
      </c>
      <c r="F28" s="538" t="s">
        <v>535</v>
      </c>
      <c r="G28" s="912" t="s">
        <v>536</v>
      </c>
      <c r="H28" s="540" t="s">
        <v>311</v>
      </c>
      <c r="I28" s="747"/>
      <c r="J28" s="542"/>
      <c r="K28" s="907">
        <v>0</v>
      </c>
      <c r="L28" s="538" t="s">
        <v>1149</v>
      </c>
      <c r="M28" s="908">
        <v>0</v>
      </c>
      <c r="N28" s="542" t="s">
        <v>1051</v>
      </c>
      <c r="O28" s="908">
        <v>0</v>
      </c>
      <c r="P28" s="909" t="s">
        <v>1043</v>
      </c>
      <c r="Q28" s="913"/>
      <c r="R28" s="914"/>
      <c r="S28" s="544"/>
      <c r="T28" s="911"/>
    </row>
    <row r="29" spans="1:20" ht="80.099999999999994" customHeight="1">
      <c r="A29" s="906" t="s">
        <v>23</v>
      </c>
      <c r="B29" s="547" t="s">
        <v>532</v>
      </c>
      <c r="C29" s="537" t="s">
        <v>28</v>
      </c>
      <c r="D29" s="538" t="s">
        <v>29</v>
      </c>
      <c r="E29" s="539" t="s">
        <v>30</v>
      </c>
      <c r="F29" s="538" t="s">
        <v>32</v>
      </c>
      <c r="G29" s="539" t="s">
        <v>33</v>
      </c>
      <c r="H29" s="540" t="s">
        <v>311</v>
      </c>
      <c r="I29" s="747"/>
      <c r="J29" s="542" t="s">
        <v>1152</v>
      </c>
      <c r="K29" s="907">
        <v>0</v>
      </c>
      <c r="L29" s="539" t="s">
        <v>1152</v>
      </c>
      <c r="M29" s="908">
        <v>0</v>
      </c>
      <c r="N29" s="542" t="s">
        <v>1153</v>
      </c>
      <c r="O29" s="907" t="s">
        <v>1043</v>
      </c>
      <c r="P29" s="909" t="s">
        <v>1043</v>
      </c>
      <c r="Q29" s="910"/>
      <c r="R29" s="538"/>
      <c r="S29" s="544"/>
      <c r="T29" s="911"/>
    </row>
    <row r="30" spans="1:20" ht="80.099999999999994" customHeight="1">
      <c r="A30" s="906" t="s">
        <v>23</v>
      </c>
      <c r="B30" s="547" t="s">
        <v>532</v>
      </c>
      <c r="C30" s="537" t="s">
        <v>28</v>
      </c>
      <c r="D30" s="538" t="s">
        <v>29</v>
      </c>
      <c r="E30" s="539" t="s">
        <v>30</v>
      </c>
      <c r="F30" s="538" t="s">
        <v>556</v>
      </c>
      <c r="G30" s="539" t="s">
        <v>557</v>
      </c>
      <c r="H30" s="540" t="s">
        <v>311</v>
      </c>
      <c r="I30" s="747"/>
      <c r="J30" s="542" t="s">
        <v>1155</v>
      </c>
      <c r="K30" s="907">
        <v>3000000</v>
      </c>
      <c r="L30" s="539" t="s">
        <v>1157</v>
      </c>
      <c r="M30" s="908">
        <f>2*K30*1.1</f>
        <v>6600000.0000000009</v>
      </c>
      <c r="N30" s="542" t="s">
        <v>1161</v>
      </c>
      <c r="O30" s="907">
        <v>3300000</v>
      </c>
      <c r="P30" s="909" t="s">
        <v>1163</v>
      </c>
      <c r="Q30" s="536" t="s">
        <v>53</v>
      </c>
      <c r="R30" s="538"/>
      <c r="S30" s="544"/>
      <c r="T30" s="911"/>
    </row>
    <row r="31" spans="1:20" ht="80.099999999999994" customHeight="1">
      <c r="A31" s="906" t="s">
        <v>23</v>
      </c>
      <c r="B31" s="547" t="s">
        <v>532</v>
      </c>
      <c r="C31" s="537" t="s">
        <v>28</v>
      </c>
      <c r="D31" s="538" t="s">
        <v>562</v>
      </c>
      <c r="E31" s="539" t="s">
        <v>563</v>
      </c>
      <c r="F31" s="538" t="s">
        <v>564</v>
      </c>
      <c r="G31" s="912" t="s">
        <v>565</v>
      </c>
      <c r="H31" s="540" t="s">
        <v>311</v>
      </c>
      <c r="I31" s="747"/>
      <c r="J31" s="542" t="s">
        <v>1130</v>
      </c>
      <c r="K31" s="907">
        <v>0</v>
      </c>
      <c r="L31" s="539" t="s">
        <v>1131</v>
      </c>
      <c r="M31" s="908">
        <v>0</v>
      </c>
      <c r="N31" s="542" t="s">
        <v>1166</v>
      </c>
      <c r="O31" s="907">
        <v>0</v>
      </c>
      <c r="P31" s="909" t="s">
        <v>1167</v>
      </c>
      <c r="Q31" s="536" t="s">
        <v>53</v>
      </c>
      <c r="R31" s="538"/>
      <c r="S31" s="544"/>
      <c r="T31" s="911"/>
    </row>
    <row r="32" spans="1:20" ht="80.099999999999994" customHeight="1">
      <c r="A32" s="906" t="s">
        <v>23</v>
      </c>
      <c r="B32" s="547" t="s">
        <v>532</v>
      </c>
      <c r="C32" s="537" t="s">
        <v>28</v>
      </c>
      <c r="D32" s="538" t="s">
        <v>562</v>
      </c>
      <c r="E32" s="539" t="s">
        <v>563</v>
      </c>
      <c r="F32" s="538" t="s">
        <v>568</v>
      </c>
      <c r="G32" s="539" t="s">
        <v>569</v>
      </c>
      <c r="H32" s="540" t="s">
        <v>311</v>
      </c>
      <c r="I32" s="747"/>
      <c r="J32" s="542" t="s">
        <v>1169</v>
      </c>
      <c r="K32" s="907">
        <v>0</v>
      </c>
      <c r="L32" s="539" t="s">
        <v>1170</v>
      </c>
      <c r="M32" s="908">
        <v>0</v>
      </c>
      <c r="N32" s="542" t="s">
        <v>1172</v>
      </c>
      <c r="O32" s="907">
        <v>0</v>
      </c>
      <c r="P32" s="909" t="s">
        <v>1174</v>
      </c>
      <c r="Q32" s="536" t="s">
        <v>53</v>
      </c>
      <c r="R32" s="538"/>
      <c r="S32" s="544"/>
      <c r="T32" s="911"/>
    </row>
    <row r="33" spans="1:20" ht="80.099999999999994" customHeight="1">
      <c r="A33" s="906" t="s">
        <v>23</v>
      </c>
      <c r="B33" s="547" t="s">
        <v>532</v>
      </c>
      <c r="C33" s="537" t="s">
        <v>28</v>
      </c>
      <c r="D33" s="538" t="s">
        <v>562</v>
      </c>
      <c r="E33" s="539" t="s">
        <v>563</v>
      </c>
      <c r="F33" s="538" t="s">
        <v>1175</v>
      </c>
      <c r="G33" s="539" t="s">
        <v>1176</v>
      </c>
      <c r="H33" s="540" t="s">
        <v>311</v>
      </c>
      <c r="I33" s="747"/>
      <c r="J33" s="542" t="s">
        <v>1177</v>
      </c>
      <c r="K33" s="907">
        <v>32000000</v>
      </c>
      <c r="L33" s="539" t="s">
        <v>1178</v>
      </c>
      <c r="M33" s="908">
        <v>70400000</v>
      </c>
      <c r="N33" s="542" t="s">
        <v>1179</v>
      </c>
      <c r="O33" s="907">
        <v>27830000</v>
      </c>
      <c r="P33" s="909" t="s">
        <v>1180</v>
      </c>
      <c r="Q33" s="536" t="s">
        <v>53</v>
      </c>
      <c r="R33" s="538"/>
      <c r="S33" s="544"/>
      <c r="T33" s="911"/>
    </row>
    <row r="34" spans="1:20" ht="80.099999999999994" customHeight="1">
      <c r="A34" s="906" t="s">
        <v>23</v>
      </c>
      <c r="B34" s="547" t="s">
        <v>532</v>
      </c>
      <c r="C34" s="537" t="s">
        <v>28</v>
      </c>
      <c r="D34" s="538" t="s">
        <v>574</v>
      </c>
      <c r="E34" s="539" t="s">
        <v>575</v>
      </c>
      <c r="F34" s="538" t="s">
        <v>576</v>
      </c>
      <c r="G34" s="539" t="s">
        <v>577</v>
      </c>
      <c r="H34" s="540" t="s">
        <v>311</v>
      </c>
      <c r="I34" s="747"/>
      <c r="J34" s="542" t="s">
        <v>1181</v>
      </c>
      <c r="K34" s="907">
        <v>32000000</v>
      </c>
      <c r="L34" s="539" t="s">
        <v>1182</v>
      </c>
      <c r="M34" s="908">
        <f>2*K34*1.1</f>
        <v>70400000</v>
      </c>
      <c r="N34" s="542" t="s">
        <v>1183</v>
      </c>
      <c r="O34" s="907">
        <v>33880000</v>
      </c>
      <c r="P34" s="909" t="s">
        <v>1184</v>
      </c>
      <c r="Q34" s="536" t="s">
        <v>53</v>
      </c>
      <c r="R34" s="538"/>
      <c r="S34" s="544"/>
      <c r="T34" s="911"/>
    </row>
    <row r="35" spans="1:20" ht="80.099999999999994" customHeight="1">
      <c r="A35" s="906" t="s">
        <v>23</v>
      </c>
      <c r="B35" s="547" t="s">
        <v>532</v>
      </c>
      <c r="C35" s="537" t="s">
        <v>28</v>
      </c>
      <c r="D35" s="538" t="s">
        <v>533</v>
      </c>
      <c r="E35" s="539" t="s">
        <v>534</v>
      </c>
      <c r="F35" s="538" t="s">
        <v>542</v>
      </c>
      <c r="G35" s="539" t="s">
        <v>541</v>
      </c>
      <c r="H35" s="540"/>
      <c r="I35" s="747" t="s">
        <v>287</v>
      </c>
      <c r="J35" s="542" t="s">
        <v>1188</v>
      </c>
      <c r="K35" s="907">
        <v>3000000</v>
      </c>
      <c r="L35" s="539" t="s">
        <v>1189</v>
      </c>
      <c r="M35" s="908">
        <v>6600000.0000000009</v>
      </c>
      <c r="N35" s="542" t="s">
        <v>1190</v>
      </c>
      <c r="O35" s="907">
        <v>0</v>
      </c>
      <c r="P35" s="909" t="s">
        <v>1191</v>
      </c>
      <c r="Q35" s="536" t="s">
        <v>53</v>
      </c>
      <c r="R35" s="538"/>
      <c r="S35" s="544"/>
      <c r="T35" s="911"/>
    </row>
    <row r="36" spans="1:20" ht="80.099999999999994" customHeight="1">
      <c r="A36" s="906" t="s">
        <v>23</v>
      </c>
      <c r="B36" s="547" t="s">
        <v>532</v>
      </c>
      <c r="C36" s="537" t="s">
        <v>28</v>
      </c>
      <c r="D36" s="538" t="s">
        <v>547</v>
      </c>
      <c r="E36" s="539" t="s">
        <v>806</v>
      </c>
      <c r="F36" s="538" t="s">
        <v>549</v>
      </c>
      <c r="G36" s="539" t="s">
        <v>550</v>
      </c>
      <c r="H36" s="540"/>
      <c r="I36" s="747" t="s">
        <v>311</v>
      </c>
      <c r="J36" s="542" t="s">
        <v>1194</v>
      </c>
      <c r="K36" s="907">
        <v>0</v>
      </c>
      <c r="L36" s="539" t="s">
        <v>1194</v>
      </c>
      <c r="M36" s="908">
        <v>0</v>
      </c>
      <c r="N36" s="542" t="s">
        <v>1195</v>
      </c>
      <c r="O36" s="907">
        <v>0</v>
      </c>
      <c r="P36" s="909" t="s">
        <v>1196</v>
      </c>
      <c r="Q36" s="536" t="s">
        <v>53</v>
      </c>
      <c r="R36" s="538"/>
      <c r="S36" s="544"/>
      <c r="T36" s="911"/>
    </row>
    <row r="37" spans="1:20" ht="80.099999999999994" customHeight="1">
      <c r="A37" s="906" t="s">
        <v>581</v>
      </c>
      <c r="B37" s="547" t="s">
        <v>582</v>
      </c>
      <c r="C37" s="537" t="s">
        <v>583</v>
      </c>
      <c r="D37" s="538" t="s">
        <v>584</v>
      </c>
      <c r="E37" s="539" t="s">
        <v>585</v>
      </c>
      <c r="F37" s="538" t="s">
        <v>602</v>
      </c>
      <c r="G37" s="539" t="s">
        <v>603</v>
      </c>
      <c r="H37" s="540" t="s">
        <v>311</v>
      </c>
      <c r="I37" s="747"/>
      <c r="J37" s="542" t="s">
        <v>1197</v>
      </c>
      <c r="K37" s="907">
        <v>3000000</v>
      </c>
      <c r="L37" s="539" t="s">
        <v>1198</v>
      </c>
      <c r="M37" s="908">
        <f>2*K37*1.1</f>
        <v>6600000.0000000009</v>
      </c>
      <c r="N37" s="542" t="s">
        <v>1200</v>
      </c>
      <c r="O37" s="907">
        <v>0</v>
      </c>
      <c r="P37" s="909" t="s">
        <v>1043</v>
      </c>
      <c r="Q37" s="910"/>
      <c r="R37" s="538"/>
      <c r="S37" s="544"/>
      <c r="T37" s="911"/>
    </row>
    <row r="38" spans="1:20" ht="80.099999999999994" customHeight="1">
      <c r="A38" s="906" t="s">
        <v>581</v>
      </c>
      <c r="B38" s="547" t="s">
        <v>582</v>
      </c>
      <c r="C38" s="537" t="s">
        <v>583</v>
      </c>
      <c r="D38" s="538" t="s">
        <v>584</v>
      </c>
      <c r="E38" s="539" t="s">
        <v>585</v>
      </c>
      <c r="F38" s="538" t="s">
        <v>605</v>
      </c>
      <c r="G38" s="539" t="s">
        <v>606</v>
      </c>
      <c r="H38" s="540" t="s">
        <v>311</v>
      </c>
      <c r="I38" s="747"/>
      <c r="J38" s="542"/>
      <c r="K38" s="907">
        <v>0</v>
      </c>
      <c r="L38" s="539" t="s">
        <v>1205</v>
      </c>
      <c r="M38" s="908">
        <v>6000000</v>
      </c>
      <c r="N38" s="542" t="s">
        <v>1207</v>
      </c>
      <c r="O38" s="907">
        <v>0</v>
      </c>
      <c r="P38" s="909" t="s">
        <v>1043</v>
      </c>
      <c r="Q38" s="910"/>
      <c r="R38" s="538"/>
      <c r="S38" s="544"/>
      <c r="T38" s="911"/>
    </row>
    <row r="39" spans="1:20" ht="80.099999999999994" customHeight="1">
      <c r="A39" s="906" t="s">
        <v>581</v>
      </c>
      <c r="B39" s="547" t="s">
        <v>582</v>
      </c>
      <c r="C39" s="537" t="s">
        <v>583</v>
      </c>
      <c r="D39" s="538" t="s">
        <v>584</v>
      </c>
      <c r="E39" s="539" t="s">
        <v>585</v>
      </c>
      <c r="F39" s="538" t="s">
        <v>610</v>
      </c>
      <c r="G39" s="539" t="s">
        <v>611</v>
      </c>
      <c r="H39" s="540" t="s">
        <v>311</v>
      </c>
      <c r="I39" s="747"/>
      <c r="J39" s="542" t="s">
        <v>1209</v>
      </c>
      <c r="K39" s="907">
        <v>15000000</v>
      </c>
      <c r="L39" s="539" t="s">
        <v>1210</v>
      </c>
      <c r="M39" s="908">
        <f>K39*1.1</f>
        <v>16500000.000000002</v>
      </c>
      <c r="N39" s="542" t="s">
        <v>1212</v>
      </c>
      <c r="O39" s="907">
        <v>8250000</v>
      </c>
      <c r="P39" s="909" t="s">
        <v>1214</v>
      </c>
      <c r="Q39" s="536" t="s">
        <v>53</v>
      </c>
      <c r="R39" s="538"/>
      <c r="S39" s="544"/>
      <c r="T39" s="911"/>
    </row>
    <row r="40" spans="1:20" ht="80.099999999999994" customHeight="1">
      <c r="A40" s="906" t="s">
        <v>581</v>
      </c>
      <c r="B40" s="547" t="s">
        <v>582</v>
      </c>
      <c r="C40" s="537" t="s">
        <v>583</v>
      </c>
      <c r="D40" s="538" t="s">
        <v>584</v>
      </c>
      <c r="E40" s="539" t="s">
        <v>585</v>
      </c>
      <c r="F40" s="538" t="s">
        <v>618</v>
      </c>
      <c r="G40" s="539" t="s">
        <v>619</v>
      </c>
      <c r="H40" s="540" t="s">
        <v>311</v>
      </c>
      <c r="I40" s="747"/>
      <c r="J40" s="542" t="s">
        <v>1215</v>
      </c>
      <c r="K40" s="907">
        <v>1500000</v>
      </c>
      <c r="L40" s="539" t="s">
        <v>1216</v>
      </c>
      <c r="M40" s="908">
        <f t="shared" ref="M40:M41" si="1">2*K40*1.1</f>
        <v>3300000.0000000005</v>
      </c>
      <c r="N40" s="542" t="s">
        <v>1218</v>
      </c>
      <c r="O40" s="536" t="s">
        <v>1219</v>
      </c>
      <c r="P40" s="909" t="s">
        <v>1214</v>
      </c>
      <c r="Q40" s="536" t="s">
        <v>53</v>
      </c>
      <c r="R40" s="538"/>
      <c r="S40" s="544"/>
      <c r="T40" s="911"/>
    </row>
    <row r="41" spans="1:20" ht="80.099999999999994" customHeight="1">
      <c r="A41" s="906" t="s">
        <v>581</v>
      </c>
      <c r="B41" s="547" t="s">
        <v>582</v>
      </c>
      <c r="C41" s="537" t="s">
        <v>583</v>
      </c>
      <c r="D41" s="538" t="s">
        <v>584</v>
      </c>
      <c r="E41" s="539" t="s">
        <v>585</v>
      </c>
      <c r="F41" s="538" t="s">
        <v>622</v>
      </c>
      <c r="G41" s="539" t="s">
        <v>623</v>
      </c>
      <c r="H41" s="540" t="s">
        <v>311</v>
      </c>
      <c r="I41" s="747"/>
      <c r="J41" s="542" t="s">
        <v>1221</v>
      </c>
      <c r="K41" s="907">
        <v>1000000</v>
      </c>
      <c r="L41" s="539" t="s">
        <v>1222</v>
      </c>
      <c r="M41" s="908">
        <f t="shared" si="1"/>
        <v>2200000</v>
      </c>
      <c r="N41" s="542" t="s">
        <v>1223</v>
      </c>
      <c r="O41" s="907">
        <v>0</v>
      </c>
      <c r="P41" s="909" t="s">
        <v>1043</v>
      </c>
      <c r="Q41" s="910"/>
      <c r="R41" s="538"/>
      <c r="S41" s="544"/>
      <c r="T41" s="911"/>
    </row>
    <row r="42" spans="1:20" ht="80.099999999999994" customHeight="1">
      <c r="A42" s="906" t="s">
        <v>581</v>
      </c>
      <c r="B42" s="547" t="s">
        <v>582</v>
      </c>
      <c r="C42" s="537" t="s">
        <v>583</v>
      </c>
      <c r="D42" s="538" t="s">
        <v>584</v>
      </c>
      <c r="E42" s="539" t="s">
        <v>585</v>
      </c>
      <c r="F42" s="538" t="s">
        <v>629</v>
      </c>
      <c r="G42" s="539" t="s">
        <v>631</v>
      </c>
      <c r="H42" s="540" t="s">
        <v>311</v>
      </c>
      <c r="I42" s="747"/>
      <c r="J42" s="542" t="s">
        <v>1226</v>
      </c>
      <c r="K42" s="907">
        <v>0</v>
      </c>
      <c r="L42" s="539" t="s">
        <v>1227</v>
      </c>
      <c r="M42" s="908">
        <v>0</v>
      </c>
      <c r="N42" s="915" t="s">
        <v>1228</v>
      </c>
      <c r="O42" s="907">
        <v>0</v>
      </c>
      <c r="P42" s="909" t="s">
        <v>1229</v>
      </c>
      <c r="Q42" s="536" t="s">
        <v>53</v>
      </c>
      <c r="R42" s="538"/>
      <c r="S42" s="544"/>
      <c r="T42" s="911"/>
    </row>
    <row r="43" spans="1:20" ht="80.099999999999994" customHeight="1">
      <c r="A43" s="906" t="s">
        <v>581</v>
      </c>
      <c r="B43" s="547" t="s">
        <v>582</v>
      </c>
      <c r="C43" s="537" t="s">
        <v>583</v>
      </c>
      <c r="D43" s="538" t="s">
        <v>584</v>
      </c>
      <c r="E43" s="539" t="s">
        <v>585</v>
      </c>
      <c r="F43" s="538" t="s">
        <v>636</v>
      </c>
      <c r="G43" s="539" t="s">
        <v>637</v>
      </c>
      <c r="H43" s="540" t="s">
        <v>311</v>
      </c>
      <c r="I43" s="747"/>
      <c r="J43" s="542"/>
      <c r="K43" s="907">
        <v>0</v>
      </c>
      <c r="L43" s="538" t="s">
        <v>1232</v>
      </c>
      <c r="M43" s="908">
        <v>0</v>
      </c>
      <c r="N43" s="542" t="s">
        <v>1051</v>
      </c>
      <c r="O43" s="908">
        <v>0</v>
      </c>
      <c r="P43" s="909" t="s">
        <v>1043</v>
      </c>
      <c r="Q43" s="910"/>
      <c r="R43" s="538"/>
      <c r="S43" s="544"/>
      <c r="T43" s="911"/>
    </row>
    <row r="44" spans="1:20" ht="80.099999999999994" customHeight="1">
      <c r="A44" s="906" t="s">
        <v>581</v>
      </c>
      <c r="B44" s="547" t="s">
        <v>582</v>
      </c>
      <c r="C44" s="537" t="s">
        <v>583</v>
      </c>
      <c r="D44" s="538" t="s">
        <v>584</v>
      </c>
      <c r="E44" s="539" t="s">
        <v>585</v>
      </c>
      <c r="F44" s="538" t="s">
        <v>641</v>
      </c>
      <c r="G44" s="539" t="s">
        <v>642</v>
      </c>
      <c r="H44" s="540" t="s">
        <v>311</v>
      </c>
      <c r="I44" s="747"/>
      <c r="J44" s="542"/>
      <c r="K44" s="907">
        <v>0</v>
      </c>
      <c r="L44" s="916"/>
      <c r="M44" s="908">
        <v>0</v>
      </c>
      <c r="N44" s="542" t="s">
        <v>1048</v>
      </c>
      <c r="O44" s="908">
        <v>0</v>
      </c>
      <c r="P44" s="909" t="s">
        <v>1043</v>
      </c>
      <c r="Q44" s="910"/>
      <c r="R44" s="538"/>
      <c r="S44" s="544"/>
      <c r="T44" s="911"/>
    </row>
    <row r="45" spans="1:20" ht="80.099999999999994" customHeight="1">
      <c r="A45" s="906" t="s">
        <v>581</v>
      </c>
      <c r="B45" s="547" t="s">
        <v>582</v>
      </c>
      <c r="C45" s="537" t="s">
        <v>583</v>
      </c>
      <c r="D45" s="538" t="s">
        <v>584</v>
      </c>
      <c r="E45" s="539" t="s">
        <v>585</v>
      </c>
      <c r="F45" s="538" t="s">
        <v>1028</v>
      </c>
      <c r="G45" s="539" t="s">
        <v>1029</v>
      </c>
      <c r="H45" s="540" t="s">
        <v>311</v>
      </c>
      <c r="I45" s="747"/>
      <c r="J45" s="542" t="s">
        <v>1238</v>
      </c>
      <c r="K45" s="907">
        <v>30000000</v>
      </c>
      <c r="L45" s="539" t="s">
        <v>1239</v>
      </c>
      <c r="M45" s="908">
        <f>2*K45*1.1</f>
        <v>66000000.000000007</v>
      </c>
      <c r="N45" s="542" t="s">
        <v>1240</v>
      </c>
      <c r="O45" s="907">
        <v>30000000</v>
      </c>
      <c r="P45" s="909" t="s">
        <v>1241</v>
      </c>
      <c r="Q45" s="536" t="s">
        <v>53</v>
      </c>
      <c r="R45" s="538"/>
      <c r="S45" s="544"/>
      <c r="T45" s="911"/>
    </row>
    <row r="46" spans="1:20" ht="80.099999999999994" customHeight="1">
      <c r="A46" s="906" t="s">
        <v>581</v>
      </c>
      <c r="B46" s="547" t="s">
        <v>582</v>
      </c>
      <c r="C46" s="537" t="s">
        <v>583</v>
      </c>
      <c r="D46" s="538" t="s">
        <v>584</v>
      </c>
      <c r="E46" s="539" t="s">
        <v>585</v>
      </c>
      <c r="F46" s="538" t="s">
        <v>659</v>
      </c>
      <c r="G46" s="539" t="s">
        <v>660</v>
      </c>
      <c r="H46" s="540" t="s">
        <v>311</v>
      </c>
      <c r="I46" s="747"/>
      <c r="J46" s="542" t="s">
        <v>1243</v>
      </c>
      <c r="K46" s="907">
        <v>0</v>
      </c>
      <c r="L46" s="539" t="s">
        <v>1243</v>
      </c>
      <c r="M46" s="908">
        <v>0</v>
      </c>
      <c r="N46" s="542" t="s">
        <v>1244</v>
      </c>
      <c r="O46" s="907">
        <v>0</v>
      </c>
      <c r="P46" s="909" t="s">
        <v>1245</v>
      </c>
      <c r="Q46" s="536" t="s">
        <v>53</v>
      </c>
      <c r="R46" s="538"/>
      <c r="S46" s="544"/>
      <c r="T46" s="911"/>
    </row>
    <row r="47" spans="1:20" ht="80.099999999999994" customHeight="1">
      <c r="A47" s="906" t="s">
        <v>581</v>
      </c>
      <c r="B47" s="547" t="s">
        <v>582</v>
      </c>
      <c r="C47" s="537" t="s">
        <v>666</v>
      </c>
      <c r="D47" s="538" t="s">
        <v>667</v>
      </c>
      <c r="E47" s="539" t="s">
        <v>668</v>
      </c>
      <c r="F47" s="538" t="s">
        <v>669</v>
      </c>
      <c r="G47" s="539" t="s">
        <v>670</v>
      </c>
      <c r="H47" s="540" t="s">
        <v>311</v>
      </c>
      <c r="I47" s="747"/>
      <c r="J47" s="542" t="s">
        <v>1155</v>
      </c>
      <c r="K47" s="907">
        <v>0</v>
      </c>
      <c r="L47" s="539" t="s">
        <v>1157</v>
      </c>
      <c r="M47" s="908">
        <v>0</v>
      </c>
      <c r="N47" s="542" t="s">
        <v>1248</v>
      </c>
      <c r="O47" s="536" t="s">
        <v>1249</v>
      </c>
      <c r="P47" s="909" t="s">
        <v>1250</v>
      </c>
      <c r="Q47" s="536" t="s">
        <v>53</v>
      </c>
      <c r="R47" s="538"/>
      <c r="S47" s="544"/>
      <c r="T47" s="911"/>
    </row>
    <row r="48" spans="1:20" ht="80.099999999999994" customHeight="1">
      <c r="A48" s="906" t="s">
        <v>581</v>
      </c>
      <c r="B48" s="547" t="s">
        <v>582</v>
      </c>
      <c r="C48" s="537" t="s">
        <v>583</v>
      </c>
      <c r="D48" s="538" t="s">
        <v>584</v>
      </c>
      <c r="E48" s="539" t="s">
        <v>585</v>
      </c>
      <c r="F48" s="538" t="s">
        <v>586</v>
      </c>
      <c r="G48" s="539" t="s">
        <v>808</v>
      </c>
      <c r="H48" s="540"/>
      <c r="I48" s="747" t="s">
        <v>311</v>
      </c>
      <c r="J48" s="542" t="s">
        <v>1251</v>
      </c>
      <c r="K48" s="907">
        <v>0</v>
      </c>
      <c r="L48" s="539" t="s">
        <v>1252</v>
      </c>
      <c r="M48" s="908">
        <v>0</v>
      </c>
      <c r="N48" s="542" t="s">
        <v>1253</v>
      </c>
      <c r="O48" s="536" t="s">
        <v>1254</v>
      </c>
      <c r="P48" s="909" t="s">
        <v>1255</v>
      </c>
      <c r="Q48" s="536" t="s">
        <v>53</v>
      </c>
      <c r="R48" s="538"/>
      <c r="S48" s="544"/>
      <c r="T48" s="911"/>
    </row>
    <row r="49" spans="1:20" ht="80.099999999999994" customHeight="1">
      <c r="A49" s="906" t="s">
        <v>581</v>
      </c>
      <c r="B49" s="547" t="s">
        <v>582</v>
      </c>
      <c r="C49" s="537" t="s">
        <v>583</v>
      </c>
      <c r="D49" s="538" t="s">
        <v>584</v>
      </c>
      <c r="E49" s="539" t="s">
        <v>585</v>
      </c>
      <c r="F49" s="538" t="s">
        <v>645</v>
      </c>
      <c r="G49" s="539" t="s">
        <v>646</v>
      </c>
      <c r="H49" s="540"/>
      <c r="I49" s="747" t="s">
        <v>311</v>
      </c>
      <c r="J49" s="542" t="s">
        <v>1197</v>
      </c>
      <c r="K49" s="907">
        <v>0</v>
      </c>
      <c r="L49" s="539" t="s">
        <v>1198</v>
      </c>
      <c r="M49" s="908">
        <v>0</v>
      </c>
      <c r="N49" s="542" t="s">
        <v>1257</v>
      </c>
      <c r="O49" s="907">
        <v>0</v>
      </c>
      <c r="P49" s="909" t="s">
        <v>1043</v>
      </c>
      <c r="Q49" s="910"/>
      <c r="R49" s="538"/>
      <c r="S49" s="544"/>
      <c r="T49" s="911"/>
    </row>
    <row r="50" spans="1:20" ht="80.099999999999994" customHeight="1">
      <c r="A50" s="906" t="s">
        <v>581</v>
      </c>
      <c r="B50" s="547" t="s">
        <v>582</v>
      </c>
      <c r="C50" s="537" t="s">
        <v>583</v>
      </c>
      <c r="D50" s="538" t="s">
        <v>584</v>
      </c>
      <c r="E50" s="539" t="s">
        <v>585</v>
      </c>
      <c r="F50" s="538" t="s">
        <v>654</v>
      </c>
      <c r="G50" s="539" t="s">
        <v>655</v>
      </c>
      <c r="H50" s="540"/>
      <c r="I50" s="747" t="s">
        <v>311</v>
      </c>
      <c r="J50" s="542" t="s">
        <v>1258</v>
      </c>
      <c r="K50" s="907">
        <v>0</v>
      </c>
      <c r="L50" s="539" t="s">
        <v>1258</v>
      </c>
      <c r="M50" s="908">
        <v>0</v>
      </c>
      <c r="N50" s="542" t="s">
        <v>1260</v>
      </c>
      <c r="O50" s="907">
        <v>0</v>
      </c>
      <c r="P50" s="909" t="s">
        <v>1214</v>
      </c>
      <c r="Q50" s="536" t="s">
        <v>53</v>
      </c>
      <c r="R50" s="538"/>
      <c r="S50" s="544"/>
      <c r="T50" s="911"/>
    </row>
    <row r="51" spans="1:20" ht="80.099999999999994" customHeight="1">
      <c r="A51" s="906" t="s">
        <v>58</v>
      </c>
      <c r="B51" s="547" t="s">
        <v>80</v>
      </c>
      <c r="C51" s="537" t="s">
        <v>677</v>
      </c>
      <c r="D51" s="538" t="s">
        <v>678</v>
      </c>
      <c r="E51" s="539" t="s">
        <v>679</v>
      </c>
      <c r="F51" s="538" t="s">
        <v>680</v>
      </c>
      <c r="G51" s="539" t="s">
        <v>681</v>
      </c>
      <c r="H51" s="540" t="s">
        <v>311</v>
      </c>
      <c r="I51" s="747"/>
      <c r="J51" s="542"/>
      <c r="K51" s="907">
        <v>0</v>
      </c>
      <c r="L51" s="539"/>
      <c r="M51" s="908">
        <v>0</v>
      </c>
      <c r="N51" s="542" t="s">
        <v>1263</v>
      </c>
      <c r="O51" s="908">
        <v>0</v>
      </c>
      <c r="P51" s="909" t="s">
        <v>1043</v>
      </c>
      <c r="Q51" s="910"/>
      <c r="R51" s="538"/>
      <c r="S51" s="544"/>
      <c r="T51" s="911"/>
    </row>
    <row r="52" spans="1:20" ht="80.099999999999994" customHeight="1">
      <c r="A52" s="906" t="s">
        <v>58</v>
      </c>
      <c r="B52" s="547" t="s">
        <v>80</v>
      </c>
      <c r="C52" s="537" t="s">
        <v>677</v>
      </c>
      <c r="D52" s="538" t="s">
        <v>678</v>
      </c>
      <c r="E52" s="539" t="s">
        <v>679</v>
      </c>
      <c r="F52" s="538" t="s">
        <v>684</v>
      </c>
      <c r="G52" s="539" t="s">
        <v>685</v>
      </c>
      <c r="H52" s="540" t="s">
        <v>311</v>
      </c>
      <c r="I52" s="747"/>
      <c r="J52" s="542"/>
      <c r="K52" s="907">
        <v>0</v>
      </c>
      <c r="L52" s="539"/>
      <c r="M52" s="908">
        <v>0</v>
      </c>
      <c r="N52" s="542" t="s">
        <v>1048</v>
      </c>
      <c r="O52" s="908">
        <v>0</v>
      </c>
      <c r="P52" s="909" t="s">
        <v>1043</v>
      </c>
      <c r="Q52" s="910"/>
      <c r="R52" s="538"/>
      <c r="S52" s="544"/>
      <c r="T52" s="911"/>
    </row>
    <row r="53" spans="1:20" ht="80.099999999999994" customHeight="1">
      <c r="A53" s="906" t="s">
        <v>58</v>
      </c>
      <c r="B53" s="547" t="s">
        <v>80</v>
      </c>
      <c r="C53" s="537" t="s">
        <v>677</v>
      </c>
      <c r="D53" s="538" t="s">
        <v>678</v>
      </c>
      <c r="E53" s="539" t="s">
        <v>679</v>
      </c>
      <c r="F53" s="538" t="s">
        <v>687</v>
      </c>
      <c r="G53" s="539" t="s">
        <v>688</v>
      </c>
      <c r="H53" s="540" t="s">
        <v>311</v>
      </c>
      <c r="I53" s="747"/>
      <c r="J53" s="542" t="s">
        <v>1251</v>
      </c>
      <c r="K53" s="907">
        <v>42500000</v>
      </c>
      <c r="L53" s="539" t="s">
        <v>1252</v>
      </c>
      <c r="M53" s="908">
        <v>34000000</v>
      </c>
      <c r="N53" s="542" t="s">
        <v>1253</v>
      </c>
      <c r="O53" s="907">
        <v>23520000</v>
      </c>
      <c r="P53" s="909" t="s">
        <v>1255</v>
      </c>
      <c r="Q53" s="536" t="s">
        <v>53</v>
      </c>
      <c r="R53" s="538"/>
      <c r="S53" s="544"/>
      <c r="T53" s="911"/>
    </row>
    <row r="54" spans="1:20" ht="80.099999999999994" customHeight="1">
      <c r="A54" s="906" t="s">
        <v>58</v>
      </c>
      <c r="B54" s="547" t="s">
        <v>80</v>
      </c>
      <c r="C54" s="537" t="s">
        <v>677</v>
      </c>
      <c r="D54" s="538" t="s">
        <v>678</v>
      </c>
      <c r="E54" s="539" t="s">
        <v>679</v>
      </c>
      <c r="F54" s="538" t="s">
        <v>692</v>
      </c>
      <c r="G54" s="539" t="s">
        <v>693</v>
      </c>
      <c r="H54" s="540" t="s">
        <v>311</v>
      </c>
      <c r="I54" s="747"/>
      <c r="J54" s="542" t="s">
        <v>1266</v>
      </c>
      <c r="K54" s="907">
        <v>32000000</v>
      </c>
      <c r="L54" s="539" t="s">
        <v>1267</v>
      </c>
      <c r="M54" s="908">
        <f>2*K54*1.1</f>
        <v>70400000</v>
      </c>
      <c r="N54" s="542" t="s">
        <v>1268</v>
      </c>
      <c r="O54" s="907">
        <v>30000000</v>
      </c>
      <c r="P54" s="909" t="s">
        <v>1214</v>
      </c>
      <c r="Q54" s="536" t="s">
        <v>53</v>
      </c>
      <c r="R54" s="538"/>
      <c r="S54" s="544"/>
      <c r="T54" s="911"/>
    </row>
    <row r="55" spans="1:20" ht="80.099999999999994" customHeight="1">
      <c r="A55" s="906" t="s">
        <v>58</v>
      </c>
      <c r="B55" s="547" t="s">
        <v>80</v>
      </c>
      <c r="C55" s="537" t="s">
        <v>677</v>
      </c>
      <c r="D55" s="538" t="s">
        <v>678</v>
      </c>
      <c r="E55" s="539" t="s">
        <v>679</v>
      </c>
      <c r="F55" s="538" t="s">
        <v>696</v>
      </c>
      <c r="G55" s="539" t="s">
        <v>697</v>
      </c>
      <c r="H55" s="540" t="s">
        <v>311</v>
      </c>
      <c r="I55" s="747"/>
      <c r="J55" s="542" t="s">
        <v>1155</v>
      </c>
      <c r="K55" s="907">
        <v>0</v>
      </c>
      <c r="L55" s="539" t="s">
        <v>1157</v>
      </c>
      <c r="M55" s="908">
        <v>0</v>
      </c>
      <c r="N55" s="542" t="s">
        <v>1248</v>
      </c>
      <c r="O55" s="536" t="s">
        <v>1249</v>
      </c>
      <c r="P55" s="909" t="s">
        <v>1250</v>
      </c>
      <c r="Q55" s="536" t="s">
        <v>53</v>
      </c>
      <c r="R55" s="538"/>
      <c r="S55" s="544"/>
      <c r="T55" s="911"/>
    </row>
    <row r="56" spans="1:20" ht="80.099999999999994" customHeight="1">
      <c r="A56" s="906" t="s">
        <v>58</v>
      </c>
      <c r="B56" s="547" t="s">
        <v>80</v>
      </c>
      <c r="C56" s="537" t="s">
        <v>677</v>
      </c>
      <c r="D56" s="538" t="s">
        <v>678</v>
      </c>
      <c r="E56" s="539" t="s">
        <v>679</v>
      </c>
      <c r="F56" s="538" t="s">
        <v>705</v>
      </c>
      <c r="G56" s="539" t="s">
        <v>706</v>
      </c>
      <c r="H56" s="540" t="s">
        <v>311</v>
      </c>
      <c r="I56" s="747"/>
      <c r="J56" s="542" t="s">
        <v>1272</v>
      </c>
      <c r="K56" s="907">
        <v>0</v>
      </c>
      <c r="L56" s="539" t="s">
        <v>1272</v>
      </c>
      <c r="M56" s="908">
        <v>0</v>
      </c>
      <c r="N56" s="542" t="s">
        <v>1273</v>
      </c>
      <c r="O56" s="536" t="s">
        <v>1219</v>
      </c>
      <c r="P56" s="909" t="s">
        <v>1214</v>
      </c>
      <c r="Q56" s="536" t="s">
        <v>53</v>
      </c>
      <c r="R56" s="538"/>
      <c r="S56" s="544"/>
      <c r="T56" s="911"/>
    </row>
    <row r="57" spans="1:20" ht="80.099999999999994" customHeight="1">
      <c r="A57" s="906" t="s">
        <v>58</v>
      </c>
      <c r="B57" s="547" t="s">
        <v>80</v>
      </c>
      <c r="C57" s="537" t="s">
        <v>677</v>
      </c>
      <c r="D57" s="538" t="s">
        <v>710</v>
      </c>
      <c r="E57" s="539" t="s">
        <v>711</v>
      </c>
      <c r="F57" s="538" t="s">
        <v>712</v>
      </c>
      <c r="G57" s="539" t="s">
        <v>713</v>
      </c>
      <c r="H57" s="540" t="s">
        <v>311</v>
      </c>
      <c r="I57" s="747"/>
      <c r="J57" s="542"/>
      <c r="K57" s="907">
        <v>0</v>
      </c>
      <c r="M57" s="908">
        <v>0</v>
      </c>
      <c r="N57" s="542" t="s">
        <v>1276</v>
      </c>
      <c r="O57" s="907">
        <v>0</v>
      </c>
      <c r="P57" s="909" t="s">
        <v>1043</v>
      </c>
      <c r="Q57" s="910"/>
      <c r="R57" s="538"/>
      <c r="S57" s="544"/>
      <c r="T57" s="911"/>
    </row>
    <row r="58" spans="1:20" ht="80.099999999999994" customHeight="1">
      <c r="A58" s="906" t="s">
        <v>58</v>
      </c>
      <c r="B58" s="547" t="s">
        <v>80</v>
      </c>
      <c r="C58" s="537" t="s">
        <v>677</v>
      </c>
      <c r="D58" s="538" t="s">
        <v>710</v>
      </c>
      <c r="E58" s="539" t="s">
        <v>711</v>
      </c>
      <c r="F58" s="538" t="s">
        <v>720</v>
      </c>
      <c r="G58" s="539" t="s">
        <v>721</v>
      </c>
      <c r="H58" s="540" t="s">
        <v>311</v>
      </c>
      <c r="I58" s="747"/>
      <c r="J58" s="542" t="s">
        <v>1278</v>
      </c>
      <c r="K58" s="907">
        <v>3000000</v>
      </c>
      <c r="L58" s="539"/>
      <c r="M58" s="908">
        <v>0</v>
      </c>
      <c r="N58" s="542" t="s">
        <v>1280</v>
      </c>
      <c r="O58" s="907">
        <v>0</v>
      </c>
      <c r="P58" s="909" t="s">
        <v>1281</v>
      </c>
      <c r="Q58" s="536" t="s">
        <v>53</v>
      </c>
      <c r="R58" s="538"/>
      <c r="S58" s="544"/>
      <c r="T58" s="911"/>
    </row>
    <row r="59" spans="1:20" ht="80.099999999999994" customHeight="1">
      <c r="A59" s="906" t="s">
        <v>58</v>
      </c>
      <c r="B59" s="547" t="s">
        <v>80</v>
      </c>
      <c r="C59" s="537" t="s">
        <v>677</v>
      </c>
      <c r="D59" s="538" t="s">
        <v>724</v>
      </c>
      <c r="E59" s="539" t="s">
        <v>725</v>
      </c>
      <c r="F59" s="538" t="s">
        <v>726</v>
      </c>
      <c r="G59" s="539" t="s">
        <v>727</v>
      </c>
      <c r="H59" s="540" t="s">
        <v>311</v>
      </c>
      <c r="I59" s="747"/>
      <c r="J59" s="542"/>
      <c r="K59" s="907">
        <v>0</v>
      </c>
      <c r="L59" s="539"/>
      <c r="M59" s="908">
        <v>0</v>
      </c>
      <c r="N59" s="542" t="s">
        <v>1048</v>
      </c>
      <c r="O59" s="908">
        <v>0</v>
      </c>
      <c r="P59" s="909" t="s">
        <v>1043</v>
      </c>
      <c r="Q59" s="910"/>
      <c r="R59" s="538"/>
      <c r="S59" s="544"/>
      <c r="T59" s="911"/>
    </row>
    <row r="60" spans="1:20" ht="80.099999999999994" customHeight="1">
      <c r="A60" s="906" t="s">
        <v>58</v>
      </c>
      <c r="B60" s="547" t="s">
        <v>80</v>
      </c>
      <c r="C60" s="537" t="s">
        <v>677</v>
      </c>
      <c r="D60" s="538" t="s">
        <v>1101</v>
      </c>
      <c r="E60" s="539" t="s">
        <v>1102</v>
      </c>
      <c r="F60" s="538" t="s">
        <v>1116</v>
      </c>
      <c r="G60" s="539" t="s">
        <v>1118</v>
      </c>
      <c r="H60" s="540"/>
      <c r="I60" s="747" t="s">
        <v>311</v>
      </c>
      <c r="J60" s="542" t="s">
        <v>1286</v>
      </c>
      <c r="K60" s="907">
        <v>500000</v>
      </c>
      <c r="L60" s="539" t="s">
        <v>1287</v>
      </c>
      <c r="M60" s="908">
        <v>1100000</v>
      </c>
      <c r="N60" s="542" t="s">
        <v>1288</v>
      </c>
      <c r="O60" s="907">
        <v>0</v>
      </c>
      <c r="P60" s="909" t="s">
        <v>1289</v>
      </c>
      <c r="Q60" s="536" t="s">
        <v>53</v>
      </c>
      <c r="R60" s="538"/>
      <c r="S60" s="544"/>
      <c r="T60" s="911"/>
    </row>
    <row r="61" spans="1:20" ht="80.099999999999994" customHeight="1">
      <c r="A61" s="906" t="s">
        <v>58</v>
      </c>
      <c r="B61" s="547" t="s">
        <v>80</v>
      </c>
      <c r="C61" s="537" t="s">
        <v>677</v>
      </c>
      <c r="D61" s="538" t="s">
        <v>710</v>
      </c>
      <c r="E61" s="539" t="s">
        <v>711</v>
      </c>
      <c r="F61" s="538" t="s">
        <v>716</v>
      </c>
      <c r="G61" s="539" t="s">
        <v>815</v>
      </c>
      <c r="H61" s="540"/>
      <c r="I61" s="747" t="s">
        <v>311</v>
      </c>
      <c r="J61" s="542" t="s">
        <v>1290</v>
      </c>
      <c r="K61" s="907">
        <v>0</v>
      </c>
      <c r="L61" s="539" t="s">
        <v>1290</v>
      </c>
      <c r="M61" s="908">
        <v>0</v>
      </c>
      <c r="N61" s="542" t="s">
        <v>1291</v>
      </c>
      <c r="O61" s="907">
        <v>0</v>
      </c>
      <c r="P61" s="909" t="s">
        <v>1292</v>
      </c>
      <c r="Q61" s="536" t="s">
        <v>53</v>
      </c>
      <c r="R61" s="538"/>
      <c r="S61" s="544"/>
      <c r="T61" s="911"/>
    </row>
    <row r="62" spans="1:20" ht="80.099999999999994" customHeight="1">
      <c r="A62" s="906" t="s">
        <v>359</v>
      </c>
      <c r="B62" s="547" t="s">
        <v>360</v>
      </c>
      <c r="C62" s="537" t="s">
        <v>373</v>
      </c>
      <c r="D62" s="538" t="s">
        <v>737</v>
      </c>
      <c r="E62" s="539" t="s">
        <v>738</v>
      </c>
      <c r="F62" s="557" t="s">
        <v>739</v>
      </c>
      <c r="G62" s="539" t="s">
        <v>740</v>
      </c>
      <c r="H62" s="540" t="s">
        <v>311</v>
      </c>
      <c r="I62" s="747"/>
      <c r="J62" s="542" t="s">
        <v>1293</v>
      </c>
      <c r="K62" s="907">
        <v>500000</v>
      </c>
      <c r="L62" s="539" t="s">
        <v>1293</v>
      </c>
      <c r="M62" s="908">
        <f>2*K62*1.1</f>
        <v>1100000</v>
      </c>
      <c r="N62" s="542" t="s">
        <v>1294</v>
      </c>
      <c r="O62" s="907">
        <v>0</v>
      </c>
      <c r="P62" s="909" t="s">
        <v>1295</v>
      </c>
      <c r="Q62" s="536" t="s">
        <v>53</v>
      </c>
      <c r="R62" s="538"/>
      <c r="S62" s="544"/>
      <c r="T62" s="911"/>
    </row>
    <row r="63" spans="1:20" ht="80.099999999999994" customHeight="1">
      <c r="A63" s="906" t="s">
        <v>743</v>
      </c>
      <c r="B63" s="547" t="s">
        <v>744</v>
      </c>
      <c r="C63" s="537" t="s">
        <v>745</v>
      </c>
      <c r="D63" s="538" t="s">
        <v>746</v>
      </c>
      <c r="E63" s="539" t="s">
        <v>747</v>
      </c>
      <c r="F63" s="538" t="s">
        <v>748</v>
      </c>
      <c r="G63" s="539" t="s">
        <v>749</v>
      </c>
      <c r="H63" s="540" t="s">
        <v>311</v>
      </c>
      <c r="I63" s="747"/>
      <c r="J63" s="542" t="s">
        <v>1155</v>
      </c>
      <c r="K63" s="907">
        <v>0</v>
      </c>
      <c r="L63" s="539" t="s">
        <v>1157</v>
      </c>
      <c r="M63" s="908">
        <v>0</v>
      </c>
      <c r="N63" s="542" t="s">
        <v>1296</v>
      </c>
      <c r="O63" s="907">
        <v>0</v>
      </c>
      <c r="P63" s="909" t="s">
        <v>1297</v>
      </c>
      <c r="Q63" s="536" t="s">
        <v>53</v>
      </c>
      <c r="R63" s="538"/>
      <c r="S63" s="544"/>
      <c r="T63" s="911"/>
    </row>
    <row r="64" spans="1:20" ht="80.099999999999994" customHeight="1">
      <c r="A64" s="906" t="s">
        <v>752</v>
      </c>
      <c r="B64" s="547" t="s">
        <v>753</v>
      </c>
      <c r="C64" s="537" t="s">
        <v>754</v>
      </c>
      <c r="D64" s="538" t="s">
        <v>755</v>
      </c>
      <c r="E64" s="539" t="s">
        <v>756</v>
      </c>
      <c r="F64" s="538" t="s">
        <v>757</v>
      </c>
      <c r="G64" s="539" t="s">
        <v>758</v>
      </c>
      <c r="H64" s="540" t="s">
        <v>311</v>
      </c>
      <c r="I64" s="747"/>
      <c r="J64" s="542"/>
      <c r="K64" s="907">
        <v>0</v>
      </c>
      <c r="L64" s="539" t="s">
        <v>1300</v>
      </c>
      <c r="M64" s="908">
        <v>0</v>
      </c>
      <c r="N64" s="542" t="s">
        <v>1301</v>
      </c>
      <c r="O64" s="907">
        <v>0</v>
      </c>
      <c r="P64" s="909" t="s">
        <v>1302</v>
      </c>
      <c r="Q64" s="536" t="s">
        <v>53</v>
      </c>
      <c r="R64" s="538"/>
      <c r="S64" s="544"/>
      <c r="T64" s="911"/>
    </row>
    <row r="65" spans="1:20" ht="80.099999999999994" customHeight="1">
      <c r="A65" s="906" t="s">
        <v>752</v>
      </c>
      <c r="B65" s="547" t="s">
        <v>753</v>
      </c>
      <c r="C65" s="537" t="s">
        <v>754</v>
      </c>
      <c r="D65" s="538" t="s">
        <v>762</v>
      </c>
      <c r="E65" s="539" t="s">
        <v>763</v>
      </c>
      <c r="F65" s="538" t="s">
        <v>764</v>
      </c>
      <c r="G65" s="539" t="s">
        <v>765</v>
      </c>
      <c r="H65" s="540" t="s">
        <v>311</v>
      </c>
      <c r="I65" s="747"/>
      <c r="J65" s="542"/>
      <c r="K65" s="907">
        <v>0</v>
      </c>
      <c r="L65" s="539" t="s">
        <v>1300</v>
      </c>
      <c r="M65" s="908">
        <v>0</v>
      </c>
      <c r="N65" s="542" t="s">
        <v>1305</v>
      </c>
      <c r="O65" s="907">
        <v>0</v>
      </c>
      <c r="P65" s="909" t="s">
        <v>1306</v>
      </c>
      <c r="Q65" s="536" t="s">
        <v>53</v>
      </c>
      <c r="R65" s="538"/>
      <c r="S65" s="544"/>
      <c r="T65" s="911"/>
    </row>
    <row r="66" spans="1:20" ht="80.099999999999994" customHeight="1">
      <c r="A66" s="906" t="s">
        <v>752</v>
      </c>
      <c r="B66" s="547" t="s">
        <v>753</v>
      </c>
      <c r="C66" s="537" t="s">
        <v>768</v>
      </c>
      <c r="D66" s="538" t="s">
        <v>770</v>
      </c>
      <c r="E66" s="539" t="s">
        <v>771</v>
      </c>
      <c r="F66" s="538" t="s">
        <v>772</v>
      </c>
      <c r="G66" s="539" t="s">
        <v>773</v>
      </c>
      <c r="H66" s="540" t="s">
        <v>311</v>
      </c>
      <c r="I66" s="747"/>
      <c r="J66" s="542"/>
      <c r="K66" s="907">
        <v>0</v>
      </c>
      <c r="L66" s="539" t="s">
        <v>1300</v>
      </c>
      <c r="M66" s="908">
        <v>0</v>
      </c>
      <c r="N66" s="542" t="s">
        <v>1308</v>
      </c>
      <c r="O66" s="907">
        <v>0</v>
      </c>
      <c r="P66" s="909" t="s">
        <v>1306</v>
      </c>
      <c r="Q66" s="536" t="s">
        <v>53</v>
      </c>
      <c r="R66" s="538"/>
      <c r="S66" s="544"/>
      <c r="T66" s="911"/>
    </row>
    <row r="67" spans="1:20" ht="80.099999999999994" customHeight="1">
      <c r="A67" s="906" t="s">
        <v>752</v>
      </c>
      <c r="B67" s="547" t="s">
        <v>753</v>
      </c>
      <c r="C67" s="537" t="s">
        <v>768</v>
      </c>
      <c r="D67" s="538" t="s">
        <v>770</v>
      </c>
      <c r="E67" s="539" t="s">
        <v>771</v>
      </c>
      <c r="F67" s="538" t="s">
        <v>775</v>
      </c>
      <c r="G67" s="539" t="s">
        <v>776</v>
      </c>
      <c r="H67" s="540" t="s">
        <v>311</v>
      </c>
      <c r="I67" s="747"/>
      <c r="J67" s="542" t="s">
        <v>1201</v>
      </c>
      <c r="K67" s="907">
        <v>0</v>
      </c>
      <c r="L67" s="539" t="s">
        <v>1201</v>
      </c>
      <c r="M67" s="908">
        <v>0</v>
      </c>
      <c r="N67" s="542" t="s">
        <v>1310</v>
      </c>
      <c r="O67" s="907">
        <v>0</v>
      </c>
      <c r="P67" s="909" t="s">
        <v>1311</v>
      </c>
      <c r="Q67" s="536" t="s">
        <v>53</v>
      </c>
      <c r="R67" s="538"/>
      <c r="S67" s="544"/>
      <c r="T67" s="911"/>
    </row>
    <row r="68" spans="1:20" ht="80.099999999999994" customHeight="1">
      <c r="A68" s="906" t="s">
        <v>120</v>
      </c>
      <c r="B68" s="547" t="s">
        <v>122</v>
      </c>
      <c r="C68" s="537" t="s">
        <v>125</v>
      </c>
      <c r="D68" s="538" t="s">
        <v>126</v>
      </c>
      <c r="E68" s="539" t="s">
        <v>127</v>
      </c>
      <c r="F68" s="538" t="s">
        <v>129</v>
      </c>
      <c r="G68" s="539" t="s">
        <v>132</v>
      </c>
      <c r="H68" s="540" t="s">
        <v>311</v>
      </c>
      <c r="I68" s="747"/>
      <c r="J68" s="542" t="s">
        <v>132</v>
      </c>
      <c r="K68" s="907">
        <v>0</v>
      </c>
      <c r="L68" s="539" t="s">
        <v>132</v>
      </c>
      <c r="M68" s="908">
        <v>0</v>
      </c>
      <c r="N68" s="542" t="s">
        <v>1313</v>
      </c>
      <c r="O68" s="907">
        <v>0</v>
      </c>
      <c r="P68" s="909" t="s">
        <v>1311</v>
      </c>
      <c r="Q68" s="536" t="s">
        <v>53</v>
      </c>
      <c r="R68" s="538"/>
      <c r="S68" s="544"/>
      <c r="T68" s="911"/>
    </row>
    <row r="69" spans="1:20" ht="80.099999999999994" customHeight="1">
      <c r="A69" s="906" t="s">
        <v>781</v>
      </c>
      <c r="B69" s="547" t="s">
        <v>782</v>
      </c>
      <c r="C69" s="537" t="s">
        <v>783</v>
      </c>
      <c r="D69" s="538" t="s">
        <v>784</v>
      </c>
      <c r="E69" s="539" t="s">
        <v>785</v>
      </c>
      <c r="F69" s="538" t="s">
        <v>786</v>
      </c>
      <c r="G69" s="539" t="s">
        <v>787</v>
      </c>
      <c r="H69" s="540" t="s">
        <v>311</v>
      </c>
      <c r="I69" s="747"/>
      <c r="J69" s="542" t="s">
        <v>1300</v>
      </c>
      <c r="K69" s="907">
        <v>0</v>
      </c>
      <c r="L69" s="539" t="s">
        <v>1300</v>
      </c>
      <c r="M69" s="908">
        <v>0</v>
      </c>
      <c r="N69" s="542" t="s">
        <v>1308</v>
      </c>
      <c r="O69" s="907">
        <v>0</v>
      </c>
      <c r="P69" s="909" t="s">
        <v>1306</v>
      </c>
      <c r="Q69" s="536" t="s">
        <v>53</v>
      </c>
      <c r="R69" s="538"/>
      <c r="S69" s="544"/>
      <c r="T69" s="911"/>
    </row>
    <row r="70" spans="1:20" ht="80.099999999999994" customHeight="1">
      <c r="A70" s="906" t="s">
        <v>781</v>
      </c>
      <c r="B70" s="917" t="s">
        <v>782</v>
      </c>
      <c r="C70" s="561" t="s">
        <v>783</v>
      </c>
      <c r="D70" s="562" t="s">
        <v>784</v>
      </c>
      <c r="E70" s="563" t="s">
        <v>785</v>
      </c>
      <c r="F70" s="562" t="s">
        <v>789</v>
      </c>
      <c r="G70" s="563" t="s">
        <v>790</v>
      </c>
      <c r="H70" s="564" t="s">
        <v>311</v>
      </c>
      <c r="I70" s="918"/>
      <c r="J70" s="566" t="s">
        <v>1317</v>
      </c>
      <c r="K70" s="919">
        <v>0</v>
      </c>
      <c r="L70" s="563" t="s">
        <v>1317</v>
      </c>
      <c r="M70" s="920">
        <v>0</v>
      </c>
      <c r="N70" s="566" t="s">
        <v>1318</v>
      </c>
      <c r="O70" s="919">
        <v>0</v>
      </c>
      <c r="P70" s="909" t="s">
        <v>1319</v>
      </c>
      <c r="Q70" s="536" t="s">
        <v>53</v>
      </c>
      <c r="R70" s="562"/>
      <c r="S70" s="568"/>
      <c r="T70" s="911"/>
    </row>
    <row r="71" spans="1:20" ht="15.75" customHeight="1">
      <c r="K71" s="921"/>
      <c r="M71" s="921"/>
      <c r="O71" s="922"/>
      <c r="T71" s="754"/>
    </row>
    <row r="72" spans="1:20" ht="15.75" customHeight="1">
      <c r="K72" s="921"/>
      <c r="M72" s="921"/>
      <c r="O72" s="922"/>
      <c r="T72" s="754"/>
    </row>
    <row r="73" spans="1:20" ht="15.75" customHeight="1">
      <c r="K73" s="921"/>
      <c r="M73" s="921"/>
      <c r="O73" s="922"/>
      <c r="T73" s="754"/>
    </row>
    <row r="74" spans="1:20" ht="15.75" customHeight="1">
      <c r="K74" s="921"/>
      <c r="M74" s="921"/>
      <c r="O74" s="922"/>
      <c r="T74" s="754"/>
    </row>
    <row r="75" spans="1:20" ht="15.75" customHeight="1">
      <c r="K75" s="921"/>
      <c r="M75" s="921"/>
      <c r="O75" s="922"/>
      <c r="T75" s="754"/>
    </row>
    <row r="76" spans="1:20" ht="15.75" customHeight="1">
      <c r="K76" s="921"/>
      <c r="M76" s="921"/>
      <c r="O76" s="922"/>
      <c r="T76" s="754"/>
    </row>
    <row r="77" spans="1:20" ht="15.75" customHeight="1">
      <c r="K77" s="921"/>
      <c r="M77" s="921"/>
      <c r="O77" s="922"/>
      <c r="T77" s="754"/>
    </row>
    <row r="78" spans="1:20" ht="15.75" customHeight="1">
      <c r="K78" s="921"/>
      <c r="M78" s="921"/>
      <c r="O78" s="922"/>
      <c r="T78" s="754"/>
    </row>
    <row r="79" spans="1:20" ht="15.75" customHeight="1">
      <c r="K79" s="921"/>
      <c r="M79" s="921"/>
      <c r="O79" s="922"/>
      <c r="T79" s="754"/>
    </row>
    <row r="80" spans="1:20" ht="15.75" customHeight="1">
      <c r="K80" s="921"/>
      <c r="M80" s="921"/>
      <c r="O80" s="922"/>
      <c r="T80" s="754"/>
    </row>
    <row r="81" spans="11:20" ht="15.75" customHeight="1">
      <c r="K81" s="921"/>
      <c r="M81" s="921"/>
      <c r="O81" s="922"/>
      <c r="T81" s="754"/>
    </row>
    <row r="82" spans="11:20" ht="15.75" customHeight="1">
      <c r="K82" s="921"/>
      <c r="M82" s="921"/>
      <c r="O82" s="922"/>
      <c r="T82" s="754"/>
    </row>
    <row r="83" spans="11:20" ht="15.75" customHeight="1">
      <c r="K83" s="921"/>
      <c r="M83" s="921"/>
      <c r="O83" s="922"/>
      <c r="T83" s="754"/>
    </row>
    <row r="84" spans="11:20" ht="15.75" customHeight="1">
      <c r="K84" s="921"/>
      <c r="M84" s="921"/>
      <c r="O84" s="922"/>
      <c r="T84" s="754"/>
    </row>
    <row r="85" spans="11:20" ht="15.75" customHeight="1">
      <c r="K85" s="921"/>
      <c r="M85" s="921"/>
      <c r="O85" s="922"/>
      <c r="T85" s="754"/>
    </row>
    <row r="86" spans="11:20" ht="15.75" customHeight="1">
      <c r="K86" s="921"/>
      <c r="M86" s="921"/>
      <c r="O86" s="922"/>
      <c r="T86" s="754"/>
    </row>
    <row r="87" spans="11:20" ht="15.75" customHeight="1">
      <c r="K87" s="921"/>
      <c r="M87" s="921"/>
      <c r="O87" s="922"/>
      <c r="T87" s="754"/>
    </row>
    <row r="88" spans="11:20" ht="15.75" customHeight="1">
      <c r="K88" s="921"/>
      <c r="M88" s="921"/>
      <c r="O88" s="922"/>
      <c r="T88" s="754"/>
    </row>
    <row r="89" spans="11:20" ht="15.75" customHeight="1">
      <c r="K89" s="921"/>
      <c r="M89" s="921"/>
      <c r="O89" s="922"/>
      <c r="T89" s="754"/>
    </row>
    <row r="90" spans="11:20" ht="15.75" customHeight="1">
      <c r="K90" s="921"/>
      <c r="M90" s="921"/>
      <c r="O90" s="922"/>
      <c r="T90" s="754"/>
    </row>
    <row r="91" spans="11:20" ht="15.75" customHeight="1">
      <c r="K91" s="921"/>
      <c r="M91" s="921"/>
      <c r="O91" s="922"/>
      <c r="T91" s="754"/>
    </row>
    <row r="92" spans="11:20" ht="15.75" customHeight="1">
      <c r="K92" s="921"/>
      <c r="M92" s="921"/>
      <c r="O92" s="922"/>
      <c r="T92" s="754"/>
    </row>
    <row r="93" spans="11:20" ht="15.75" customHeight="1">
      <c r="K93" s="921"/>
      <c r="M93" s="921"/>
      <c r="O93" s="922"/>
      <c r="T93" s="754"/>
    </row>
    <row r="94" spans="11:20" ht="15.75" customHeight="1">
      <c r="K94" s="921"/>
      <c r="M94" s="921"/>
      <c r="O94" s="922"/>
      <c r="T94" s="754"/>
    </row>
    <row r="95" spans="11:20" ht="15.75" customHeight="1">
      <c r="K95" s="921"/>
      <c r="M95" s="921"/>
      <c r="O95" s="922"/>
      <c r="T95" s="754"/>
    </row>
    <row r="96" spans="11:20" ht="15.75" customHeight="1">
      <c r="K96" s="921"/>
      <c r="M96" s="921"/>
      <c r="O96" s="922"/>
      <c r="T96" s="754"/>
    </row>
    <row r="97" spans="11:20" ht="15.75" customHeight="1">
      <c r="K97" s="921"/>
      <c r="M97" s="921"/>
      <c r="O97" s="922"/>
      <c r="T97" s="754"/>
    </row>
    <row r="98" spans="11:20" ht="15.75" customHeight="1">
      <c r="K98" s="921"/>
      <c r="M98" s="921"/>
      <c r="O98" s="922"/>
      <c r="T98" s="754"/>
    </row>
    <row r="99" spans="11:20" ht="15.75" customHeight="1">
      <c r="K99" s="921"/>
      <c r="M99" s="921"/>
      <c r="O99" s="922"/>
      <c r="T99" s="754"/>
    </row>
    <row r="100" spans="11:20" ht="15.75" customHeight="1">
      <c r="K100" s="921"/>
      <c r="M100" s="921"/>
      <c r="O100" s="922"/>
      <c r="T100" s="754"/>
    </row>
    <row r="101" spans="11:20" ht="15.75" customHeight="1">
      <c r="K101" s="921"/>
      <c r="M101" s="921"/>
      <c r="O101" s="922"/>
      <c r="T101" s="754"/>
    </row>
    <row r="102" spans="11:20" ht="15.75" customHeight="1">
      <c r="K102" s="921"/>
      <c r="M102" s="921"/>
      <c r="O102" s="922"/>
      <c r="T102" s="754"/>
    </row>
    <row r="103" spans="11:20" ht="15.75" customHeight="1">
      <c r="K103" s="921"/>
      <c r="M103" s="921"/>
      <c r="O103" s="922"/>
      <c r="T103" s="754"/>
    </row>
    <row r="104" spans="11:20" ht="15.75" customHeight="1">
      <c r="K104" s="921"/>
      <c r="M104" s="921"/>
      <c r="O104" s="922"/>
      <c r="T104" s="754"/>
    </row>
    <row r="105" spans="11:20" ht="15.75" customHeight="1">
      <c r="K105" s="921"/>
      <c r="M105" s="921"/>
      <c r="O105" s="922"/>
      <c r="T105" s="754"/>
    </row>
    <row r="106" spans="11:20" ht="15.75" customHeight="1">
      <c r="K106" s="921"/>
      <c r="M106" s="921"/>
      <c r="O106" s="922"/>
      <c r="T106" s="754"/>
    </row>
    <row r="107" spans="11:20" ht="15.75" customHeight="1">
      <c r="K107" s="921"/>
      <c r="M107" s="921"/>
      <c r="O107" s="922"/>
      <c r="T107" s="754"/>
    </row>
    <row r="108" spans="11:20" ht="15.75" customHeight="1">
      <c r="K108" s="921"/>
      <c r="M108" s="921"/>
      <c r="O108" s="922"/>
      <c r="T108" s="754"/>
    </row>
    <row r="109" spans="11:20" ht="15.75" customHeight="1">
      <c r="K109" s="921"/>
      <c r="M109" s="921"/>
      <c r="O109" s="922"/>
      <c r="T109" s="754"/>
    </row>
    <row r="110" spans="11:20" ht="15.75" customHeight="1">
      <c r="K110" s="921"/>
      <c r="M110" s="921"/>
      <c r="O110" s="922"/>
      <c r="T110" s="754"/>
    </row>
    <row r="111" spans="11:20" ht="15.75" customHeight="1">
      <c r="K111" s="921"/>
      <c r="M111" s="921"/>
      <c r="O111" s="922"/>
      <c r="T111" s="754"/>
    </row>
    <row r="112" spans="11:20" ht="15.75" customHeight="1">
      <c r="K112" s="921"/>
      <c r="M112" s="921"/>
      <c r="O112" s="922"/>
      <c r="T112" s="754"/>
    </row>
    <row r="113" spans="11:20" ht="15.75" customHeight="1">
      <c r="K113" s="921"/>
      <c r="M113" s="921"/>
      <c r="O113" s="922"/>
      <c r="T113" s="754"/>
    </row>
    <row r="114" spans="11:20" ht="15.75" customHeight="1">
      <c r="K114" s="921"/>
      <c r="M114" s="921"/>
      <c r="O114" s="922"/>
      <c r="T114" s="754"/>
    </row>
    <row r="115" spans="11:20" ht="15.75" customHeight="1">
      <c r="K115" s="921"/>
      <c r="M115" s="921"/>
      <c r="O115" s="922"/>
      <c r="T115" s="754"/>
    </row>
    <row r="116" spans="11:20" ht="15.75" customHeight="1">
      <c r="K116" s="921"/>
      <c r="M116" s="921"/>
      <c r="O116" s="922"/>
      <c r="T116" s="754"/>
    </row>
    <row r="117" spans="11:20" ht="15.75" customHeight="1">
      <c r="K117" s="921"/>
      <c r="M117" s="921"/>
      <c r="O117" s="922"/>
      <c r="T117" s="754"/>
    </row>
    <row r="118" spans="11:20" ht="15.75" customHeight="1">
      <c r="K118" s="921"/>
      <c r="M118" s="921"/>
      <c r="O118" s="922"/>
      <c r="T118" s="754"/>
    </row>
    <row r="119" spans="11:20" ht="15.75" customHeight="1">
      <c r="K119" s="921"/>
      <c r="M119" s="921"/>
      <c r="O119" s="922"/>
      <c r="T119" s="754"/>
    </row>
    <row r="120" spans="11:20" ht="15.75" customHeight="1">
      <c r="K120" s="921"/>
      <c r="M120" s="921"/>
      <c r="O120" s="922"/>
      <c r="T120" s="754"/>
    </row>
    <row r="121" spans="11:20" ht="15.75" customHeight="1">
      <c r="K121" s="921"/>
      <c r="M121" s="921"/>
      <c r="O121" s="922"/>
      <c r="T121" s="754"/>
    </row>
    <row r="122" spans="11:20" ht="15.75" customHeight="1">
      <c r="K122" s="921"/>
      <c r="M122" s="921"/>
      <c r="O122" s="922"/>
      <c r="T122" s="754"/>
    </row>
    <row r="123" spans="11:20" ht="15.75" customHeight="1">
      <c r="K123" s="921"/>
      <c r="M123" s="921"/>
      <c r="O123" s="922"/>
      <c r="T123" s="754"/>
    </row>
    <row r="124" spans="11:20" ht="15.75" customHeight="1">
      <c r="K124" s="921"/>
      <c r="M124" s="921"/>
      <c r="O124" s="922"/>
      <c r="T124" s="754"/>
    </row>
    <row r="125" spans="11:20" ht="15.75" customHeight="1">
      <c r="K125" s="921"/>
      <c r="M125" s="921"/>
      <c r="O125" s="922"/>
      <c r="T125" s="754"/>
    </row>
    <row r="126" spans="11:20" ht="15.75" customHeight="1">
      <c r="K126" s="921"/>
      <c r="M126" s="921"/>
      <c r="O126" s="922"/>
      <c r="T126" s="754"/>
    </row>
    <row r="127" spans="11:20" ht="15.75" customHeight="1">
      <c r="K127" s="921"/>
      <c r="M127" s="921"/>
      <c r="O127" s="922"/>
      <c r="T127" s="754"/>
    </row>
    <row r="128" spans="11:20" ht="15.75" customHeight="1">
      <c r="K128" s="921"/>
      <c r="M128" s="921"/>
      <c r="O128" s="922"/>
      <c r="T128" s="754"/>
    </row>
    <row r="129" spans="11:20" ht="15.75" customHeight="1">
      <c r="K129" s="921"/>
      <c r="M129" s="921"/>
      <c r="O129" s="922"/>
      <c r="T129" s="754"/>
    </row>
    <row r="130" spans="11:20" ht="15.75" customHeight="1">
      <c r="K130" s="921"/>
      <c r="M130" s="921"/>
      <c r="O130" s="922"/>
      <c r="T130" s="754"/>
    </row>
    <row r="131" spans="11:20" ht="15.75" customHeight="1">
      <c r="K131" s="921"/>
      <c r="M131" s="921"/>
      <c r="O131" s="922"/>
      <c r="T131" s="754"/>
    </row>
    <row r="132" spans="11:20" ht="15.75" customHeight="1">
      <c r="K132" s="921"/>
      <c r="M132" s="921"/>
      <c r="O132" s="922"/>
      <c r="T132" s="754"/>
    </row>
    <row r="133" spans="11:20" ht="15.75" customHeight="1">
      <c r="K133" s="921"/>
      <c r="M133" s="921"/>
      <c r="O133" s="922"/>
      <c r="T133" s="754"/>
    </row>
    <row r="134" spans="11:20" ht="15.75" customHeight="1">
      <c r="K134" s="921"/>
      <c r="M134" s="921"/>
      <c r="O134" s="922"/>
      <c r="T134" s="754"/>
    </row>
    <row r="135" spans="11:20" ht="15.75" customHeight="1">
      <c r="K135" s="921"/>
      <c r="M135" s="921"/>
      <c r="O135" s="922"/>
      <c r="T135" s="754"/>
    </row>
    <row r="136" spans="11:20" ht="15.75" customHeight="1">
      <c r="K136" s="921"/>
      <c r="M136" s="921"/>
      <c r="O136" s="922"/>
      <c r="T136" s="754"/>
    </row>
    <row r="137" spans="11:20" ht="15.75" customHeight="1">
      <c r="K137" s="921"/>
      <c r="M137" s="921"/>
      <c r="O137" s="922"/>
      <c r="T137" s="754"/>
    </row>
    <row r="138" spans="11:20" ht="15.75" customHeight="1">
      <c r="K138" s="921"/>
      <c r="M138" s="921"/>
      <c r="O138" s="922"/>
      <c r="T138" s="754"/>
    </row>
    <row r="139" spans="11:20" ht="15.75" customHeight="1">
      <c r="K139" s="921"/>
      <c r="M139" s="921"/>
      <c r="O139" s="922"/>
      <c r="T139" s="754"/>
    </row>
    <row r="140" spans="11:20" ht="15.75" customHeight="1">
      <c r="K140" s="921"/>
      <c r="M140" s="921"/>
      <c r="O140" s="922"/>
      <c r="T140" s="754"/>
    </row>
    <row r="141" spans="11:20" ht="15.75" customHeight="1">
      <c r="K141" s="921"/>
      <c r="M141" s="921"/>
      <c r="O141" s="922"/>
      <c r="T141" s="754"/>
    </row>
    <row r="142" spans="11:20" ht="15.75" customHeight="1">
      <c r="K142" s="921"/>
      <c r="M142" s="921"/>
      <c r="O142" s="922"/>
      <c r="T142" s="754"/>
    </row>
    <row r="143" spans="11:20" ht="15.75" customHeight="1">
      <c r="K143" s="921"/>
      <c r="M143" s="921"/>
      <c r="O143" s="922"/>
      <c r="T143" s="754"/>
    </row>
    <row r="144" spans="11:20" ht="15.75" customHeight="1">
      <c r="K144" s="921"/>
      <c r="M144" s="921"/>
      <c r="O144" s="922"/>
      <c r="T144" s="754"/>
    </row>
    <row r="145" spans="11:20" ht="15.75" customHeight="1">
      <c r="K145" s="921"/>
      <c r="M145" s="921"/>
      <c r="O145" s="922"/>
      <c r="T145" s="754"/>
    </row>
    <row r="146" spans="11:20" ht="15.75" customHeight="1">
      <c r="K146" s="921"/>
      <c r="M146" s="921"/>
      <c r="O146" s="922"/>
      <c r="T146" s="754"/>
    </row>
    <row r="147" spans="11:20" ht="15.75" customHeight="1">
      <c r="K147" s="921"/>
      <c r="M147" s="921"/>
      <c r="O147" s="922"/>
      <c r="T147" s="754"/>
    </row>
    <row r="148" spans="11:20" ht="15.75" customHeight="1">
      <c r="K148" s="921"/>
      <c r="M148" s="921"/>
      <c r="O148" s="922"/>
      <c r="T148" s="754"/>
    </row>
    <row r="149" spans="11:20" ht="15.75" customHeight="1">
      <c r="K149" s="921"/>
      <c r="M149" s="921"/>
      <c r="O149" s="922"/>
      <c r="T149" s="754"/>
    </row>
    <row r="150" spans="11:20" ht="15.75" customHeight="1">
      <c r="K150" s="921"/>
      <c r="M150" s="921"/>
      <c r="O150" s="922"/>
      <c r="T150" s="754"/>
    </row>
    <row r="151" spans="11:20" ht="15.75" customHeight="1">
      <c r="K151" s="921"/>
      <c r="M151" s="921"/>
      <c r="O151" s="922"/>
      <c r="T151" s="754"/>
    </row>
    <row r="152" spans="11:20" ht="15.75" customHeight="1">
      <c r="K152" s="921"/>
      <c r="M152" s="921"/>
      <c r="O152" s="922"/>
      <c r="T152" s="754"/>
    </row>
    <row r="153" spans="11:20" ht="15.75" customHeight="1">
      <c r="K153" s="921"/>
      <c r="M153" s="921"/>
      <c r="O153" s="922"/>
      <c r="T153" s="754"/>
    </row>
    <row r="154" spans="11:20" ht="15.75" customHeight="1">
      <c r="K154" s="921"/>
      <c r="M154" s="921"/>
      <c r="O154" s="922"/>
      <c r="T154" s="754"/>
    </row>
    <row r="155" spans="11:20" ht="15.75" customHeight="1">
      <c r="K155" s="921"/>
      <c r="M155" s="921"/>
      <c r="O155" s="922"/>
      <c r="T155" s="754"/>
    </row>
    <row r="156" spans="11:20" ht="15.75" customHeight="1">
      <c r="K156" s="921"/>
      <c r="M156" s="921"/>
      <c r="O156" s="922"/>
      <c r="T156" s="754"/>
    </row>
    <row r="157" spans="11:20" ht="15.75" customHeight="1">
      <c r="K157" s="921"/>
      <c r="M157" s="921"/>
      <c r="O157" s="922"/>
      <c r="T157" s="754"/>
    </row>
    <row r="158" spans="11:20" ht="15.75" customHeight="1">
      <c r="K158" s="921"/>
      <c r="M158" s="921"/>
      <c r="O158" s="922"/>
      <c r="T158" s="754"/>
    </row>
    <row r="159" spans="11:20" ht="15.75" customHeight="1">
      <c r="K159" s="921"/>
      <c r="M159" s="921"/>
      <c r="O159" s="922"/>
      <c r="T159" s="754"/>
    </row>
    <row r="160" spans="11:20" ht="15.75" customHeight="1">
      <c r="K160" s="921"/>
      <c r="M160" s="921"/>
      <c r="O160" s="922"/>
      <c r="T160" s="754"/>
    </row>
    <row r="161" spans="11:20" ht="15.75" customHeight="1">
      <c r="K161" s="921"/>
      <c r="M161" s="921"/>
      <c r="O161" s="922"/>
      <c r="T161" s="754"/>
    </row>
    <row r="162" spans="11:20" ht="15.75" customHeight="1">
      <c r="K162" s="921"/>
      <c r="M162" s="921"/>
      <c r="O162" s="922"/>
      <c r="T162" s="754"/>
    </row>
    <row r="163" spans="11:20" ht="15.75" customHeight="1">
      <c r="K163" s="921"/>
      <c r="M163" s="921"/>
      <c r="O163" s="922"/>
      <c r="T163" s="754"/>
    </row>
    <row r="164" spans="11:20" ht="15.75" customHeight="1">
      <c r="K164" s="921"/>
      <c r="M164" s="921"/>
      <c r="O164" s="922"/>
      <c r="T164" s="754"/>
    </row>
    <row r="165" spans="11:20" ht="15.75" customHeight="1">
      <c r="K165" s="921"/>
      <c r="M165" s="921"/>
      <c r="O165" s="922"/>
      <c r="T165" s="754"/>
    </row>
    <row r="166" spans="11:20" ht="15.75" customHeight="1">
      <c r="K166" s="921"/>
      <c r="M166" s="921"/>
      <c r="O166" s="922"/>
      <c r="T166" s="754"/>
    </row>
    <row r="167" spans="11:20" ht="15.75" customHeight="1">
      <c r="K167" s="921"/>
      <c r="M167" s="921"/>
      <c r="O167" s="922"/>
      <c r="T167" s="754"/>
    </row>
    <row r="168" spans="11:20" ht="15.75" customHeight="1">
      <c r="K168" s="921"/>
      <c r="M168" s="921"/>
      <c r="O168" s="922"/>
      <c r="T168" s="754"/>
    </row>
    <row r="169" spans="11:20" ht="15.75" customHeight="1">
      <c r="K169" s="921"/>
      <c r="M169" s="921"/>
      <c r="O169" s="922"/>
      <c r="T169" s="754"/>
    </row>
    <row r="170" spans="11:20" ht="15.75" customHeight="1">
      <c r="K170" s="921"/>
      <c r="M170" s="921"/>
      <c r="O170" s="922"/>
      <c r="T170" s="754"/>
    </row>
    <row r="171" spans="11:20" ht="15.75" customHeight="1">
      <c r="K171" s="921"/>
      <c r="M171" s="921"/>
      <c r="O171" s="922"/>
      <c r="T171" s="754"/>
    </row>
    <row r="172" spans="11:20" ht="15.75" customHeight="1">
      <c r="K172" s="921"/>
      <c r="M172" s="921"/>
      <c r="O172" s="922"/>
      <c r="T172" s="754"/>
    </row>
    <row r="173" spans="11:20" ht="15.75" customHeight="1">
      <c r="K173" s="921"/>
      <c r="M173" s="921"/>
      <c r="O173" s="922"/>
      <c r="T173" s="754"/>
    </row>
    <row r="174" spans="11:20" ht="15.75" customHeight="1">
      <c r="K174" s="921"/>
      <c r="M174" s="921"/>
      <c r="O174" s="922"/>
      <c r="T174" s="754"/>
    </row>
    <row r="175" spans="11:20" ht="15.75" customHeight="1">
      <c r="K175" s="921"/>
      <c r="M175" s="921"/>
      <c r="O175" s="922"/>
      <c r="T175" s="754"/>
    </row>
    <row r="176" spans="11:20" ht="15.75" customHeight="1">
      <c r="K176" s="921"/>
      <c r="M176" s="921"/>
      <c r="O176" s="922"/>
      <c r="T176" s="754"/>
    </row>
    <row r="177" spans="11:20" ht="15.75" customHeight="1">
      <c r="K177" s="921"/>
      <c r="M177" s="921"/>
      <c r="O177" s="922"/>
      <c r="T177" s="754"/>
    </row>
    <row r="178" spans="11:20" ht="15.75" customHeight="1">
      <c r="K178" s="921"/>
      <c r="M178" s="921"/>
      <c r="O178" s="922"/>
      <c r="T178" s="754"/>
    </row>
    <row r="179" spans="11:20" ht="15.75" customHeight="1">
      <c r="K179" s="921"/>
      <c r="M179" s="921"/>
      <c r="O179" s="922"/>
      <c r="T179" s="754"/>
    </row>
    <row r="180" spans="11:20" ht="15.75" customHeight="1">
      <c r="K180" s="921"/>
      <c r="M180" s="921"/>
      <c r="O180" s="922"/>
      <c r="T180" s="754"/>
    </row>
    <row r="181" spans="11:20" ht="15.75" customHeight="1">
      <c r="K181" s="921"/>
      <c r="M181" s="921"/>
      <c r="O181" s="922"/>
      <c r="T181" s="754"/>
    </row>
    <row r="182" spans="11:20" ht="15.75" customHeight="1">
      <c r="K182" s="921"/>
      <c r="M182" s="921"/>
      <c r="O182" s="922"/>
      <c r="T182" s="754"/>
    </row>
    <row r="183" spans="11:20" ht="15.75" customHeight="1">
      <c r="K183" s="921"/>
      <c r="M183" s="921"/>
      <c r="O183" s="922"/>
      <c r="T183" s="754"/>
    </row>
    <row r="184" spans="11:20" ht="15.75" customHeight="1">
      <c r="K184" s="921"/>
      <c r="M184" s="921"/>
      <c r="O184" s="922"/>
      <c r="T184" s="754"/>
    </row>
    <row r="185" spans="11:20" ht="15.75" customHeight="1">
      <c r="K185" s="921"/>
      <c r="M185" s="921"/>
      <c r="O185" s="922"/>
      <c r="T185" s="754"/>
    </row>
    <row r="186" spans="11:20" ht="15.75" customHeight="1">
      <c r="K186" s="921"/>
      <c r="M186" s="921"/>
      <c r="O186" s="922"/>
      <c r="T186" s="754"/>
    </row>
    <row r="187" spans="11:20" ht="15.75" customHeight="1">
      <c r="K187" s="921"/>
      <c r="M187" s="921"/>
      <c r="O187" s="922"/>
      <c r="T187" s="754"/>
    </row>
    <row r="188" spans="11:20" ht="15.75" customHeight="1">
      <c r="K188" s="921"/>
      <c r="M188" s="921"/>
      <c r="O188" s="922"/>
      <c r="T188" s="754"/>
    </row>
    <row r="189" spans="11:20" ht="15.75" customHeight="1">
      <c r="K189" s="921"/>
      <c r="M189" s="921"/>
      <c r="O189" s="922"/>
      <c r="T189" s="754"/>
    </row>
    <row r="190" spans="11:20" ht="15.75" customHeight="1">
      <c r="K190" s="921"/>
      <c r="M190" s="921"/>
      <c r="O190" s="922"/>
      <c r="T190" s="754"/>
    </row>
    <row r="191" spans="11:20" ht="15.75" customHeight="1">
      <c r="K191" s="921"/>
      <c r="M191" s="921"/>
      <c r="O191" s="922"/>
      <c r="T191" s="754"/>
    </row>
    <row r="192" spans="11:20" ht="15.75" customHeight="1">
      <c r="K192" s="921"/>
      <c r="M192" s="921"/>
      <c r="O192" s="922"/>
      <c r="T192" s="754"/>
    </row>
    <row r="193" spans="11:20" ht="15.75" customHeight="1">
      <c r="K193" s="921"/>
      <c r="M193" s="921"/>
      <c r="O193" s="922"/>
      <c r="T193" s="754"/>
    </row>
    <row r="194" spans="11:20" ht="15.75" customHeight="1">
      <c r="K194" s="921"/>
      <c r="M194" s="921"/>
      <c r="O194" s="922"/>
      <c r="T194" s="754"/>
    </row>
    <row r="195" spans="11:20" ht="15.75" customHeight="1">
      <c r="K195" s="921"/>
      <c r="M195" s="921"/>
      <c r="O195" s="922"/>
      <c r="T195" s="754"/>
    </row>
    <row r="196" spans="11:20" ht="15.75" customHeight="1">
      <c r="K196" s="921"/>
      <c r="M196" s="921"/>
      <c r="O196" s="922"/>
      <c r="T196" s="754"/>
    </row>
    <row r="197" spans="11:20" ht="15.75" customHeight="1">
      <c r="K197" s="921"/>
      <c r="M197" s="921"/>
      <c r="O197" s="922"/>
      <c r="T197" s="754"/>
    </row>
    <row r="198" spans="11:20" ht="15.75" customHeight="1">
      <c r="K198" s="921"/>
      <c r="M198" s="921"/>
      <c r="O198" s="922"/>
      <c r="T198" s="754"/>
    </row>
    <row r="199" spans="11:20" ht="15.75" customHeight="1">
      <c r="K199" s="921"/>
      <c r="M199" s="921"/>
      <c r="O199" s="922"/>
      <c r="T199" s="754"/>
    </row>
    <row r="200" spans="11:20" ht="15.75" customHeight="1">
      <c r="K200" s="921"/>
      <c r="M200" s="921"/>
      <c r="O200" s="922"/>
      <c r="T200" s="754"/>
    </row>
    <row r="201" spans="11:20" ht="15.75" customHeight="1">
      <c r="K201" s="921"/>
      <c r="M201" s="921"/>
      <c r="O201" s="922"/>
      <c r="T201" s="754"/>
    </row>
    <row r="202" spans="11:20" ht="15.75" customHeight="1">
      <c r="K202" s="921"/>
      <c r="M202" s="921"/>
      <c r="O202" s="922"/>
      <c r="T202" s="754"/>
    </row>
    <row r="203" spans="11:20" ht="15.75" customHeight="1">
      <c r="K203" s="921"/>
      <c r="M203" s="921"/>
      <c r="O203" s="922"/>
      <c r="T203" s="754"/>
    </row>
    <row r="204" spans="11:20" ht="15.75" customHeight="1">
      <c r="K204" s="921"/>
      <c r="M204" s="921"/>
      <c r="O204" s="922"/>
      <c r="T204" s="754"/>
    </row>
    <row r="205" spans="11:20" ht="15.75" customHeight="1">
      <c r="K205" s="921"/>
      <c r="M205" s="921"/>
      <c r="O205" s="922"/>
      <c r="T205" s="754"/>
    </row>
    <row r="206" spans="11:20" ht="15.75" customHeight="1">
      <c r="K206" s="921"/>
      <c r="M206" s="921"/>
      <c r="O206" s="922"/>
      <c r="T206" s="754"/>
    </row>
    <row r="207" spans="11:20" ht="15.75" customHeight="1">
      <c r="K207" s="921"/>
      <c r="M207" s="921"/>
      <c r="O207" s="922"/>
      <c r="T207" s="754"/>
    </row>
    <row r="208" spans="11:20" ht="15.75" customHeight="1">
      <c r="K208" s="921"/>
      <c r="M208" s="921"/>
      <c r="O208" s="922"/>
      <c r="T208" s="754"/>
    </row>
    <row r="209" spans="11:20" ht="15.75" customHeight="1">
      <c r="K209" s="921"/>
      <c r="M209" s="921"/>
      <c r="O209" s="922"/>
      <c r="T209" s="754"/>
    </row>
    <row r="210" spans="11:20" ht="15.75" customHeight="1">
      <c r="K210" s="921"/>
      <c r="M210" s="921"/>
      <c r="O210" s="922"/>
      <c r="T210" s="754"/>
    </row>
    <row r="211" spans="11:20" ht="15.75" customHeight="1">
      <c r="K211" s="921"/>
      <c r="M211" s="921"/>
      <c r="O211" s="922"/>
      <c r="T211" s="754"/>
    </row>
    <row r="212" spans="11:20" ht="15.75" customHeight="1">
      <c r="K212" s="921"/>
      <c r="M212" s="921"/>
      <c r="O212" s="922"/>
      <c r="T212" s="754"/>
    </row>
    <row r="213" spans="11:20" ht="15.75" customHeight="1">
      <c r="K213" s="921"/>
      <c r="M213" s="921"/>
      <c r="O213" s="922"/>
      <c r="T213" s="754"/>
    </row>
    <row r="214" spans="11:20" ht="15.75" customHeight="1">
      <c r="K214" s="921"/>
      <c r="M214" s="921"/>
      <c r="O214" s="922"/>
      <c r="T214" s="754"/>
    </row>
    <row r="215" spans="11:20" ht="15.75" customHeight="1">
      <c r="K215" s="921"/>
      <c r="M215" s="921"/>
      <c r="O215" s="922"/>
      <c r="T215" s="754"/>
    </row>
    <row r="216" spans="11:20" ht="15.75" customHeight="1">
      <c r="K216" s="921"/>
      <c r="M216" s="921"/>
      <c r="O216" s="922"/>
      <c r="T216" s="754"/>
    </row>
    <row r="217" spans="11:20" ht="15.75" customHeight="1">
      <c r="K217" s="921"/>
      <c r="M217" s="921"/>
      <c r="O217" s="922"/>
      <c r="T217" s="754"/>
    </row>
    <row r="218" spans="11:20" ht="15.75" customHeight="1">
      <c r="K218" s="921"/>
      <c r="M218" s="921"/>
      <c r="O218" s="922"/>
      <c r="T218" s="754"/>
    </row>
    <row r="219" spans="11:20" ht="15.75" customHeight="1">
      <c r="K219" s="921"/>
      <c r="M219" s="921"/>
      <c r="O219" s="922"/>
      <c r="T219" s="754"/>
    </row>
    <row r="220" spans="11:20" ht="15.75" customHeight="1">
      <c r="K220" s="921"/>
      <c r="M220" s="921"/>
      <c r="O220" s="922"/>
      <c r="T220" s="754"/>
    </row>
    <row r="221" spans="11:20" ht="15.75" customHeight="1">
      <c r="K221" s="921"/>
      <c r="M221" s="921"/>
      <c r="O221" s="922"/>
      <c r="T221" s="754"/>
    </row>
    <row r="222" spans="11:20" ht="15.75" customHeight="1">
      <c r="K222" s="921"/>
      <c r="M222" s="921"/>
      <c r="O222" s="922"/>
      <c r="T222" s="754"/>
    </row>
    <row r="223" spans="11:20" ht="15.75" customHeight="1">
      <c r="K223" s="921"/>
      <c r="M223" s="921"/>
      <c r="O223" s="922"/>
      <c r="T223" s="754"/>
    </row>
    <row r="224" spans="11:20" ht="15.75" customHeight="1">
      <c r="K224" s="921"/>
      <c r="M224" s="921"/>
      <c r="O224" s="922"/>
      <c r="T224" s="754"/>
    </row>
    <row r="225" spans="11:20" ht="15.75" customHeight="1">
      <c r="K225" s="921"/>
      <c r="M225" s="921"/>
      <c r="O225" s="922"/>
      <c r="T225" s="754"/>
    </row>
    <row r="226" spans="11:20" ht="15.75" customHeight="1">
      <c r="K226" s="921"/>
      <c r="M226" s="921"/>
      <c r="O226" s="922"/>
      <c r="T226" s="754"/>
    </row>
    <row r="227" spans="11:20" ht="15.75" customHeight="1">
      <c r="K227" s="921"/>
      <c r="M227" s="921"/>
      <c r="O227" s="922"/>
      <c r="T227" s="754"/>
    </row>
    <row r="228" spans="11:20" ht="15.75" customHeight="1">
      <c r="K228" s="921"/>
      <c r="M228" s="921"/>
      <c r="O228" s="922"/>
      <c r="T228" s="754"/>
    </row>
    <row r="229" spans="11:20" ht="15.75" customHeight="1">
      <c r="K229" s="921"/>
      <c r="M229" s="921"/>
      <c r="O229" s="922"/>
      <c r="T229" s="754"/>
    </row>
    <row r="230" spans="11:20" ht="15.75" customHeight="1">
      <c r="K230" s="921"/>
      <c r="M230" s="921"/>
      <c r="O230" s="922"/>
      <c r="T230" s="754"/>
    </row>
    <row r="231" spans="11:20" ht="15.75" customHeight="1">
      <c r="K231" s="921"/>
      <c r="M231" s="921"/>
      <c r="O231" s="922"/>
      <c r="T231" s="754"/>
    </row>
    <row r="232" spans="11:20" ht="15.75" customHeight="1">
      <c r="K232" s="921"/>
      <c r="M232" s="921"/>
      <c r="O232" s="922"/>
      <c r="T232" s="754"/>
    </row>
    <row r="233" spans="11:20" ht="15.75" customHeight="1">
      <c r="K233" s="921"/>
      <c r="M233" s="921"/>
      <c r="O233" s="922"/>
      <c r="T233" s="754"/>
    </row>
    <row r="234" spans="11:20" ht="15.75" customHeight="1">
      <c r="K234" s="921"/>
      <c r="M234" s="921"/>
      <c r="O234" s="922"/>
      <c r="T234" s="754"/>
    </row>
    <row r="235" spans="11:20" ht="15.75" customHeight="1">
      <c r="K235" s="921"/>
      <c r="M235" s="921"/>
      <c r="O235" s="922"/>
      <c r="T235" s="754"/>
    </row>
    <row r="236" spans="11:20" ht="15.75" customHeight="1">
      <c r="K236" s="921"/>
      <c r="M236" s="921"/>
      <c r="O236" s="922"/>
      <c r="T236" s="754"/>
    </row>
    <row r="237" spans="11:20" ht="15.75" customHeight="1">
      <c r="K237" s="921"/>
      <c r="M237" s="921"/>
      <c r="O237" s="922"/>
      <c r="T237" s="754"/>
    </row>
    <row r="238" spans="11:20" ht="15.75" customHeight="1">
      <c r="K238" s="921"/>
      <c r="M238" s="921"/>
      <c r="O238" s="922"/>
      <c r="T238" s="754"/>
    </row>
    <row r="239" spans="11:20" ht="15.75" customHeight="1">
      <c r="K239" s="921"/>
      <c r="M239" s="921"/>
      <c r="O239" s="922"/>
      <c r="T239" s="754"/>
    </row>
    <row r="240" spans="11:20" ht="15.75" customHeight="1">
      <c r="K240" s="921"/>
      <c r="M240" s="921"/>
      <c r="O240" s="922"/>
      <c r="T240" s="754"/>
    </row>
    <row r="241" spans="11:20" ht="15.75" customHeight="1">
      <c r="K241" s="921"/>
      <c r="M241" s="921"/>
      <c r="O241" s="922"/>
      <c r="T241" s="754"/>
    </row>
    <row r="242" spans="11:20" ht="15.75" customHeight="1">
      <c r="K242" s="921"/>
      <c r="M242" s="921"/>
      <c r="O242" s="922"/>
      <c r="T242" s="754"/>
    </row>
    <row r="243" spans="11:20" ht="15.75" customHeight="1">
      <c r="K243" s="921"/>
      <c r="M243" s="921"/>
      <c r="O243" s="922"/>
      <c r="T243" s="754"/>
    </row>
    <row r="244" spans="11:20" ht="15.75" customHeight="1">
      <c r="K244" s="921"/>
      <c r="M244" s="921"/>
      <c r="O244" s="922"/>
      <c r="T244" s="754"/>
    </row>
    <row r="245" spans="11:20" ht="15.75" customHeight="1">
      <c r="K245" s="921"/>
      <c r="M245" s="921"/>
      <c r="O245" s="922"/>
      <c r="T245" s="754"/>
    </row>
    <row r="246" spans="11:20" ht="15.75" customHeight="1">
      <c r="K246" s="921"/>
      <c r="M246" s="921"/>
      <c r="O246" s="922"/>
      <c r="T246" s="754"/>
    </row>
    <row r="247" spans="11:20" ht="15.75" customHeight="1">
      <c r="K247" s="921"/>
      <c r="M247" s="921"/>
      <c r="O247" s="922"/>
      <c r="T247" s="754"/>
    </row>
    <row r="248" spans="11:20" ht="15.75" customHeight="1">
      <c r="K248" s="921"/>
      <c r="M248" s="921"/>
      <c r="O248" s="922"/>
      <c r="T248" s="754"/>
    </row>
    <row r="249" spans="11:20" ht="15.75" customHeight="1">
      <c r="K249" s="921"/>
      <c r="M249" s="921"/>
      <c r="O249" s="922"/>
      <c r="T249" s="754"/>
    </row>
    <row r="250" spans="11:20" ht="15.75" customHeight="1">
      <c r="K250" s="921"/>
      <c r="M250" s="921"/>
      <c r="O250" s="922"/>
      <c r="T250" s="754"/>
    </row>
    <row r="251" spans="11:20" ht="15.75" customHeight="1">
      <c r="K251" s="921"/>
      <c r="M251" s="921"/>
      <c r="O251" s="922"/>
      <c r="T251" s="754"/>
    </row>
    <row r="252" spans="11:20" ht="15.75" customHeight="1">
      <c r="K252" s="921"/>
      <c r="M252" s="921"/>
      <c r="O252" s="922"/>
      <c r="T252" s="754"/>
    </row>
    <row r="253" spans="11:20" ht="15.75" customHeight="1">
      <c r="K253" s="921"/>
      <c r="M253" s="921"/>
      <c r="O253" s="922"/>
      <c r="T253" s="754"/>
    </row>
    <row r="254" spans="11:20" ht="15.75" customHeight="1">
      <c r="K254" s="921"/>
      <c r="M254" s="921"/>
      <c r="O254" s="922"/>
      <c r="T254" s="754"/>
    </row>
    <row r="255" spans="11:20" ht="15.75" customHeight="1">
      <c r="K255" s="921"/>
      <c r="M255" s="921"/>
      <c r="O255" s="922"/>
      <c r="T255" s="754"/>
    </row>
    <row r="256" spans="11:20" ht="15.75" customHeight="1">
      <c r="K256" s="921"/>
      <c r="M256" s="921"/>
      <c r="O256" s="922"/>
      <c r="T256" s="754"/>
    </row>
    <row r="257" spans="11:20" ht="15.75" customHeight="1">
      <c r="K257" s="921"/>
      <c r="M257" s="921"/>
      <c r="O257" s="922"/>
      <c r="T257" s="754"/>
    </row>
    <row r="258" spans="11:20" ht="15.75" customHeight="1">
      <c r="K258" s="921"/>
      <c r="M258" s="921"/>
      <c r="O258" s="922"/>
      <c r="T258" s="754"/>
    </row>
    <row r="259" spans="11:20" ht="15.75" customHeight="1">
      <c r="K259" s="921"/>
      <c r="M259" s="921"/>
      <c r="O259" s="922"/>
      <c r="T259" s="754"/>
    </row>
    <row r="260" spans="11:20" ht="15.75" customHeight="1">
      <c r="K260" s="921"/>
      <c r="M260" s="921"/>
      <c r="O260" s="922"/>
      <c r="T260" s="754"/>
    </row>
    <row r="261" spans="11:20" ht="15.75" customHeight="1">
      <c r="K261" s="921"/>
      <c r="M261" s="921"/>
      <c r="O261" s="922"/>
      <c r="T261" s="754"/>
    </row>
    <row r="262" spans="11:20" ht="15.75" customHeight="1">
      <c r="K262" s="921"/>
      <c r="M262" s="921"/>
      <c r="O262" s="922"/>
      <c r="T262" s="754"/>
    </row>
    <row r="263" spans="11:20" ht="15.75" customHeight="1">
      <c r="K263" s="921"/>
      <c r="M263" s="921"/>
      <c r="O263" s="922"/>
      <c r="T263" s="754"/>
    </row>
    <row r="264" spans="11:20" ht="15.75" customHeight="1">
      <c r="K264" s="921"/>
      <c r="M264" s="921"/>
      <c r="O264" s="922"/>
      <c r="T264" s="754"/>
    </row>
    <row r="265" spans="11:20" ht="15.75" customHeight="1">
      <c r="K265" s="921"/>
      <c r="M265" s="921"/>
      <c r="O265" s="922"/>
      <c r="T265" s="754"/>
    </row>
    <row r="266" spans="11:20" ht="15.75" customHeight="1">
      <c r="K266" s="921"/>
      <c r="M266" s="921"/>
      <c r="O266" s="922"/>
      <c r="T266" s="754"/>
    </row>
    <row r="267" spans="11:20" ht="15.75" customHeight="1">
      <c r="K267" s="921"/>
      <c r="M267" s="921"/>
      <c r="O267" s="922"/>
      <c r="T267" s="754"/>
    </row>
    <row r="268" spans="11:20" ht="15.75" customHeight="1">
      <c r="K268" s="921"/>
      <c r="M268" s="921"/>
      <c r="O268" s="922"/>
      <c r="T268" s="754"/>
    </row>
    <row r="269" spans="11:20" ht="15.75" customHeight="1">
      <c r="K269" s="921"/>
      <c r="M269" s="921"/>
      <c r="O269" s="922"/>
      <c r="T269" s="754"/>
    </row>
    <row r="270" spans="11:20" ht="15.75" customHeight="1">
      <c r="K270" s="921"/>
      <c r="M270" s="921"/>
      <c r="O270" s="922"/>
      <c r="T270" s="754"/>
    </row>
    <row r="271" spans="11:20" ht="15.75" customHeight="1"/>
    <row r="272" spans="11:20"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S70">
    <filterColumn colId="9" showButton="0"/>
    <filterColumn colId="10" showButton="0"/>
    <filterColumn colId="11" showButton="0"/>
    <filterColumn colId="13" showButton="0"/>
    <filterColumn colId="14" showButton="0"/>
    <filterColumn colId="16" showButton="0"/>
    <filterColumn colId="17" showButton="0"/>
  </autoFilter>
  <mergeCells count="12">
    <mergeCell ref="F1:F2"/>
    <mergeCell ref="G1:G2"/>
    <mergeCell ref="A1:A2"/>
    <mergeCell ref="B1:B2"/>
    <mergeCell ref="C1:C2"/>
    <mergeCell ref="D1:D2"/>
    <mergeCell ref="E1:E2"/>
    <mergeCell ref="H1:H2"/>
    <mergeCell ref="I1:I2"/>
    <mergeCell ref="J1:M1"/>
    <mergeCell ref="N1:P1"/>
    <mergeCell ref="Q1:S1"/>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General</vt:lpstr>
      <vt:lpstr>ANLA </vt:lpstr>
      <vt:lpstr>ARMADA</vt:lpstr>
      <vt:lpstr>AUNAP</vt:lpstr>
      <vt:lpstr>AUT. INDIGENA</vt:lpstr>
      <vt:lpstr>CORPAMAG</vt:lpstr>
      <vt:lpstr>CORPOGUAJIRA</vt:lpstr>
      <vt:lpstr>COTELCO</vt:lpstr>
      <vt:lpstr>DADSA</vt:lpstr>
      <vt:lpstr>DIAN</vt:lpstr>
      <vt:lpstr>DIMAR</vt:lpstr>
      <vt:lpstr>DIST SANTA MARTA</vt:lpstr>
      <vt:lpstr>INVEMAR</vt:lpstr>
      <vt:lpstr>IAvH</vt:lpstr>
      <vt:lpstr>IDEAM</vt:lpstr>
      <vt:lpstr>ICA</vt:lpstr>
      <vt:lpstr>ICAHN</vt:lpstr>
      <vt:lpstr>IGAC</vt:lpstr>
      <vt:lpstr>GOB MAGDALENA</vt:lpstr>
      <vt:lpstr>GOB GUAJIRA</vt:lpstr>
      <vt:lpstr>MIN. AMBIENTE</vt:lpstr>
      <vt:lpstr>MINCIT</vt:lpstr>
      <vt:lpstr>MIN INTERIOR</vt:lpstr>
      <vt:lpstr>MUN CIENAGA</vt:lpstr>
      <vt:lpstr>MUN DIBULLA</vt:lpstr>
      <vt:lpstr>MUN PUEBLOVIEJO</vt:lpstr>
      <vt:lpstr>MUN SITIO NUEVO</vt:lpstr>
      <vt:lpstr>SENA</vt:lpstr>
      <vt:lpstr>SUPERSERVICIOS</vt:lpstr>
      <vt:lpstr>PNN</vt:lpstr>
      <vt:lpstr>POLICIA</vt:lpstr>
      <vt:lpstr>UNAL</vt:lpstr>
      <vt:lpstr>UNIMAGDALENA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AVENAQ</cp:lastModifiedBy>
  <dcterms:created xsi:type="dcterms:W3CDTF">2020-02-20T14:56:17Z</dcterms:created>
  <dcterms:modified xsi:type="dcterms:W3CDTF">2020-06-16T06:18:46Z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a2cfb6d73ea84d779189d4e9e445dd62</vt:lpwstr>
  </property>
</Properties>
</file>